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4100" windowHeight="12345" firstSheet="40" activeTab="41"/>
  </bookViews>
  <sheets>
    <sheet name="Student 1" sheetId="1" r:id="rId1"/>
    <sheet name="Student 2" sheetId="15" r:id="rId2"/>
    <sheet name="Student 3" sheetId="16" r:id="rId3"/>
    <sheet name="Student 4" sheetId="17" r:id="rId4"/>
    <sheet name="Student 5" sheetId="18" r:id="rId5"/>
    <sheet name="Student 6" sheetId="19" r:id="rId6"/>
    <sheet name="Student 7" sheetId="20" r:id="rId7"/>
    <sheet name="Student 8" sheetId="21" r:id="rId8"/>
    <sheet name="Student 9" sheetId="22" r:id="rId9"/>
    <sheet name="Student 10" sheetId="23" r:id="rId10"/>
    <sheet name="Student 11" sheetId="24" r:id="rId11"/>
    <sheet name="Student 12" sheetId="25" r:id="rId12"/>
    <sheet name="Student 13" sheetId="26" r:id="rId13"/>
    <sheet name="Student 14" sheetId="27" r:id="rId14"/>
    <sheet name="Student 15" sheetId="28" r:id="rId15"/>
    <sheet name="Student 16" sheetId="29" r:id="rId16"/>
    <sheet name="Student 17" sheetId="30" r:id="rId17"/>
    <sheet name="Student 19" sheetId="32" r:id="rId18"/>
    <sheet name="Student 20" sheetId="33" r:id="rId19"/>
    <sheet name="Student 21" sheetId="34" r:id="rId20"/>
    <sheet name="Student 22" sheetId="35" r:id="rId21"/>
    <sheet name="Student 23" sheetId="36" r:id="rId22"/>
    <sheet name="Student 24" sheetId="37" r:id="rId23"/>
    <sheet name="Student 25" sheetId="38" r:id="rId24"/>
    <sheet name="Student 26" sheetId="39" r:id="rId25"/>
    <sheet name="Student 27" sheetId="40" r:id="rId26"/>
    <sheet name="Student 28" sheetId="41" r:id="rId27"/>
    <sheet name="Student 29" sheetId="42" r:id="rId28"/>
    <sheet name="Student 30" sheetId="43" r:id="rId29"/>
    <sheet name="Student 31" sheetId="44" r:id="rId30"/>
    <sheet name="Student 32" sheetId="45" r:id="rId31"/>
    <sheet name="Student 33" sheetId="46" r:id="rId32"/>
    <sheet name="Student 34" sheetId="47" r:id="rId33"/>
    <sheet name="Student 35" sheetId="48" r:id="rId34"/>
    <sheet name="Student 36" sheetId="49" r:id="rId35"/>
    <sheet name="Student 37" sheetId="50" r:id="rId36"/>
    <sheet name="Student 38" sheetId="51" r:id="rId37"/>
    <sheet name="Student 39" sheetId="52" r:id="rId38"/>
    <sheet name="Student 40" sheetId="53" r:id="rId39"/>
    <sheet name="Student 41" sheetId="54" r:id="rId40"/>
    <sheet name="Student 42" sheetId="55" r:id="rId41"/>
    <sheet name="Consolidated" sheetId="13" r:id="rId42"/>
    <sheet name="Student 18" sheetId="56" r:id="rId43"/>
  </sheets>
  <definedNames>
    <definedName name="_xlnm._FilterDatabase" localSheetId="0" hidden="1">'Student 1'!$A$1:$E$16</definedName>
    <definedName name="_xlnm._FilterDatabase" localSheetId="9" hidden="1">'Student 10'!$A$1:$E$3</definedName>
    <definedName name="_xlnm._FilterDatabase" localSheetId="10" hidden="1">'Student 11'!$A$1:$E$11</definedName>
    <definedName name="_xlnm._FilterDatabase" localSheetId="11" hidden="1">'Student 12'!$A$1:$E$3</definedName>
    <definedName name="_xlnm._FilterDatabase" localSheetId="12" hidden="1">'Student 13'!$A$1:$E$8</definedName>
    <definedName name="_xlnm._FilterDatabase" localSheetId="13" hidden="1">'Student 14'!$A$1:$E$4</definedName>
    <definedName name="_xlnm._FilterDatabase" localSheetId="14" hidden="1">'Student 15'!$A$1:$E$12</definedName>
    <definedName name="_xlnm._FilterDatabase" localSheetId="15" hidden="1">'Student 16'!$A$1:$E$8</definedName>
    <definedName name="_xlnm._FilterDatabase" localSheetId="16" hidden="1">'Student 17'!$A$1:$E$9</definedName>
    <definedName name="_xlnm._FilterDatabase" localSheetId="17" hidden="1">'Student 19'!$A$1:$E$8</definedName>
    <definedName name="_xlnm._FilterDatabase" localSheetId="1" hidden="1">'Student 2'!$A$1:$E$6</definedName>
    <definedName name="_xlnm._FilterDatabase" localSheetId="18" hidden="1">'Student 20'!$A$1:$E$15</definedName>
    <definedName name="_xlnm._FilterDatabase" localSheetId="19" hidden="1">'Student 21'!$A$1:$E$3</definedName>
    <definedName name="_xlnm._FilterDatabase" localSheetId="20" hidden="1">'Student 22'!$A$1:$E$11</definedName>
    <definedName name="_xlnm._FilterDatabase" localSheetId="21" hidden="1">'Student 23'!$A$1:$E$5</definedName>
    <definedName name="_xlnm._FilterDatabase" localSheetId="22" hidden="1">'Student 24'!$A$1:$E$5</definedName>
    <definedName name="_xlnm._FilterDatabase" localSheetId="23" hidden="1">'Student 25'!$A$1:$E$8</definedName>
    <definedName name="_xlnm._FilterDatabase" localSheetId="24" hidden="1">'Student 26'!$A$1:$E$12</definedName>
    <definedName name="_xlnm._FilterDatabase" localSheetId="25" hidden="1">'Student 27'!$A$1:$E$5</definedName>
    <definedName name="_xlnm._FilterDatabase" localSheetId="26" hidden="1">'Student 28'!$A$1:$E$3</definedName>
    <definedName name="_xlnm._FilterDatabase" localSheetId="27" hidden="1">'Student 29'!$A$1:$E$8</definedName>
    <definedName name="_xlnm._FilterDatabase" localSheetId="2" hidden="1">'Student 3'!$A$1:$E$10</definedName>
    <definedName name="_xlnm._FilterDatabase" localSheetId="28" hidden="1">'Student 30'!$A$1:$E$11</definedName>
    <definedName name="_xlnm._FilterDatabase" localSheetId="29" hidden="1">'Student 31'!$A$1:$E$29</definedName>
    <definedName name="_xlnm._FilterDatabase" localSheetId="30" hidden="1">'Student 32'!$A$1:$E$4</definedName>
    <definedName name="_xlnm._FilterDatabase" localSheetId="31" hidden="1">'Student 33'!$A$1:$E$17</definedName>
    <definedName name="_xlnm._FilterDatabase" localSheetId="32" hidden="1">'Student 34'!$A$1:$E$5</definedName>
    <definedName name="_xlnm._FilterDatabase" localSheetId="33" hidden="1">'Student 35'!$A$1:$E$7</definedName>
    <definedName name="_xlnm._FilterDatabase" localSheetId="34" hidden="1">'Student 36'!$A$1:$E$8</definedName>
    <definedName name="_xlnm._FilterDatabase" localSheetId="35" hidden="1">'Student 37'!$A$1:$E$17</definedName>
    <definedName name="_xlnm._FilterDatabase" localSheetId="36" hidden="1">'Student 38'!$A$1:$E$8</definedName>
    <definedName name="_xlnm._FilterDatabase" localSheetId="37" hidden="1">'Student 39'!$A$1:$E$6</definedName>
    <definedName name="_xlnm._FilterDatabase" localSheetId="3" hidden="1">'Student 4'!$A$1:$E$7</definedName>
    <definedName name="_xlnm._FilterDatabase" localSheetId="38" hidden="1">'Student 40'!$A$1:$E$3</definedName>
    <definedName name="_xlnm._FilterDatabase" localSheetId="39" hidden="1">'Student 41'!$A$1:$E$14</definedName>
    <definedName name="_xlnm._FilterDatabase" localSheetId="40" hidden="1">'Student 42'!$A$1:$E$6</definedName>
    <definedName name="_xlnm._FilterDatabase" localSheetId="4" hidden="1">'Student 5'!$A$1:$E$22</definedName>
    <definedName name="_xlnm._FilterDatabase" localSheetId="5" hidden="1">'Student 6'!$A$1:$E$5</definedName>
    <definedName name="_xlnm._FilterDatabase" localSheetId="6" hidden="1">'Student 7'!$A$1:$E$5</definedName>
    <definedName name="_xlnm._FilterDatabase" localSheetId="7" hidden="1">'Student 8'!$A$1:$E$2</definedName>
    <definedName name="_xlnm._FilterDatabase" localSheetId="8" hidden="1">'Student 9'!$A$1:$E$4</definedName>
  </definedNames>
  <calcPr calcId="144525"/>
</workbook>
</file>

<file path=xl/sharedStrings.xml><?xml version="1.0" encoding="utf-8"?>
<sst xmlns="http://schemas.openxmlformats.org/spreadsheetml/2006/main" count="559" uniqueCount="7">
  <si>
    <t>Timestamp</t>
  </si>
  <si>
    <t>Difficult</t>
  </si>
  <si>
    <t>Easy</t>
  </si>
  <si>
    <t>Boring</t>
  </si>
  <si>
    <t>Engaging</t>
  </si>
  <si>
    <t>Net Engagement</t>
  </si>
  <si>
    <t>Net Difficulty</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</si>
</sst>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 #,##0.00_ ;_ * \-#,##0.00_ ;_ * &quot;-&quot;??_ ;_ @_ "/>
    <numFmt numFmtId="179" formatCode="_ &quot;₹&quot;* #,##0_ ;_ &quot;₹&quot;* \-#,##0_ ;_ &quot;₹&quot;* &quot;-&quot;_ ;_ @_ "/>
  </numFmts>
  <fonts count="22">
    <font>
      <sz val="11"/>
      <color theme="1"/>
      <name val="Calibri"/>
      <charset val="134"/>
      <scheme val="minor"/>
    </font>
    <font>
      <sz val="11"/>
      <color theme="1"/>
      <name val="Calibri"/>
      <charset val="134"/>
      <scheme val="minor"/>
    </font>
    <font>
      <i/>
      <sz val="11"/>
      <color rgb="FF7F7F7F"/>
      <name val="Calibri"/>
      <charset val="0"/>
      <scheme val="minor"/>
    </font>
    <font>
      <sz val="11"/>
      <color theme="1"/>
      <name val="Calibri"/>
      <charset val="0"/>
      <scheme val="minor"/>
    </font>
    <font>
      <sz val="11"/>
      <color theme="0"/>
      <name val="Calibri"/>
      <charset val="0"/>
      <scheme val="minor"/>
    </font>
    <font>
      <sz val="11"/>
      <color rgb="FFFA7D00"/>
      <name val="Calibri"/>
      <charset val="0"/>
      <scheme val="minor"/>
    </font>
    <font>
      <u/>
      <sz val="11"/>
      <color rgb="FF0000FF"/>
      <name val="Calibri"/>
      <charset val="0"/>
      <scheme val="minor"/>
    </font>
    <font>
      <b/>
      <sz val="11"/>
      <color theme="1"/>
      <name val="Calibri"/>
      <charset val="0"/>
      <scheme val="minor"/>
    </font>
    <font>
      <u/>
      <sz val="11"/>
      <color rgb="FF800080"/>
      <name val="Calibri"/>
      <charset val="0"/>
      <scheme val="minor"/>
    </font>
    <font>
      <sz val="11"/>
      <color rgb="FF0061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1"/>
      <color theme="3"/>
      <name val="Calibri"/>
      <charset val="134"/>
      <scheme val="minor"/>
    </font>
    <font>
      <b/>
      <sz val="18"/>
      <color theme="3"/>
      <name val="Calibri"/>
      <charset val="134"/>
      <scheme val="minor"/>
    </font>
    <font>
      <b/>
      <sz val="11"/>
      <color rgb="FFFA7D00"/>
      <name val="Calibri"/>
      <charset val="0"/>
      <scheme val="minor"/>
    </font>
    <font>
      <b/>
      <sz val="15"/>
      <color theme="3"/>
      <name val="Calibri"/>
      <charset val="134"/>
      <scheme val="minor"/>
    </font>
    <font>
      <sz val="11"/>
      <color rgb="FF3F3F76"/>
      <name val="Calibri"/>
      <charset val="0"/>
      <scheme val="minor"/>
    </font>
    <font>
      <b/>
      <sz val="11"/>
      <color rgb="FF3F3F3F"/>
      <name val="Calibri"/>
      <charset val="0"/>
      <scheme val="minor"/>
    </font>
    <font>
      <sz val="11"/>
      <color rgb="FF9C0006"/>
      <name val="Calibri"/>
      <charset val="0"/>
      <scheme val="minor"/>
    </font>
    <font>
      <sz val="11"/>
      <color rgb="FF9C6500"/>
      <name val="Calibri"/>
      <charset val="0"/>
      <scheme val="minor"/>
    </font>
    <font>
      <sz val="12"/>
      <color theme="1"/>
      <name val="Calibri"/>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7"/>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3" fillId="2" borderId="0" applyNumberFormat="0" applyBorder="0" applyAlignment="0" applyProtection="0">
      <alignment vertical="center"/>
    </xf>
    <xf numFmtId="178" fontId="1" fillId="0" borderId="0" applyFont="0" applyFill="0" applyBorder="0" applyAlignment="0" applyProtection="0">
      <alignment vertical="center"/>
    </xf>
    <xf numFmtId="177" fontId="1" fillId="0" borderId="0" applyFont="0" applyFill="0" applyBorder="0" applyAlignment="0" applyProtection="0">
      <alignment vertical="center"/>
    </xf>
    <xf numFmtId="179"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0" fontId="6" fillId="0" borderId="0" applyNumberFormat="0" applyFill="0" applyBorder="0" applyAlignment="0" applyProtection="0">
      <alignment vertical="center"/>
    </xf>
    <xf numFmtId="0" fontId="4" fillId="5" borderId="0" applyNumberFormat="0" applyBorder="0" applyAlignment="0" applyProtection="0">
      <alignment vertical="center"/>
    </xf>
    <xf numFmtId="0" fontId="8" fillId="0" borderId="0" applyNumberFormat="0" applyFill="0" applyBorder="0" applyAlignment="0" applyProtection="0">
      <alignment vertical="center"/>
    </xf>
    <xf numFmtId="0" fontId="10" fillId="8" borderId="3" applyNumberFormat="0" applyAlignment="0" applyProtection="0">
      <alignment vertical="center"/>
    </xf>
    <xf numFmtId="0" fontId="11" fillId="0" borderId="4" applyNumberFormat="0" applyFill="0" applyAlignment="0" applyProtection="0">
      <alignment vertical="center"/>
    </xf>
    <xf numFmtId="0" fontId="1" fillId="9" borderId="5" applyNumberFormat="0" applyFont="0" applyAlignment="0" applyProtection="0">
      <alignment vertical="center"/>
    </xf>
    <xf numFmtId="0" fontId="3" fillId="11" borderId="0" applyNumberFormat="0" applyBorder="0" applyAlignment="0" applyProtection="0">
      <alignment vertical="center"/>
    </xf>
    <xf numFmtId="0" fontId="12" fillId="0" borderId="0" applyNumberFormat="0" applyFill="0" applyBorder="0" applyAlignment="0" applyProtection="0">
      <alignment vertical="center"/>
    </xf>
    <xf numFmtId="0" fontId="3" fillId="13" borderId="0" applyNumberFormat="0" applyBorder="0" applyAlignment="0" applyProtection="0">
      <alignment vertical="center"/>
    </xf>
    <xf numFmtId="0" fontId="14"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6" fillId="0" borderId="4"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7" fillId="16" borderId="6" applyNumberFormat="0" applyAlignment="0" applyProtection="0">
      <alignment vertical="center"/>
    </xf>
    <xf numFmtId="0" fontId="4" fillId="15" borderId="0" applyNumberFormat="0" applyBorder="0" applyAlignment="0" applyProtection="0">
      <alignment vertical="center"/>
    </xf>
    <xf numFmtId="0" fontId="9" fillId="7" borderId="0" applyNumberFormat="0" applyBorder="0" applyAlignment="0" applyProtection="0">
      <alignment vertical="center"/>
    </xf>
    <xf numFmtId="0" fontId="18" fillId="14" borderId="8" applyNumberFormat="0" applyAlignment="0" applyProtection="0">
      <alignment vertical="center"/>
    </xf>
    <xf numFmtId="0" fontId="3" fillId="12" borderId="0" applyNumberFormat="0" applyBorder="0" applyAlignment="0" applyProtection="0">
      <alignment vertical="center"/>
    </xf>
    <xf numFmtId="0" fontId="15" fillId="14" borderId="6" applyNumberFormat="0" applyAlignment="0" applyProtection="0">
      <alignment vertical="center"/>
    </xf>
    <xf numFmtId="0" fontId="5" fillId="0" borderId="1" applyNumberFormat="0" applyFill="0" applyAlignment="0" applyProtection="0">
      <alignment vertical="center"/>
    </xf>
    <xf numFmtId="0" fontId="7" fillId="0" borderId="2" applyNumberFormat="0" applyFill="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4" fillId="19" borderId="0" applyNumberFormat="0" applyBorder="0" applyAlignment="0" applyProtection="0">
      <alignment vertical="center"/>
    </xf>
    <xf numFmtId="0" fontId="21" fillId="0" borderId="0"/>
    <xf numFmtId="0" fontId="3" fillId="4"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3" fillId="27" borderId="0" applyNumberFormat="0" applyBorder="0" applyAlignment="0" applyProtection="0">
      <alignment vertical="center"/>
    </xf>
    <xf numFmtId="0" fontId="4" fillId="20"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4" fillId="10" borderId="0" applyNumberFormat="0" applyBorder="0" applyAlignment="0" applyProtection="0">
      <alignment vertical="center"/>
    </xf>
    <xf numFmtId="0" fontId="3" fillId="30" borderId="0" applyNumberFormat="0" applyBorder="0" applyAlignment="0" applyProtection="0">
      <alignment vertical="center"/>
    </xf>
    <xf numFmtId="0" fontId="4" fillId="3" borderId="0" applyNumberFormat="0" applyBorder="0" applyAlignment="0" applyProtection="0">
      <alignment vertical="center"/>
    </xf>
    <xf numFmtId="0" fontId="4" fillId="6" borderId="0" applyNumberFormat="0" applyBorder="0" applyAlignment="0" applyProtection="0">
      <alignment vertical="center"/>
    </xf>
    <xf numFmtId="0" fontId="3" fillId="31" borderId="0" applyNumberFormat="0" applyBorder="0" applyAlignment="0" applyProtection="0">
      <alignment vertical="center"/>
    </xf>
    <xf numFmtId="0" fontId="4" fillId="32" borderId="0" applyNumberFormat="0" applyBorder="0" applyAlignment="0" applyProtection="0">
      <alignment vertical="center"/>
    </xf>
  </cellStyleXfs>
  <cellXfs count="4">
    <xf numFmtId="0" fontId="0" fillId="0" borderId="0" xfId="0"/>
    <xf numFmtId="0" fontId="0" fillId="0" borderId="0" xfId="0" applyAlignment="1">
      <alignment horizontal="center"/>
    </xf>
    <xf numFmtId="0" fontId="0" fillId="0" borderId="0" xfId="0" applyFont="1" applyAlignment="1">
      <alignment horizontal="center"/>
    </xf>
    <xf numFmtId="1" fontId="0" fillId="0" borderId="0" xfId="0" applyNumberFormat="1" applyAlignment="1">
      <alignment horizontal="center"/>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6" Type="http://schemas.openxmlformats.org/officeDocument/2006/relationships/sharedStrings" Target="sharedStrings.xml"/><Relationship Id="rId45" Type="http://schemas.openxmlformats.org/officeDocument/2006/relationships/styles" Target="styles.xml"/><Relationship Id="rId44" Type="http://schemas.openxmlformats.org/officeDocument/2006/relationships/theme" Target="theme/theme1.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
        <c:varyColors val="0"/>
        <c:ser>
          <c:idx val="0"/>
          <c:order val="0"/>
          <c:tx>
            <c:strRef>
              <c:f>Consolidated!$Q$1</c:f>
              <c:strCache>
                <c:ptCount val="1"/>
                <c:pt idx="0">
                  <c:v>Net Engagement</c:v>
                </c:pt>
              </c:strCache>
            </c:strRef>
          </c:tx>
          <c:marker>
            <c:symbol val="none"/>
          </c:marker>
          <c:dLbls>
            <c:delete val="1"/>
          </c:dLbls>
          <c:xVal>
            <c:numRef>
              <c:f>Consolidated!$P$2:$P$49</c:f>
              <c:numCache>
                <c:formatCode>General</c:formatCode>
                <c:ptCount val="4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numCache>
            </c:numRef>
          </c:xVal>
          <c:yVal>
            <c:numRef>
              <c:f>Consolidated!$Q$2:$Q$49</c:f>
              <c:numCache>
                <c:formatCode>0</c:formatCode>
                <c:ptCount val="48"/>
                <c:pt idx="0">
                  <c:v>2.38095238095238</c:v>
                </c:pt>
                <c:pt idx="1">
                  <c:v>2.38095238095238</c:v>
                </c:pt>
                <c:pt idx="2">
                  <c:v>-2.38095238095238</c:v>
                </c:pt>
                <c:pt idx="3">
                  <c:v>2.38095238095238</c:v>
                </c:pt>
                <c:pt idx="4">
                  <c:v>4.76190476190476</c:v>
                </c:pt>
                <c:pt idx="5">
                  <c:v>9.52380952380952</c:v>
                </c:pt>
                <c:pt idx="6">
                  <c:v>11.9047619047619</c:v>
                </c:pt>
                <c:pt idx="7">
                  <c:v>2.38095238095238</c:v>
                </c:pt>
                <c:pt idx="8">
                  <c:v>-2.38095238095238</c:v>
                </c:pt>
                <c:pt idx="9">
                  <c:v>2.38095238095238</c:v>
                </c:pt>
                <c:pt idx="10">
                  <c:v>2.38095238095238</c:v>
                </c:pt>
                <c:pt idx="11">
                  <c:v>-2.38095238095238</c:v>
                </c:pt>
                <c:pt idx="12">
                  <c:v>-2.38095238095238</c:v>
                </c:pt>
                <c:pt idx="13">
                  <c:v>0</c:v>
                </c:pt>
                <c:pt idx="14">
                  <c:v>0</c:v>
                </c:pt>
                <c:pt idx="15">
                  <c:v>0</c:v>
                </c:pt>
                <c:pt idx="16">
                  <c:v>2.38095238095238</c:v>
                </c:pt>
                <c:pt idx="17">
                  <c:v>2.38095238095238</c:v>
                </c:pt>
                <c:pt idx="18">
                  <c:v>0</c:v>
                </c:pt>
                <c:pt idx="19">
                  <c:v>2.38095238095238</c:v>
                </c:pt>
                <c:pt idx="20">
                  <c:v>4.76190476190476</c:v>
                </c:pt>
                <c:pt idx="21">
                  <c:v>4.76190476190476</c:v>
                </c:pt>
                <c:pt idx="22">
                  <c:v>0</c:v>
                </c:pt>
                <c:pt idx="23">
                  <c:v>0</c:v>
                </c:pt>
                <c:pt idx="24">
                  <c:v>-4.76190476190476</c:v>
                </c:pt>
                <c:pt idx="25">
                  <c:v>0</c:v>
                </c:pt>
                <c:pt idx="26">
                  <c:v>0</c:v>
                </c:pt>
                <c:pt idx="27">
                  <c:v>-2.38095238095238</c:v>
                </c:pt>
                <c:pt idx="28">
                  <c:v>-4.76190476190476</c:v>
                </c:pt>
                <c:pt idx="29">
                  <c:v>-4.76190476190476</c:v>
                </c:pt>
                <c:pt idx="30">
                  <c:v>-2.38095238095238</c:v>
                </c:pt>
                <c:pt idx="31">
                  <c:v>0</c:v>
                </c:pt>
                <c:pt idx="32">
                  <c:v>-7.14285714285714</c:v>
                </c:pt>
                <c:pt idx="33">
                  <c:v>-4.76190476190476</c:v>
                </c:pt>
                <c:pt idx="34">
                  <c:v>0</c:v>
                </c:pt>
                <c:pt idx="35">
                  <c:v>-4.76190476190476</c:v>
                </c:pt>
                <c:pt idx="36">
                  <c:v>-2.38095238095238</c:v>
                </c:pt>
                <c:pt idx="37">
                  <c:v>0</c:v>
                </c:pt>
                <c:pt idx="38">
                  <c:v>-2.38095238095238</c:v>
                </c:pt>
                <c:pt idx="39">
                  <c:v>-4.76190476190476</c:v>
                </c:pt>
                <c:pt idx="40">
                  <c:v>-2.38095238095238</c:v>
                </c:pt>
                <c:pt idx="41">
                  <c:v>-2.38095238095238</c:v>
                </c:pt>
                <c:pt idx="42">
                  <c:v>2.38095238095238</c:v>
                </c:pt>
                <c:pt idx="43">
                  <c:v>4.76190476190476</c:v>
                </c:pt>
                <c:pt idx="44">
                  <c:v>0</c:v>
                </c:pt>
                <c:pt idx="45">
                  <c:v>0</c:v>
                </c:pt>
                <c:pt idx="46">
                  <c:v>2.38095238095238</c:v>
                </c:pt>
                <c:pt idx="47">
                  <c:v>4.76190476190476</c:v>
                </c:pt>
              </c:numCache>
            </c:numRef>
          </c:yVal>
          <c:smooth val="1"/>
        </c:ser>
        <c:ser>
          <c:idx val="1"/>
          <c:order val="1"/>
          <c:tx>
            <c:strRef>
              <c:f>Consolidated!$R$1</c:f>
              <c:strCache>
                <c:ptCount val="1"/>
                <c:pt idx="0">
                  <c:v>Net Difficulty</c:v>
                </c:pt>
              </c:strCache>
            </c:strRef>
          </c:tx>
          <c:marker>
            <c:symbol val="none"/>
          </c:marker>
          <c:dLbls>
            <c:delete val="1"/>
          </c:dLbls>
          <c:xVal>
            <c:numRef>
              <c:f>Consolidated!$P$2:$P$49</c:f>
              <c:numCache>
                <c:formatCode>General</c:formatCode>
                <c:ptCount val="48"/>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numCache>
            </c:numRef>
          </c:xVal>
          <c:yVal>
            <c:numRef>
              <c:f>Consolidated!$R$2:$R$49</c:f>
              <c:numCache>
                <c:formatCode>0</c:formatCode>
                <c:ptCount val="48"/>
                <c:pt idx="0">
                  <c:v>-2.38095238095238</c:v>
                </c:pt>
                <c:pt idx="1">
                  <c:v>0</c:v>
                </c:pt>
                <c:pt idx="2">
                  <c:v>-2.38095238095238</c:v>
                </c:pt>
                <c:pt idx="3">
                  <c:v>-7.14285714285714</c:v>
                </c:pt>
                <c:pt idx="4">
                  <c:v>-4.76190476190476</c:v>
                </c:pt>
                <c:pt idx="5">
                  <c:v>-4.76190476190476</c:v>
                </c:pt>
                <c:pt idx="6">
                  <c:v>-4.76190476190476</c:v>
                </c:pt>
                <c:pt idx="7">
                  <c:v>-7.14285714285714</c:v>
                </c:pt>
                <c:pt idx="8">
                  <c:v>-14.2857142857143</c:v>
                </c:pt>
                <c:pt idx="9">
                  <c:v>-11.9047619047619</c:v>
                </c:pt>
                <c:pt idx="10">
                  <c:v>-4.76190476190476</c:v>
                </c:pt>
                <c:pt idx="11">
                  <c:v>0</c:v>
                </c:pt>
                <c:pt idx="12">
                  <c:v>-2.38095238095238</c:v>
                </c:pt>
                <c:pt idx="13">
                  <c:v>-4.76190476190476</c:v>
                </c:pt>
                <c:pt idx="14">
                  <c:v>-7.14285714285714</c:v>
                </c:pt>
                <c:pt idx="15">
                  <c:v>-2.38095238095238</c:v>
                </c:pt>
                <c:pt idx="16">
                  <c:v>0</c:v>
                </c:pt>
                <c:pt idx="17">
                  <c:v>-2.38095238095238</c:v>
                </c:pt>
                <c:pt idx="18">
                  <c:v>-2.38095238095238</c:v>
                </c:pt>
                <c:pt idx="19">
                  <c:v>2.38095238095238</c:v>
                </c:pt>
                <c:pt idx="20">
                  <c:v>2.38095238095238</c:v>
                </c:pt>
                <c:pt idx="21">
                  <c:v>-2.38095238095238</c:v>
                </c:pt>
                <c:pt idx="22">
                  <c:v>-2.38095238095238</c:v>
                </c:pt>
                <c:pt idx="23">
                  <c:v>0</c:v>
                </c:pt>
                <c:pt idx="24">
                  <c:v>0</c:v>
                </c:pt>
                <c:pt idx="25">
                  <c:v>-4.76190476190476</c:v>
                </c:pt>
                <c:pt idx="26">
                  <c:v>-4.76190476190476</c:v>
                </c:pt>
                <c:pt idx="27">
                  <c:v>0</c:v>
                </c:pt>
                <c:pt idx="28">
                  <c:v>0</c:v>
                </c:pt>
                <c:pt idx="29">
                  <c:v>2.38095238095238</c:v>
                </c:pt>
                <c:pt idx="30">
                  <c:v>2.38095238095238</c:v>
                </c:pt>
                <c:pt idx="31">
                  <c:v>4.76190476190476</c:v>
                </c:pt>
                <c:pt idx="32">
                  <c:v>0</c:v>
                </c:pt>
                <c:pt idx="33">
                  <c:v>-4.76190476190476</c:v>
                </c:pt>
                <c:pt idx="34">
                  <c:v>-2.38095238095238</c:v>
                </c:pt>
                <c:pt idx="35">
                  <c:v>-2.38095238095238</c:v>
                </c:pt>
                <c:pt idx="36">
                  <c:v>0</c:v>
                </c:pt>
                <c:pt idx="37">
                  <c:v>4.76190476190476</c:v>
                </c:pt>
                <c:pt idx="38">
                  <c:v>2.38095238095238</c:v>
                </c:pt>
                <c:pt idx="39">
                  <c:v>0</c:v>
                </c:pt>
                <c:pt idx="40">
                  <c:v>-2.38095238095238</c:v>
                </c:pt>
                <c:pt idx="41">
                  <c:v>-4.76190476190476</c:v>
                </c:pt>
                <c:pt idx="42">
                  <c:v>-4.76190476190476</c:v>
                </c:pt>
                <c:pt idx="43">
                  <c:v>-4.76190476190476</c:v>
                </c:pt>
                <c:pt idx="44">
                  <c:v>0</c:v>
                </c:pt>
                <c:pt idx="45">
                  <c:v>0</c:v>
                </c:pt>
                <c:pt idx="46">
                  <c:v>-4.76190476190476</c:v>
                </c:pt>
                <c:pt idx="47">
                  <c:v>-7.14285714285714</c:v>
                </c:pt>
              </c:numCache>
            </c:numRef>
          </c:yVal>
          <c:smooth val="1"/>
        </c:ser>
        <c:dLbls>
          <c:showLegendKey val="0"/>
          <c:showVal val="0"/>
          <c:showCatName val="0"/>
          <c:showSerName val="0"/>
          <c:showPercent val="0"/>
          <c:showBubbleSize val="0"/>
        </c:dLbls>
        <c:axId val="219029888"/>
        <c:axId val="219031424"/>
      </c:scatterChart>
      <c:valAx>
        <c:axId val="219029888"/>
        <c:scaling>
          <c:orientation val="minMax"/>
          <c:max val="50"/>
        </c:scaling>
        <c:delete val="0"/>
        <c:axPos val="b"/>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9031424"/>
        <c:crosses val="autoZero"/>
        <c:crossBetween val="midCat"/>
      </c:valAx>
      <c:valAx>
        <c:axId val="219031424"/>
        <c:scaling>
          <c:orientation val="minMax"/>
        </c:scaling>
        <c:delete val="0"/>
        <c:axPos val="l"/>
        <c:numFmt formatCode="0"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9029888"/>
        <c:crosses val="autoZero"/>
        <c:crossBetween val="midCat"/>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20</xdr:col>
      <xdr:colOff>242570</xdr:colOff>
      <xdr:row>2</xdr:row>
      <xdr:rowOff>44450</xdr:rowOff>
    </xdr:from>
    <xdr:to>
      <xdr:col>27</xdr:col>
      <xdr:colOff>520065</xdr:colOff>
      <xdr:row>17</xdr:row>
      <xdr:rowOff>25400</xdr:rowOff>
    </xdr:to>
    <xdr:graphicFrame>
      <xdr:nvGraphicFramePr>
        <xdr:cNvPr id="2" name="Chart 1"/>
        <xdr:cNvGraphicFramePr/>
      </xdr:nvGraphicFramePr>
      <xdr:xfrm>
        <a:off x="13510260" y="425450"/>
        <a:ext cx="4478020" cy="2838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Q49"/>
  <sheetViews>
    <sheetView workbookViewId="0">
      <selection activeCell="M8" sqref="M8"/>
    </sheetView>
  </sheetViews>
  <sheetFormatPr defaultColWidth="9" defaultRowHeight="15"/>
  <cols>
    <col min="1" max="2"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263</v>
      </c>
      <c r="B2" s="1">
        <v>0</v>
      </c>
      <c r="C2" s="1">
        <v>1</v>
      </c>
      <c r="D2" s="1">
        <v>0</v>
      </c>
      <c r="E2" s="1">
        <v>0</v>
      </c>
      <c r="F2" s="1"/>
      <c r="G2" s="1">
        <v>1</v>
      </c>
      <c r="H2" s="2">
        <f>SUMIFS(B2:B16,A2:A16,"&gt;0",A2:A16,"&lt;61")</f>
        <v>0</v>
      </c>
      <c r="I2" s="2">
        <f>SUMIFS(C2:C16,A2:A16,"&gt;0",A2:A16,"&lt;61")</f>
        <v>0</v>
      </c>
      <c r="J2" s="2">
        <f>SUMIFS(D2:D16,A2:A16,"&gt;0",A2:A16,"&lt;61")</f>
        <v>0</v>
      </c>
      <c r="K2" s="2">
        <f>SUMIFS(E2:E16,A2:A16,"&gt;0",A2:A16,"&lt;61")</f>
        <v>0</v>
      </c>
      <c r="M2">
        <v>1</v>
      </c>
      <c r="N2">
        <v>0</v>
      </c>
      <c r="O2">
        <v>0</v>
      </c>
      <c r="P2">
        <v>0</v>
      </c>
      <c r="Q2">
        <v>0</v>
      </c>
    </row>
    <row r="3" spans="1:17">
      <c r="A3" s="1">
        <v>408</v>
      </c>
      <c r="B3" s="1">
        <v>0</v>
      </c>
      <c r="C3" s="1">
        <v>0</v>
      </c>
      <c r="D3" s="1">
        <v>0</v>
      </c>
      <c r="E3" s="1">
        <v>1</v>
      </c>
      <c r="F3" s="1"/>
      <c r="G3" s="1">
        <v>2</v>
      </c>
      <c r="H3" s="2">
        <f>SUMIFS(B2:B16,A2:A16,"&gt;61",A2:A16,"&lt;121")</f>
        <v>0</v>
      </c>
      <c r="I3" s="2">
        <f>SUMIFS(C2:C16,A2:A16,"&gt;61",A2:A16,"&lt;121")</f>
        <v>0</v>
      </c>
      <c r="J3" s="2">
        <f>SUMIFS(D2:D16,A2:A16,"&gt;61",A2:A16,"&lt;121")</f>
        <v>0</v>
      </c>
      <c r="K3" s="2">
        <f>SUMIFS(E2:E16,A2:A16,"&gt;61",A2:A16,"&lt;121")</f>
        <v>0</v>
      </c>
      <c r="M3">
        <v>2</v>
      </c>
      <c r="N3">
        <v>0</v>
      </c>
      <c r="O3">
        <v>0</v>
      </c>
      <c r="P3">
        <v>0</v>
      </c>
      <c r="Q3">
        <v>0</v>
      </c>
    </row>
    <row r="4" spans="1:17">
      <c r="A4" s="1">
        <v>411</v>
      </c>
      <c r="B4" s="1">
        <v>0</v>
      </c>
      <c r="C4" s="1">
        <v>1</v>
      </c>
      <c r="D4" s="1">
        <v>0</v>
      </c>
      <c r="E4" s="1">
        <v>0</v>
      </c>
      <c r="F4" s="1"/>
      <c r="G4" s="1">
        <v>3</v>
      </c>
      <c r="H4" s="2">
        <f>SUMIFS(B2:B16,A2:A16,"&gt;121",A2:A16,"&lt;181")</f>
        <v>0</v>
      </c>
      <c r="I4" s="2">
        <f>SUMIFS(C2:C16,A2:A16,"&gt;121",A2:A16,"&lt;181")</f>
        <v>0</v>
      </c>
      <c r="J4" s="2">
        <f>SUMIFS(D2:D16,A2:A16,"&gt;121",A2:A16,"&lt;181")</f>
        <v>0</v>
      </c>
      <c r="K4" s="2">
        <f>SUMIFS(E2:E16,A2:A16,"&gt;121",A2:A16,"&lt;181")</f>
        <v>0</v>
      </c>
      <c r="M4">
        <v>3</v>
      </c>
      <c r="N4">
        <v>0</v>
      </c>
      <c r="O4">
        <v>0</v>
      </c>
      <c r="P4">
        <v>0</v>
      </c>
      <c r="Q4">
        <v>0</v>
      </c>
    </row>
    <row r="5" spans="1:17">
      <c r="A5" s="1">
        <v>838</v>
      </c>
      <c r="B5" s="1">
        <v>0</v>
      </c>
      <c r="C5" s="1">
        <v>1</v>
      </c>
      <c r="D5" s="1">
        <v>0</v>
      </c>
      <c r="E5" s="1">
        <v>0</v>
      </c>
      <c r="F5" s="1"/>
      <c r="G5" s="1">
        <v>4</v>
      </c>
      <c r="H5" s="2">
        <f>SUMIFS(B2:B16,A2:A16,"&gt;181",A2:A16,"&lt;241")</f>
        <v>0</v>
      </c>
      <c r="I5" s="2">
        <f>SUMIFS(C2:C16,A2:A16,"&gt;181",A2:A16,"&lt;241")</f>
        <v>0</v>
      </c>
      <c r="J5" s="2">
        <f>SUMIFS(D2:D16,A2:A16,"&gt;181",A2:A16,"&lt;241")</f>
        <v>0</v>
      </c>
      <c r="K5" s="2">
        <f>SUMIFS(E2:E16,A2:A16,"&gt;181",A2:A16,"&lt;241")</f>
        <v>0</v>
      </c>
      <c r="M5">
        <v>4</v>
      </c>
      <c r="N5">
        <v>0</v>
      </c>
      <c r="O5">
        <v>0</v>
      </c>
      <c r="P5">
        <v>0</v>
      </c>
      <c r="Q5">
        <v>0</v>
      </c>
    </row>
    <row r="6" spans="1:17">
      <c r="A6" s="1">
        <v>1275</v>
      </c>
      <c r="B6" s="1">
        <v>1</v>
      </c>
      <c r="C6" s="1">
        <v>0</v>
      </c>
      <c r="D6" s="1">
        <v>0</v>
      </c>
      <c r="E6" s="1">
        <v>0</v>
      </c>
      <c r="F6" s="1"/>
      <c r="G6" s="1">
        <v>5</v>
      </c>
      <c r="H6" s="2">
        <f>SUMIFS(B2:B16,A2:A16,"&gt;241",A2:A16,"&lt;301")</f>
        <v>0</v>
      </c>
      <c r="I6" s="2">
        <f>SUMIFS(C2:C16,A2:A16,"&gt;241",A2:A16,"&lt;301")</f>
        <v>1</v>
      </c>
      <c r="J6" s="2">
        <f>SUMIFS(D2:D16,A2:A16,"&gt;241",A2:A16,"&lt;301")</f>
        <v>0</v>
      </c>
      <c r="K6" s="2">
        <f>SUMIFS(E2:E16,A2:A16,"&gt;241",A2:A16,"&lt;301")</f>
        <v>0</v>
      </c>
      <c r="M6">
        <v>5</v>
      </c>
      <c r="N6">
        <v>0</v>
      </c>
      <c r="O6">
        <v>1</v>
      </c>
      <c r="P6">
        <v>0</v>
      </c>
      <c r="Q6">
        <v>0</v>
      </c>
    </row>
    <row r="7" spans="1:17">
      <c r="A7" s="1">
        <v>1310</v>
      </c>
      <c r="B7" s="1">
        <v>0</v>
      </c>
      <c r="C7" s="1">
        <v>0</v>
      </c>
      <c r="D7" s="1">
        <v>0</v>
      </c>
      <c r="E7" s="1">
        <v>1</v>
      </c>
      <c r="F7" s="1"/>
      <c r="G7" s="1">
        <v>6</v>
      </c>
      <c r="H7" s="2">
        <f>SUMIFS(B2:B16,A2:A16,"&gt;301",A2:A16,"&lt;361")</f>
        <v>0</v>
      </c>
      <c r="I7" s="2">
        <f>SUMIFS(C2:C16,A2:A16,"&gt;301",A2:A16,"&lt;361")</f>
        <v>0</v>
      </c>
      <c r="J7" s="2">
        <f>SUMIFS(D2:D16,A2:A16,"&gt;301",A2:A16,"&lt;361")</f>
        <v>0</v>
      </c>
      <c r="K7" s="2">
        <f>SUMIFS(E2:E16,A2:A16,"&gt;301",A2:A16,"&lt;361")</f>
        <v>0</v>
      </c>
      <c r="M7">
        <v>6</v>
      </c>
      <c r="N7">
        <v>0</v>
      </c>
      <c r="O7">
        <v>0</v>
      </c>
      <c r="P7">
        <v>0</v>
      </c>
      <c r="Q7">
        <v>0</v>
      </c>
    </row>
    <row r="8" spans="1:17">
      <c r="A8" s="1">
        <v>1603</v>
      </c>
      <c r="B8" s="1">
        <v>0</v>
      </c>
      <c r="C8" s="1">
        <v>1</v>
      </c>
      <c r="D8" s="1">
        <v>0</v>
      </c>
      <c r="E8" s="1">
        <v>0</v>
      </c>
      <c r="F8" s="1"/>
      <c r="G8" s="1">
        <v>7</v>
      </c>
      <c r="H8" s="2">
        <f>SUMIFS(B2:B16,A2:A16,"&gt;361",A2:A16,"&lt;421")</f>
        <v>0</v>
      </c>
      <c r="I8" s="2">
        <f>SUMIFS(C2:C16,A2:A16,"&gt;361",A2:A16,"&lt;421")</f>
        <v>1</v>
      </c>
      <c r="J8" s="2">
        <f>SUMIFS(D2:D16,A2:A16,"&gt;361",A2:A16,"&lt;421")</f>
        <v>0</v>
      </c>
      <c r="K8" s="2">
        <f>SUMIFS(E2:E16,A2:A16,"&gt;361",A2:A16,"&lt;421")</f>
        <v>1</v>
      </c>
      <c r="M8">
        <v>7</v>
      </c>
      <c r="N8">
        <v>0</v>
      </c>
      <c r="O8">
        <v>1</v>
      </c>
      <c r="P8">
        <v>0</v>
      </c>
      <c r="Q8">
        <v>1</v>
      </c>
    </row>
    <row r="9" spans="1:17">
      <c r="A9" s="1">
        <v>1865</v>
      </c>
      <c r="B9" s="1">
        <v>0</v>
      </c>
      <c r="C9" s="1">
        <v>0</v>
      </c>
      <c r="D9" s="1">
        <v>0</v>
      </c>
      <c r="E9" s="1">
        <v>1</v>
      </c>
      <c r="F9" s="1"/>
      <c r="G9" s="1">
        <v>8</v>
      </c>
      <c r="H9" s="2">
        <f>SUMIFS(B2:B16,A2:A16,"&gt;421",A2:A16,"&lt;481")</f>
        <v>0</v>
      </c>
      <c r="I9" s="2">
        <f>SUMIFS(C2:C16,A2:A16,"&gt;421",A2:A16,"&lt;481")</f>
        <v>0</v>
      </c>
      <c r="J9" s="2">
        <f>SUMIFS(D2:D16,A2:A16,"&gt;421",A2:A16,"&lt;481")</f>
        <v>0</v>
      </c>
      <c r="K9" s="2">
        <f>SUMIFS(E2:E16,A2:A16,"&gt;421",A2:A16,"&lt;481")</f>
        <v>0</v>
      </c>
      <c r="M9">
        <v>8</v>
      </c>
      <c r="N9">
        <v>0</v>
      </c>
      <c r="O9">
        <v>0</v>
      </c>
      <c r="P9">
        <v>0</v>
      </c>
      <c r="Q9">
        <v>0</v>
      </c>
    </row>
    <row r="10" spans="1:17">
      <c r="A10" s="1">
        <v>1883</v>
      </c>
      <c r="B10" s="1">
        <v>0</v>
      </c>
      <c r="C10" s="1">
        <v>1</v>
      </c>
      <c r="D10" s="1">
        <v>0</v>
      </c>
      <c r="E10" s="1">
        <v>0</v>
      </c>
      <c r="F10" s="1"/>
      <c r="G10" s="1">
        <v>9</v>
      </c>
      <c r="H10" s="2">
        <f>SUMIFS(B2:B16,A2:A16,"&gt;481",A2:A16,"&lt;541")</f>
        <v>0</v>
      </c>
      <c r="I10" s="2">
        <f>SUMIFS(C2:C16,A2:A16,"&gt;481",A2:A16,"&lt;541")</f>
        <v>0</v>
      </c>
      <c r="J10" s="2">
        <f>SUMIFS(D2:D16,A2:A16,"&gt;481",A2:A16,"&lt;541")</f>
        <v>0</v>
      </c>
      <c r="K10" s="2">
        <f>SUMIFS(E2:E16,A2:A16,"&gt;481",A2:A16,"&lt;541")</f>
        <v>0</v>
      </c>
      <c r="M10">
        <v>9</v>
      </c>
      <c r="N10">
        <v>0</v>
      </c>
      <c r="O10">
        <v>0</v>
      </c>
      <c r="P10">
        <v>0</v>
      </c>
      <c r="Q10">
        <v>0</v>
      </c>
    </row>
    <row r="11" spans="1:17">
      <c r="A11" s="1">
        <v>1996</v>
      </c>
      <c r="B11" s="1">
        <v>0</v>
      </c>
      <c r="C11" s="1">
        <v>0</v>
      </c>
      <c r="D11" s="1">
        <v>1</v>
      </c>
      <c r="E11" s="1">
        <v>0</v>
      </c>
      <c r="F11" s="1"/>
      <c r="G11" s="1">
        <v>10</v>
      </c>
      <c r="H11" s="2">
        <f>SUMIFS(B2:B16,A2:A16,"&gt;541",A2:A16,"&lt;601")</f>
        <v>0</v>
      </c>
      <c r="I11" s="2">
        <f>SUMIFS(C2:C16,A2:A16,"&gt;541",A2:A16,"&lt;601")</f>
        <v>0</v>
      </c>
      <c r="J11" s="2">
        <f>SUMIFS(D2:D16,A2:A16,"&gt;541",A2:A16,"&lt;601")</f>
        <v>0</v>
      </c>
      <c r="K11" s="2">
        <f>SUMIFS(E2:E16,A2:A16,"&gt;541",A2:A16,"&lt;601")</f>
        <v>0</v>
      </c>
      <c r="M11">
        <v>10</v>
      </c>
      <c r="N11">
        <v>0</v>
      </c>
      <c r="O11">
        <v>0</v>
      </c>
      <c r="P11">
        <v>0</v>
      </c>
      <c r="Q11">
        <v>0</v>
      </c>
    </row>
    <row r="12" spans="1:17">
      <c r="A12" s="1">
        <v>2120</v>
      </c>
      <c r="B12" s="1">
        <v>0</v>
      </c>
      <c r="C12" s="1">
        <v>1</v>
      </c>
      <c r="D12" s="1">
        <v>0</v>
      </c>
      <c r="E12" s="1">
        <v>0</v>
      </c>
      <c r="F12" s="1"/>
      <c r="G12" s="1">
        <v>11</v>
      </c>
      <c r="H12" s="2">
        <f>SUMIFS(B2:B16,A2:A16,"&gt;601",A2:A16,"&lt;661")</f>
        <v>0</v>
      </c>
      <c r="I12" s="2">
        <f>SUMIFS(C2:C16,A2:A16,"&gt;601",A2:A16,"&lt;661")</f>
        <v>0</v>
      </c>
      <c r="J12" s="2">
        <f>SUMIFS(D2:D16,A2:A16,"&gt;601",A2:A16,"&lt;661")</f>
        <v>0</v>
      </c>
      <c r="K12" s="2">
        <f>SUMIFS(E2:E16,A2:A16,"&gt;601",A2:A16,"&lt;661")</f>
        <v>0</v>
      </c>
      <c r="M12">
        <v>11</v>
      </c>
      <c r="N12">
        <v>0</v>
      </c>
      <c r="O12">
        <v>0</v>
      </c>
      <c r="P12">
        <v>0</v>
      </c>
      <c r="Q12">
        <v>0</v>
      </c>
    </row>
    <row r="13" spans="1:17">
      <c r="A13" s="1">
        <v>2123</v>
      </c>
      <c r="B13" s="1">
        <v>0</v>
      </c>
      <c r="C13" s="1">
        <v>0</v>
      </c>
      <c r="D13" s="1">
        <v>1</v>
      </c>
      <c r="E13" s="1">
        <v>0</v>
      </c>
      <c r="F13" s="1"/>
      <c r="G13" s="1">
        <v>12</v>
      </c>
      <c r="H13" s="2">
        <f>SUMIFS(B2:B16,A2:A16,"&gt;661",A2:A16,"&lt;721")</f>
        <v>0</v>
      </c>
      <c r="I13" s="2">
        <f>SUMIFS(C2:C16,A2:A16,"&gt;661",A2:A16,"&lt;721")</f>
        <v>0</v>
      </c>
      <c r="J13" s="2">
        <f>SUMIFS(D2:D16,A2:A16,"&gt;661",A2:A16,"&lt;721")</f>
        <v>0</v>
      </c>
      <c r="K13" s="2">
        <f>SUMIFS(E2:E16,A2:A16,"&gt;661",A2:A16,"&lt;721")</f>
        <v>0</v>
      </c>
      <c r="M13">
        <v>12</v>
      </c>
      <c r="N13">
        <v>0</v>
      </c>
      <c r="O13">
        <v>0</v>
      </c>
      <c r="P13">
        <v>0</v>
      </c>
      <c r="Q13">
        <v>0</v>
      </c>
    </row>
    <row r="14" spans="1:17">
      <c r="A14" s="1">
        <v>2383</v>
      </c>
      <c r="B14" s="1">
        <v>0</v>
      </c>
      <c r="C14" s="1">
        <v>0</v>
      </c>
      <c r="D14" s="1">
        <v>0</v>
      </c>
      <c r="E14" s="1">
        <v>1</v>
      </c>
      <c r="F14" s="1"/>
      <c r="G14" s="1">
        <v>13</v>
      </c>
      <c r="H14" s="2">
        <f>SUMIFS(B2:B16,A2:A16,"&gt;721",A2:A16,"&lt;781")</f>
        <v>0</v>
      </c>
      <c r="I14" s="2">
        <f>SUMIFS(C2:C16,A2:A16,"&gt;721",A2:A16,"&lt;781")</f>
        <v>0</v>
      </c>
      <c r="J14" s="2">
        <f>SUMIFS(D2:D16,A2:A16,"&gt;721",A2:A16,"&lt;781")</f>
        <v>0</v>
      </c>
      <c r="K14" s="2">
        <f>SUMIFS(E2:E16,A2:A16,"&gt;721",A2:A16,"&lt;781")</f>
        <v>0</v>
      </c>
      <c r="M14">
        <v>13</v>
      </c>
      <c r="N14">
        <v>0</v>
      </c>
      <c r="O14">
        <v>0</v>
      </c>
      <c r="P14">
        <v>0</v>
      </c>
      <c r="Q14">
        <v>0</v>
      </c>
    </row>
    <row r="15" spans="1:17">
      <c r="A15" s="1">
        <v>2676</v>
      </c>
      <c r="B15" s="1">
        <v>0</v>
      </c>
      <c r="C15" s="1">
        <v>0</v>
      </c>
      <c r="D15" s="1">
        <v>0</v>
      </c>
      <c r="E15" s="1">
        <v>1</v>
      </c>
      <c r="F15" s="1"/>
      <c r="G15" s="1">
        <v>14</v>
      </c>
      <c r="H15" s="2">
        <f>SUMIFS(B2:B16,A2:A16,"&gt;781",A2:A16,"&lt;841")</f>
        <v>0</v>
      </c>
      <c r="I15" s="2">
        <f>SUMIFS(C2:C16,A2:A16,"&gt;781",A2:A16,"&lt;841")</f>
        <v>1</v>
      </c>
      <c r="J15" s="2">
        <f>SUMIFS(D2:D16,A2:A16,"&gt;781",A2:A16,"&lt;841")</f>
        <v>0</v>
      </c>
      <c r="K15" s="2">
        <f>SUMIFS(E2:E16,A2:A16,"&gt;781",A2:A16,"&lt;841")</f>
        <v>0</v>
      </c>
      <c r="M15">
        <v>14</v>
      </c>
      <c r="N15">
        <v>0</v>
      </c>
      <c r="O15">
        <v>1</v>
      </c>
      <c r="P15">
        <v>0</v>
      </c>
      <c r="Q15">
        <v>0</v>
      </c>
    </row>
    <row r="16" spans="1:17">
      <c r="A16" s="1">
        <v>2678</v>
      </c>
      <c r="B16" s="1">
        <v>1</v>
      </c>
      <c r="C16" s="1">
        <v>0</v>
      </c>
      <c r="D16" s="1">
        <v>0</v>
      </c>
      <c r="E16" s="1">
        <v>0</v>
      </c>
      <c r="F16" s="1"/>
      <c r="G16" s="1">
        <v>15</v>
      </c>
      <c r="H16" s="2">
        <f>SUMIFS(B2:B16,A2:A16,"&gt;841",A2:A16,"&lt;901")</f>
        <v>0</v>
      </c>
      <c r="I16" s="2">
        <f>SUMIFS(C2:C16,A2:A16,"&gt;841",A2:A16,"&lt;901")</f>
        <v>0</v>
      </c>
      <c r="J16" s="2">
        <f>SUMIFS(D2:D16,A2:A16,"&gt;841",A2:A16,"&lt;901")</f>
        <v>0</v>
      </c>
      <c r="K16" s="2">
        <f>SUMIFS(E2:E16,A2:A16,"&gt;841",A2:A16,"&lt;901")</f>
        <v>0</v>
      </c>
      <c r="M16">
        <v>15</v>
      </c>
      <c r="N16">
        <v>0</v>
      </c>
      <c r="O16">
        <v>0</v>
      </c>
      <c r="P16">
        <v>0</v>
      </c>
      <c r="Q16">
        <v>0</v>
      </c>
    </row>
    <row r="17" spans="7:17">
      <c r="G17" s="1">
        <v>16</v>
      </c>
      <c r="H17" s="2">
        <f>SUMIFS(B2:B16,A2:A16,"&gt;901",A2:A16,"&lt;961")</f>
        <v>0</v>
      </c>
      <c r="I17" s="2">
        <f>SUMIFS(C2:C16,A2:A16,"&gt;901",A2:A16,"&lt;961")</f>
        <v>0</v>
      </c>
      <c r="J17" s="2">
        <f>SUMIFS(D2:D16,A2:A16,"&gt;901",A2:A16,"&lt;961")</f>
        <v>0</v>
      </c>
      <c r="K17" s="2">
        <f>SUMIFS(E2:E16,A2:A16,"&gt;901",A2:A16,"&lt;961")</f>
        <v>0</v>
      </c>
      <c r="M17">
        <v>16</v>
      </c>
      <c r="N17">
        <v>0</v>
      </c>
      <c r="O17">
        <v>0</v>
      </c>
      <c r="P17">
        <v>0</v>
      </c>
      <c r="Q17">
        <v>0</v>
      </c>
    </row>
    <row r="18" spans="7:17">
      <c r="G18" s="1">
        <v>17</v>
      </c>
      <c r="H18" s="2">
        <f>SUMIFS(B2:B16,A2:A16,"&gt;961",A2:A16,"&lt;1021")</f>
        <v>0</v>
      </c>
      <c r="I18" s="2">
        <f>SUMIFS(C2:C16,A2:A16,"&gt;961",A2:A16,"&lt;1021")</f>
        <v>0</v>
      </c>
      <c r="J18" s="2">
        <f>SUMIFS(D2:D16,A2:A16,"&gt;961",A2:A16,"&lt;1021")</f>
        <v>0</v>
      </c>
      <c r="K18" s="2">
        <f>SUMIFS(E2:E16,A2:A16,"&gt;961",A2:A16,"&lt;1021")</f>
        <v>0</v>
      </c>
      <c r="M18">
        <v>17</v>
      </c>
      <c r="N18">
        <v>0</v>
      </c>
      <c r="O18">
        <v>0</v>
      </c>
      <c r="P18">
        <v>0</v>
      </c>
      <c r="Q18">
        <v>0</v>
      </c>
    </row>
    <row r="19" spans="7:17">
      <c r="G19" s="1">
        <v>18</v>
      </c>
      <c r="H19" s="2">
        <f>SUMIFS(B2:B16,A2:A16,"&gt;1021",A2:A16,"&lt;1081")</f>
        <v>0</v>
      </c>
      <c r="I19" s="2">
        <f>SUMIFS(C2:C16,A2:A16,"&gt;1021",A2:A16,"&lt;1081")</f>
        <v>0</v>
      </c>
      <c r="J19" s="2">
        <f>SUMIFS(D2:D16,A2:A16,"&gt;1021",A2:A16,"&lt;1081")</f>
        <v>0</v>
      </c>
      <c r="K19" s="2">
        <f>SUMIFS(E2:E16,A2:A16,"&gt;1021",A2:A16,"&lt;1081")</f>
        <v>0</v>
      </c>
      <c r="M19">
        <v>18</v>
      </c>
      <c r="N19">
        <v>0</v>
      </c>
      <c r="O19">
        <v>0</v>
      </c>
      <c r="P19">
        <v>0</v>
      </c>
      <c r="Q19">
        <v>0</v>
      </c>
    </row>
    <row r="20" spans="7:17">
      <c r="G20" s="1">
        <v>19</v>
      </c>
      <c r="H20" s="2">
        <f>SUMIFS(B2:B16,A2:A16,"&gt;1081",A2:A16,"&lt;1141")</f>
        <v>0</v>
      </c>
      <c r="I20" s="2">
        <f>SUMIFS(C2:C16,A2:A16,"&gt;1081",A2:A16,"&lt;1141")</f>
        <v>0</v>
      </c>
      <c r="J20" s="2">
        <f>SUMIFS(D2:D16,A2:A16,"&gt;1081",A2:A16,"&lt;1141")</f>
        <v>0</v>
      </c>
      <c r="K20" s="2">
        <f>SUMIFS(E2:E16,A2:A16,"&gt;1081",A2:A16,"&lt;1141")</f>
        <v>0</v>
      </c>
      <c r="M20">
        <v>19</v>
      </c>
      <c r="N20">
        <v>0</v>
      </c>
      <c r="O20">
        <v>0</v>
      </c>
      <c r="P20">
        <v>0</v>
      </c>
      <c r="Q20">
        <v>0</v>
      </c>
    </row>
    <row r="21" spans="7:17">
      <c r="G21" s="1">
        <v>20</v>
      </c>
      <c r="H21" s="2">
        <f>SUMIFS(B2:B16,A2:A16,"&gt;1141",A2:A16,"&lt;1201")</f>
        <v>0</v>
      </c>
      <c r="I21" s="2">
        <f>SUMIFS(C2:C16,A2:A16,"&gt;1141",A2:A16,"&lt;1201")</f>
        <v>0</v>
      </c>
      <c r="J21" s="2">
        <f>SUMIFS(D2:D16,A2:A16,"&gt;1141",A2:A16,"&lt;1201")</f>
        <v>0</v>
      </c>
      <c r="K21" s="2">
        <f>SUMIFS(E2:E16,A2:A16,"&gt;1141",B2:B16,"&lt;A2:A16")</f>
        <v>0</v>
      </c>
      <c r="M21">
        <v>20</v>
      </c>
      <c r="N21">
        <v>0</v>
      </c>
      <c r="O21">
        <v>0</v>
      </c>
      <c r="P21">
        <v>0</v>
      </c>
      <c r="Q21">
        <v>0</v>
      </c>
    </row>
    <row r="22" spans="7:17">
      <c r="G22" s="1">
        <v>21</v>
      </c>
      <c r="H22" s="2">
        <f>SUMIFS(B2:B16,A2:A16,"&gt;1201",A2:A16,"&lt;1261")</f>
        <v>0</v>
      </c>
      <c r="I22" s="2">
        <f>SUMIFS(C2:C16,A2:A16,"&gt;1201",A2:A16,"&lt;1261")</f>
        <v>0</v>
      </c>
      <c r="J22" s="2">
        <f>SUMIFS(D2:D16,A2:A16,"&gt;1201",A2:A16,"&lt;1261")</f>
        <v>0</v>
      </c>
      <c r="K22" s="2">
        <f>SUMIFS(E2:E16,A2:A16,"&gt;1201",A2:A16,"&lt;1261")</f>
        <v>0</v>
      </c>
      <c r="M22">
        <v>21</v>
      </c>
      <c r="N22">
        <v>0</v>
      </c>
      <c r="O22">
        <v>0</v>
      </c>
      <c r="P22">
        <v>0</v>
      </c>
      <c r="Q22">
        <v>0</v>
      </c>
    </row>
    <row r="23" spans="7:17">
      <c r="G23" s="1">
        <v>22</v>
      </c>
      <c r="H23" s="2">
        <f>SUMIFS(B2:B16,A2:A16,"&gt;1261",A2:A16,"&lt;1321")</f>
        <v>1</v>
      </c>
      <c r="I23" s="2">
        <f>SUMIFS(C2:C16,A2:A16,"&gt;1261",A2:A16,"&lt;1321")</f>
        <v>0</v>
      </c>
      <c r="J23" s="2">
        <f>SUMIFS(D2:D16,A2:A16,"&gt;1261",A2:A16,"&lt;1321")</f>
        <v>0</v>
      </c>
      <c r="K23" s="2">
        <f>SUMIFS(E2:E16,A2:A16,"&gt;1261",A2:A16,"&lt;1321")</f>
        <v>1</v>
      </c>
      <c r="M23">
        <v>22</v>
      </c>
      <c r="N23">
        <v>1</v>
      </c>
      <c r="O23">
        <v>0</v>
      </c>
      <c r="P23">
        <v>0</v>
      </c>
      <c r="Q23">
        <v>1</v>
      </c>
    </row>
    <row r="24" spans="7:17">
      <c r="G24" s="1">
        <v>23</v>
      </c>
      <c r="H24" s="2">
        <f>SUMIFS(B2:B16,A2:A16,"&gt;1321",A2:A16,"&lt;1381")</f>
        <v>0</v>
      </c>
      <c r="I24" s="2">
        <f>SUMIFS(C2:C16,A2:A16,"&gt;1321",A2:A16,"&lt;1381")</f>
        <v>0</v>
      </c>
      <c r="J24" s="2">
        <f>SUMIFS(D2:D16,A2:A16,"&gt;1321",A2:A16,"&lt;1381")</f>
        <v>0</v>
      </c>
      <c r="K24" s="2">
        <f>SUMIFS(E2:E16,A2:A16,"&gt;1321",A2:A16,"&lt;1381")</f>
        <v>0</v>
      </c>
      <c r="M24">
        <v>23</v>
      </c>
      <c r="N24">
        <v>0</v>
      </c>
      <c r="O24">
        <v>0</v>
      </c>
      <c r="P24">
        <v>0</v>
      </c>
      <c r="Q24">
        <v>0</v>
      </c>
    </row>
    <row r="25" spans="7:17">
      <c r="G25" s="1">
        <v>24</v>
      </c>
      <c r="H25" s="2">
        <f>SUMIFS(B2:B16,A2:A16,"&gt;1381",A2:A16,"&lt;1441")</f>
        <v>0</v>
      </c>
      <c r="I25" s="2">
        <f>SUMIFS(C2:C16,A2:A16,"&gt;1381",A2:A16,"&lt;1441")</f>
        <v>0</v>
      </c>
      <c r="J25" s="2">
        <f>SUMIFS(D2:D16,A2:A16,"&gt;1381",A2:A16,"&lt;1441")</f>
        <v>0</v>
      </c>
      <c r="K25" s="2">
        <f>SUMIFS(E2:E16,A2:A16,"&gt;1381",A2:A16,"&lt;1441")</f>
        <v>0</v>
      </c>
      <c r="M25">
        <v>24</v>
      </c>
      <c r="N25">
        <v>0</v>
      </c>
      <c r="O25">
        <v>0</v>
      </c>
      <c r="P25">
        <v>0</v>
      </c>
      <c r="Q25">
        <v>0</v>
      </c>
    </row>
    <row r="26" spans="7:17">
      <c r="G26" s="1">
        <v>25</v>
      </c>
      <c r="H26" s="2">
        <f>SUMIFS(B2:B16,A2:A16,"&gt;1441",A2:A16,"&lt;1501")</f>
        <v>0</v>
      </c>
      <c r="I26" s="2">
        <f>SUMIFS(C2:C16,A2:A16,"&gt;1441",A2:A16,"&lt;1501")</f>
        <v>0</v>
      </c>
      <c r="J26" s="2">
        <f>SUMIFS(D2:D16,A2:A16,"&gt;1441",A2:A16,"&lt;1501")</f>
        <v>0</v>
      </c>
      <c r="K26" s="2">
        <f>SUMIFS(E2:E16,A2:A16,"&gt;1441",A2:A16,"&lt;1501")</f>
        <v>0</v>
      </c>
      <c r="M26">
        <v>25</v>
      </c>
      <c r="N26">
        <v>0</v>
      </c>
      <c r="O26">
        <v>0</v>
      </c>
      <c r="P26">
        <v>0</v>
      </c>
      <c r="Q26">
        <v>0</v>
      </c>
    </row>
    <row r="27" spans="7:17">
      <c r="G27" s="1">
        <v>26</v>
      </c>
      <c r="H27" s="2">
        <f>SUMIFS(B2:B16,A2:A16,"&gt;1501",A2:A16,"&lt;1561")</f>
        <v>0</v>
      </c>
      <c r="I27" s="2">
        <f>SUMIFS(C2:C16,A2:A16,"&gt;1501",A2:A16,"&lt;1561")</f>
        <v>0</v>
      </c>
      <c r="J27" s="2">
        <f>SUMIFS(D2:D16,A2:A16,"&gt;1501",A2:A16,"&lt;1561")</f>
        <v>0</v>
      </c>
      <c r="K27" s="2">
        <f>SUMIFS(E2:E16,A2:A16,"&gt;1501",A2:A16,"&lt;1561")</f>
        <v>0</v>
      </c>
      <c r="M27">
        <v>26</v>
      </c>
      <c r="N27">
        <v>0</v>
      </c>
      <c r="O27">
        <v>0</v>
      </c>
      <c r="P27">
        <v>0</v>
      </c>
      <c r="Q27">
        <v>0</v>
      </c>
    </row>
    <row r="28" spans="7:17">
      <c r="G28" s="1">
        <v>27</v>
      </c>
      <c r="H28" s="2">
        <f>SUMIFS(B2:B16,A2:A16,"&gt;1561",A2:A16,"&lt;1621")</f>
        <v>0</v>
      </c>
      <c r="I28" s="2">
        <f>SUMIFS(C2:C16,A2:A16,"&gt;1561",A2:A16,"&lt;1621")</f>
        <v>1</v>
      </c>
      <c r="J28" s="2">
        <f>SUMIFS(D2:D16,A2:A16,"&gt;1561",A2:A16,"&lt;1621")</f>
        <v>0</v>
      </c>
      <c r="K28" s="2">
        <f>SUMIFS(E2:E16,A2:A16,"&gt;1561",A2:A16,"&lt;1621")</f>
        <v>0</v>
      </c>
      <c r="M28">
        <v>27</v>
      </c>
      <c r="N28">
        <v>0</v>
      </c>
      <c r="O28">
        <v>1</v>
      </c>
      <c r="P28">
        <v>0</v>
      </c>
      <c r="Q28">
        <v>0</v>
      </c>
    </row>
    <row r="29" spans="7:17">
      <c r="G29" s="1">
        <v>28</v>
      </c>
      <c r="H29" s="2">
        <f>SUMIFS(B2:B16,A2:A16,"&gt;1621",A2:A16,"&lt;1681")</f>
        <v>0</v>
      </c>
      <c r="I29" s="2">
        <f>SUMIFS(C2:C16,A2:A16,"&gt;1621",A2:A16,"&lt;1681")</f>
        <v>0</v>
      </c>
      <c r="J29" s="2">
        <f>SUMIFS(D2:D16,A2:A16,"&gt;1621",A2:A16,"&lt;1681")</f>
        <v>0</v>
      </c>
      <c r="K29" s="2">
        <f>SUMIFS(E2:E16,A2:A16,"&gt;1621",A2:A16,"&lt;1681")</f>
        <v>0</v>
      </c>
      <c r="M29">
        <v>28</v>
      </c>
      <c r="N29">
        <v>0</v>
      </c>
      <c r="O29">
        <v>0</v>
      </c>
      <c r="P29">
        <v>0</v>
      </c>
      <c r="Q29">
        <v>0</v>
      </c>
    </row>
    <row r="30" spans="7:17">
      <c r="G30" s="1">
        <v>29</v>
      </c>
      <c r="H30" s="2">
        <f>SUMIFS(B2:B16,A2:A16,"&gt;1681",A2:A16,"&lt;1741")</f>
        <v>0</v>
      </c>
      <c r="I30" s="2">
        <f>SUMIFS(C2:C16,A2:A16,"&gt;1681",A2:A16,"&lt;1741")</f>
        <v>0</v>
      </c>
      <c r="J30" s="2">
        <f>SUMIFS(D2:D16,A2:A16,"&gt;1681",A2:A16,"&lt;1741")</f>
        <v>0</v>
      </c>
      <c r="K30" s="2">
        <f>SUMIFS(E2:E16,A2:A16,"&gt;1681",A2:A16,"&lt;1741")</f>
        <v>0</v>
      </c>
      <c r="M30">
        <v>29</v>
      </c>
      <c r="N30">
        <v>0</v>
      </c>
      <c r="O30">
        <v>0</v>
      </c>
      <c r="P30">
        <v>0</v>
      </c>
      <c r="Q30">
        <v>0</v>
      </c>
    </row>
    <row r="31" spans="7:17">
      <c r="G31" s="1">
        <v>30</v>
      </c>
      <c r="H31" s="2">
        <f>SUMIFS(B2:B16,A2:A16,"&gt;1741",A2:A16,"&lt;1801")</f>
        <v>0</v>
      </c>
      <c r="I31" s="2">
        <f>SUMIFS(C2:C16,A2:A16,"&gt;1741",A2:A16,"&lt;1801")</f>
        <v>0</v>
      </c>
      <c r="J31" s="2">
        <f>SUMIFS(D2:D16,A2:A16,"&gt;1741",A2:A16,"&lt;1801")</f>
        <v>0</v>
      </c>
      <c r="K31" s="2">
        <f>SUMIFS(E2:E16,A2:A16,"&gt;1741",A2:A16,"&lt;1801")</f>
        <v>0</v>
      </c>
      <c r="M31">
        <v>30</v>
      </c>
      <c r="N31">
        <v>0</v>
      </c>
      <c r="O31">
        <v>0</v>
      </c>
      <c r="P31">
        <v>0</v>
      </c>
      <c r="Q31">
        <v>0</v>
      </c>
    </row>
    <row r="32" spans="7:17">
      <c r="G32" s="1">
        <v>31</v>
      </c>
      <c r="H32" s="2">
        <f>SUMIFS(B2:B16,A2:A16,"&gt;1801",A2:A16,"&lt;1861")</f>
        <v>0</v>
      </c>
      <c r="I32" s="2">
        <f>SUMIFS(C2:C16,A2:A16,"&gt;1801",A2:A16,"&lt;1861")</f>
        <v>0</v>
      </c>
      <c r="J32" s="2">
        <f>SUMIFS(D2:D16,A2:A16,"&gt;1801",A2:A16,"&lt;1861")</f>
        <v>0</v>
      </c>
      <c r="K32" s="2">
        <f>SUMIFS(E2:E16,A2:A16,"&gt;1801",A2:A16,"&lt;1861")</f>
        <v>0</v>
      </c>
      <c r="M32">
        <v>31</v>
      </c>
      <c r="N32">
        <v>0</v>
      </c>
      <c r="O32">
        <v>0</v>
      </c>
      <c r="P32">
        <v>0</v>
      </c>
      <c r="Q32">
        <v>0</v>
      </c>
    </row>
    <row r="33" spans="7:17">
      <c r="G33" s="1">
        <v>32</v>
      </c>
      <c r="H33" s="2">
        <f>SUMIFS(B2:B16,A2:A16,"&gt;1861",A2:A16,"&lt;1921")</f>
        <v>0</v>
      </c>
      <c r="I33" s="2">
        <f>SUMIFS(C2:C16,A2:A16,"&gt;1861",A2:A16,"&lt;1921")</f>
        <v>1</v>
      </c>
      <c r="J33" s="2">
        <f>SUMIFS(D2:D16,A2:A16,"&gt;1861",A2:A16,"&lt;1921")</f>
        <v>0</v>
      </c>
      <c r="K33" s="2">
        <f>SUMIFS(E2:E16,A2:A16,"&gt;1861",A2:A16,"&lt;1921")</f>
        <v>1</v>
      </c>
      <c r="M33">
        <v>32</v>
      </c>
      <c r="N33">
        <v>0</v>
      </c>
      <c r="O33">
        <v>1</v>
      </c>
      <c r="P33">
        <v>0</v>
      </c>
      <c r="Q33">
        <v>1</v>
      </c>
    </row>
    <row r="34" spans="7:17">
      <c r="G34" s="1">
        <v>33</v>
      </c>
      <c r="H34" s="2">
        <f>SUMIFS(B2:B16,A2:A16,"&gt;1921",A2:A16,"&lt;1981")</f>
        <v>0</v>
      </c>
      <c r="I34" s="2">
        <f>SUMIFS(C2:C16,A2:A16,"&gt;1921",A2:A16,"&lt;1981")</f>
        <v>0</v>
      </c>
      <c r="J34" s="2">
        <f>SUMIFS(D2:D16,A2:A16,"&gt;1921",A2:A16,"&lt;1981")</f>
        <v>0</v>
      </c>
      <c r="K34" s="2">
        <f>SUMIFS(E2:E16,A2:A16,"&gt;1921",A2:A16,"&lt;1981")</f>
        <v>0</v>
      </c>
      <c r="M34">
        <v>33</v>
      </c>
      <c r="N34">
        <v>0</v>
      </c>
      <c r="O34">
        <v>0</v>
      </c>
      <c r="P34">
        <v>0</v>
      </c>
      <c r="Q34">
        <v>0</v>
      </c>
    </row>
    <row r="35" spans="7:17">
      <c r="G35" s="1">
        <v>34</v>
      </c>
      <c r="H35" s="2">
        <f>SUMIFS(B2:B16,A2:A16,"&gt;1981",A2:A16,"&lt;2041")</f>
        <v>0</v>
      </c>
      <c r="I35" s="2">
        <f>SUMIFS(C2:C16,A2:A16,"&gt;1981",A2:A16,"&lt;2041")</f>
        <v>0</v>
      </c>
      <c r="J35" s="2">
        <f>SUMIFS(D2:D16,A2:A16,"&gt;1981",A2:A16,"&lt;2041")</f>
        <v>1</v>
      </c>
      <c r="K35" s="2">
        <f>SUMIFS(E2:E16,A2:A16,"&gt;1981",A2:A16,"&lt;2041")</f>
        <v>0</v>
      </c>
      <c r="M35">
        <v>34</v>
      </c>
      <c r="N35">
        <v>0</v>
      </c>
      <c r="O35">
        <v>0</v>
      </c>
      <c r="P35">
        <v>1</v>
      </c>
      <c r="Q35">
        <v>0</v>
      </c>
    </row>
    <row r="36" spans="7:17">
      <c r="G36" s="1">
        <v>35</v>
      </c>
      <c r="H36" s="2">
        <f>SUMIFS(B2:B16,A2:A16,"&gt;2041",A2:A16,"&lt;2101")</f>
        <v>0</v>
      </c>
      <c r="I36" s="2">
        <f>SUMIFS(C2:C16,A2:A16,"&gt;2041",A2:A16,"&lt;2101")</f>
        <v>0</v>
      </c>
      <c r="J36" s="2">
        <f>SUMIFS(D2:D16,A2:A16,"&gt;2041",A2:A16,"&lt;2101")</f>
        <v>0</v>
      </c>
      <c r="K36" s="2">
        <f>SUMIFS(E2:E16,A2:A16,"&gt;2041",A2:A16,"&lt;2101")</f>
        <v>0</v>
      </c>
      <c r="M36">
        <v>35</v>
      </c>
      <c r="N36">
        <v>0</v>
      </c>
      <c r="O36">
        <v>0</v>
      </c>
      <c r="P36">
        <v>0</v>
      </c>
      <c r="Q36">
        <v>0</v>
      </c>
    </row>
    <row r="37" spans="7:17">
      <c r="G37" s="1">
        <v>36</v>
      </c>
      <c r="H37" s="2">
        <f>SUMIFS(B2:B16,A2:A16,"&gt;2101",A2:A16,"&lt;2161")</f>
        <v>0</v>
      </c>
      <c r="I37" s="2">
        <f>SUMIFS(C2:C16,A2:A16,"&gt;2101",A2:A16,"&lt;2161")</f>
        <v>1</v>
      </c>
      <c r="J37" s="2">
        <f>SUMIFS(D2:D16,A2:A16,"&gt;2101",A2:A16,"&lt;2161")</f>
        <v>1</v>
      </c>
      <c r="K37" s="2">
        <f>SUMIFS(E2:E16,A2:A16,"&gt;2101",A2:A16,"&lt;2161")</f>
        <v>0</v>
      </c>
      <c r="M37">
        <v>36</v>
      </c>
      <c r="N37">
        <v>0</v>
      </c>
      <c r="O37">
        <v>1</v>
      </c>
      <c r="P37">
        <v>1</v>
      </c>
      <c r="Q37">
        <v>0</v>
      </c>
    </row>
    <row r="38" spans="7:17">
      <c r="G38" s="1">
        <v>37</v>
      </c>
      <c r="H38" s="2">
        <f>SUMIFS(B2:B16,A2:A16,"&gt;2161",A2:A16,"&lt;2221")</f>
        <v>0</v>
      </c>
      <c r="I38" s="2">
        <f>SUMIFS(C2:C16,A2:A16,"&gt;2161",A2:A16,"&lt;2221")</f>
        <v>0</v>
      </c>
      <c r="J38" s="2">
        <f>SUMIFS(D2:D16,A2:A16,"&gt;2161",A2:A16,"&lt;2221")</f>
        <v>0</v>
      </c>
      <c r="K38" s="2">
        <f>SUMIFS(E2:E16,A2:A16,"&gt;2161",A2:A16,"&lt;2221")</f>
        <v>0</v>
      </c>
      <c r="M38">
        <v>37</v>
      </c>
      <c r="N38">
        <v>0</v>
      </c>
      <c r="O38">
        <v>0</v>
      </c>
      <c r="P38">
        <v>0</v>
      </c>
      <c r="Q38">
        <v>0</v>
      </c>
    </row>
    <row r="39" spans="7:17">
      <c r="G39" s="1">
        <v>38</v>
      </c>
      <c r="H39" s="2">
        <f>SUMIFS(B2:B16,A2:A16,"&gt;2221",A2:A16,"&lt;2281")</f>
        <v>0</v>
      </c>
      <c r="I39" s="2">
        <f>SUMIFS(C2:C16,A2:A16,"&gt;2221",A2:A16,"&lt;2281")</f>
        <v>0</v>
      </c>
      <c r="J39" s="2">
        <f>SUMIFS(D2:D16,A2:A16,"&gt;2221",A2:A16,"&lt;2281")</f>
        <v>0</v>
      </c>
      <c r="K39" s="2">
        <f>SUMIFS(E2:E16,A2:A16,"&gt;2221",A2:A16,"&lt;2281")</f>
        <v>0</v>
      </c>
      <c r="M39">
        <v>38</v>
      </c>
      <c r="N39">
        <v>0</v>
      </c>
      <c r="O39">
        <v>0</v>
      </c>
      <c r="P39">
        <v>0</v>
      </c>
      <c r="Q39">
        <v>0</v>
      </c>
    </row>
    <row r="40" spans="7:17">
      <c r="G40" s="1">
        <v>39</v>
      </c>
      <c r="H40" s="2">
        <f>SUMIFS(B2:B16,A2:A16,"&gt;2281",A2:A16,"&lt;2341")</f>
        <v>0</v>
      </c>
      <c r="I40" s="2">
        <f>SUMIFS(C2:C16,A2:A16,"&gt;2281",A2:A16,"&lt;2341")</f>
        <v>0</v>
      </c>
      <c r="J40" s="2">
        <f>SUMIFS(D2:D16,A2:A16,"&gt;2281",A2:A16,"&lt;2341")</f>
        <v>0</v>
      </c>
      <c r="K40" s="2">
        <f>SUMIFS(E2:E16,A2:A16,"&gt;2281",A2:A16,"&lt;2341")</f>
        <v>0</v>
      </c>
      <c r="M40">
        <v>39</v>
      </c>
      <c r="N40">
        <v>0</v>
      </c>
      <c r="O40">
        <v>0</v>
      </c>
      <c r="P40">
        <v>0</v>
      </c>
      <c r="Q40">
        <v>0</v>
      </c>
    </row>
    <row r="41" spans="7:17">
      <c r="G41" s="1">
        <v>40</v>
      </c>
      <c r="H41" s="2">
        <f>SUMIFS(B2:B16,A2:A16,"&gt;2341",A2:A16,"&lt;2401")</f>
        <v>0</v>
      </c>
      <c r="I41" s="2">
        <f>SUMIFS(C2:C16,A2:A16,"&gt;2341",A2:A16,"&lt;2401")</f>
        <v>0</v>
      </c>
      <c r="J41" s="2">
        <f>SUMIFS(D2:D16,A2:A16,"&gt;2341",A2:A16,"&lt;2401")</f>
        <v>0</v>
      </c>
      <c r="K41" s="2">
        <f>SUMIFS(E2:E16,A2:A16,"&gt;2341",A2:A16,"&lt;2401")</f>
        <v>1</v>
      </c>
      <c r="M41">
        <v>40</v>
      </c>
      <c r="N41">
        <v>0</v>
      </c>
      <c r="O41">
        <v>0</v>
      </c>
      <c r="P41">
        <v>0</v>
      </c>
      <c r="Q41">
        <v>1</v>
      </c>
    </row>
    <row r="42" spans="7:17">
      <c r="G42" s="1">
        <v>41</v>
      </c>
      <c r="H42" s="2">
        <f>SUMIFS(B2:B16,A2:A16,"&gt;2401",A2:A16,"&lt;2461")</f>
        <v>0</v>
      </c>
      <c r="I42" s="2">
        <f>SUMIFS(C2:C16,A2:A16,"&gt;2401",A2:A16,"&lt;2461")</f>
        <v>0</v>
      </c>
      <c r="J42" s="2">
        <f>SUMIFS(D2:D16,A2:A16,"&gt;2401",A2:A16,"&lt;2461")</f>
        <v>0</v>
      </c>
      <c r="K42" s="2">
        <f>SUMIFS(E2:E16,A2:A16,"&gt;2401",A2:A16,"&lt;2461")</f>
        <v>0</v>
      </c>
      <c r="M42">
        <v>41</v>
      </c>
      <c r="N42">
        <v>0</v>
      </c>
      <c r="O42">
        <v>0</v>
      </c>
      <c r="P42">
        <v>0</v>
      </c>
      <c r="Q42">
        <v>0</v>
      </c>
    </row>
    <row r="43" spans="7:17">
      <c r="G43" s="1">
        <v>42</v>
      </c>
      <c r="H43" s="2">
        <f>SUMIFS(B2:B16,A2:A16,"&gt;2461",A2:A16,"&lt;2521")</f>
        <v>0</v>
      </c>
      <c r="I43" s="2">
        <f>SUMIFS(C2:C16,A2:A16,"&gt;2461",A2:A16,"&lt;2521")</f>
        <v>0</v>
      </c>
      <c r="J43" s="2">
        <f>SUMIFS(D2:D16,A2:A16,"&gt;2461",A2:A16,"&lt;2521")</f>
        <v>0</v>
      </c>
      <c r="K43" s="2">
        <f>SUMIFS(E2:E16,A2:A16,"&gt;2461",A2:A16,"&lt;2521")</f>
        <v>0</v>
      </c>
      <c r="M43">
        <v>42</v>
      </c>
      <c r="N43">
        <v>0</v>
      </c>
      <c r="O43">
        <v>0</v>
      </c>
      <c r="P43">
        <v>0</v>
      </c>
      <c r="Q43">
        <v>0</v>
      </c>
    </row>
    <row r="44" spans="7:17">
      <c r="G44" s="1">
        <v>43</v>
      </c>
      <c r="H44" s="2">
        <f>SUMIFS(B2:B16,A2:A16,"&gt;2521",A2:A16,"&lt;2581")</f>
        <v>0</v>
      </c>
      <c r="I44" s="2">
        <f>SUMIFS(C2:C16,A2:A16,"&gt;2521",A2:A16,"&lt;2581")</f>
        <v>0</v>
      </c>
      <c r="J44" s="2">
        <f>SUMIFS(D2:D16,A2:A16,"&gt;2521",A2:A16,"&lt;2581")</f>
        <v>0</v>
      </c>
      <c r="K44" s="2">
        <f>SUMIFS(E2:E16,A2:A16,"&gt;2521",A2:A16,"&lt;2581")</f>
        <v>0</v>
      </c>
      <c r="M44">
        <v>43</v>
      </c>
      <c r="N44">
        <v>0</v>
      </c>
      <c r="O44">
        <v>0</v>
      </c>
      <c r="P44">
        <v>0</v>
      </c>
      <c r="Q44">
        <v>0</v>
      </c>
    </row>
    <row r="45" spans="7:17">
      <c r="G45" s="1">
        <v>44</v>
      </c>
      <c r="H45" s="2">
        <f>SUMIFS(B2:B16,A2:A16,"&gt;2581",A2:A16,"&lt;2641")</f>
        <v>0</v>
      </c>
      <c r="I45" s="2">
        <f>SUMIFS(C2:C16,A2:A16,"&gt;2581",A2:A16,"&lt;2641")</f>
        <v>0</v>
      </c>
      <c r="J45" s="2">
        <f>SUMIFS(D2:D16,A2:A16,"&gt;2581",A2:A16,"&lt;2641")</f>
        <v>0</v>
      </c>
      <c r="K45" s="2">
        <f>SUMIFS(E2:E16,A2:A16,"&gt;2581",A2:A16,"&lt;2641")</f>
        <v>0</v>
      </c>
      <c r="M45">
        <v>44</v>
      </c>
      <c r="N45">
        <v>0</v>
      </c>
      <c r="O45">
        <v>0</v>
      </c>
      <c r="P45">
        <v>0</v>
      </c>
      <c r="Q45">
        <v>0</v>
      </c>
    </row>
    <row r="46" spans="7:17">
      <c r="G46" s="1">
        <v>45</v>
      </c>
      <c r="H46" s="2">
        <f>SUMIFS(B2:B16,A2:A16,"&gt;2641",A2:A16,"&lt;2701")</f>
        <v>1</v>
      </c>
      <c r="I46" s="2">
        <f>SUMIFS(C2:C16,A2:A16,"&gt;2641",A2:A16,"&lt;2701")</f>
        <v>0</v>
      </c>
      <c r="J46" s="2">
        <f>SUMIFS(D2:D16,A2:A16,"&gt;2641",A2:A16,"&lt;2701")</f>
        <v>0</v>
      </c>
      <c r="K46" s="2">
        <f>SUMIFS(E2:E16,A2:A16,"&gt;2641",A2:A16,"&lt;2701")</f>
        <v>1</v>
      </c>
      <c r="M46">
        <v>45</v>
      </c>
      <c r="N46">
        <v>1</v>
      </c>
      <c r="O46">
        <v>0</v>
      </c>
      <c r="P46">
        <v>0</v>
      </c>
      <c r="Q46">
        <v>1</v>
      </c>
    </row>
    <row r="47" spans="7:17">
      <c r="G47" s="1">
        <v>46</v>
      </c>
      <c r="H47" s="2">
        <f>SUMIFS(B2:B16,A2:A16,"&gt;2701",A2:A16,"&lt;2761")</f>
        <v>0</v>
      </c>
      <c r="I47" s="2">
        <f>SUMIFS(C2:C16,A2:A16,"&gt;2701",A2:A16,"&lt;2761")</f>
        <v>0</v>
      </c>
      <c r="J47" s="2">
        <f>SUMIFS(D2:D16,A2:A16,"&gt;2701",A2:A16,"&lt;2761")</f>
        <v>0</v>
      </c>
      <c r="K47" s="2">
        <f>SUMIFS(E2:E16,A2:A16,"&gt;2701",A2:A16,"&lt;2761")</f>
        <v>0</v>
      </c>
      <c r="M47">
        <v>46</v>
      </c>
      <c r="N47">
        <v>0</v>
      </c>
      <c r="O47">
        <v>0</v>
      </c>
      <c r="P47">
        <v>0</v>
      </c>
      <c r="Q47">
        <v>0</v>
      </c>
    </row>
    <row r="48" spans="7:17">
      <c r="G48" s="1">
        <v>47</v>
      </c>
      <c r="H48" s="2">
        <f>SUMIFS(B2:B16,A2:A16,"&gt;2761",A2:A16,"&lt;2821")</f>
        <v>0</v>
      </c>
      <c r="I48" s="2">
        <f>SUMIFS(C2:C16,A2:A16,"&gt;2761",A2:A16,"&lt;2821")</f>
        <v>0</v>
      </c>
      <c r="J48" s="2">
        <f>SUMIFS(D2:D16,A2:A16,"&gt;2761",A2:A16,"&lt;2821")</f>
        <v>0</v>
      </c>
      <c r="K48" s="2">
        <f>SUMIFS(E2:E16,A2:A16,"&gt;2761",A2:A16,"&lt;2821")</f>
        <v>0</v>
      </c>
      <c r="M48">
        <v>47</v>
      </c>
      <c r="N48">
        <v>0</v>
      </c>
      <c r="O48">
        <v>0</v>
      </c>
      <c r="P48">
        <v>0</v>
      </c>
      <c r="Q48">
        <v>0</v>
      </c>
    </row>
    <row r="49" spans="7:17">
      <c r="G49" s="1">
        <v>48</v>
      </c>
      <c r="H49" s="2">
        <f>SUMIFS(B2:B16,A2:A16,"&gt;2821",A2:A16,"&lt;2881")</f>
        <v>0</v>
      </c>
      <c r="I49" s="2">
        <f>SUMIFS(C2:C16,A2:A16,"&gt;2821",A2:A16,"&lt;2881")</f>
        <v>0</v>
      </c>
      <c r="J49" s="2">
        <f>SUMIFS(D2:D16,A2:A16,"&gt;2821",A2:A16,"&lt;2881")</f>
        <v>0</v>
      </c>
      <c r="K49" s="2">
        <f>SUMIFS(E2:E16,A2:A16,"&gt;2821",A2:A16,"&lt;2881")</f>
        <v>0</v>
      </c>
      <c r="M49">
        <v>48</v>
      </c>
      <c r="N49">
        <v>0</v>
      </c>
      <c r="O49">
        <v>0</v>
      </c>
      <c r="P49">
        <v>0</v>
      </c>
      <c r="Q49">
        <v>0</v>
      </c>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1229</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2186</v>
      </c>
      <c r="B3" s="1">
        <v>0</v>
      </c>
      <c r="C3" s="1">
        <v>0</v>
      </c>
      <c r="D3" s="1">
        <v>1</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7:17">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1</v>
      </c>
      <c r="M22">
        <v>21</v>
      </c>
      <c r="N22">
        <v>0</v>
      </c>
      <c r="O22">
        <v>0</v>
      </c>
      <c r="P22">
        <v>0</v>
      </c>
      <c r="Q22">
        <v>1</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1</v>
      </c>
      <c r="K38" s="2">
        <f>SUMIFS(E2:E22,A2:A22,"&gt;2161",A2:A22,"&lt;2221")</f>
        <v>0</v>
      </c>
      <c r="M38">
        <v>37</v>
      </c>
      <c r="N38">
        <v>0</v>
      </c>
      <c r="O38">
        <v>0</v>
      </c>
      <c r="P38">
        <v>1</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Q49"/>
  <sheetViews>
    <sheetView workbookViewId="0">
      <selection activeCell="N1" sqref="N$1:Q$1048576"/>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618</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1145</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1265</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1581</v>
      </c>
      <c r="B5" s="1">
        <v>0</v>
      </c>
      <c r="C5" s="1">
        <v>1</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1765</v>
      </c>
      <c r="B6" s="1">
        <v>1</v>
      </c>
      <c r="C6" s="1">
        <v>0</v>
      </c>
      <c r="D6" s="1">
        <v>0</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2020</v>
      </c>
      <c r="B7" s="1">
        <v>0</v>
      </c>
      <c r="C7" s="1">
        <v>1</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2594</v>
      </c>
      <c r="B8" s="1">
        <v>1</v>
      </c>
      <c r="C8" s="1">
        <v>0</v>
      </c>
      <c r="D8" s="1">
        <v>0</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2827</v>
      </c>
      <c r="B9" s="1">
        <v>0</v>
      </c>
      <c r="C9" s="1">
        <v>1</v>
      </c>
      <c r="D9" s="1">
        <v>0</v>
      </c>
      <c r="E9" s="1">
        <v>0</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2831</v>
      </c>
      <c r="B10" s="1">
        <v>0</v>
      </c>
      <c r="C10" s="1">
        <v>0</v>
      </c>
      <c r="D10" s="1">
        <v>0</v>
      </c>
      <c r="E10" s="1">
        <v>1</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2838</v>
      </c>
      <c r="B11" s="1">
        <v>0</v>
      </c>
      <c r="C11" s="1">
        <v>1</v>
      </c>
      <c r="D11" s="1">
        <v>0</v>
      </c>
      <c r="E11" s="1">
        <v>0</v>
      </c>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1</v>
      </c>
      <c r="M12">
        <v>11</v>
      </c>
      <c r="N12">
        <v>0</v>
      </c>
      <c r="O12">
        <v>0</v>
      </c>
      <c r="P12">
        <v>0</v>
      </c>
      <c r="Q12">
        <v>1</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1</v>
      </c>
      <c r="J21" s="2">
        <f>SUMIFS(D2:D22,A2:A22,"&gt;1141",A2:A22,"&lt;1201")</f>
        <v>0</v>
      </c>
      <c r="K21" s="2">
        <f>SUMIFS(E2:E22,A2:A22,"&gt;1141",A2:A22,"&lt;A2:A22")</f>
        <v>0</v>
      </c>
      <c r="M21">
        <v>20</v>
      </c>
      <c r="N21">
        <v>0</v>
      </c>
      <c r="O21">
        <v>1</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1</v>
      </c>
      <c r="M23">
        <v>22</v>
      </c>
      <c r="N23">
        <v>0</v>
      </c>
      <c r="O23">
        <v>0</v>
      </c>
      <c r="P23">
        <v>0</v>
      </c>
      <c r="Q23">
        <v>1</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1</v>
      </c>
      <c r="J28" s="2">
        <f>SUMIFS(D2:D22,A2:A22,"&gt;1561",A2:A22,"&lt;1621")</f>
        <v>0</v>
      </c>
      <c r="K28" s="2">
        <f>SUMIFS(E2:E22,A2:A22,"&gt;1561",A2:A22,"&lt;1621")</f>
        <v>0</v>
      </c>
      <c r="M28">
        <v>27</v>
      </c>
      <c r="N28">
        <v>0</v>
      </c>
      <c r="O28">
        <v>1</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1</v>
      </c>
      <c r="I31" s="2">
        <f>SUMIFS(C2:C22,A2:A22,"&gt;1741",A2:A22,"&lt;1801")</f>
        <v>0</v>
      </c>
      <c r="J31" s="2">
        <f>SUMIFS(D2:D22,A2:A22,"&gt;1741",A2:A22,"&lt;1801")</f>
        <v>0</v>
      </c>
      <c r="K31" s="2">
        <f>SUMIFS(E2:E22,A2:A22,"&gt;1741",A2:A22,"&lt;1801")</f>
        <v>0</v>
      </c>
      <c r="M31">
        <v>30</v>
      </c>
      <c r="N31">
        <v>1</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1</v>
      </c>
      <c r="J35" s="2">
        <f>SUMIFS(D2:D22,A2:A22,"&gt;1981",A2:A22,"&lt;2041")</f>
        <v>0</v>
      </c>
      <c r="K35" s="2">
        <f>SUMIFS(E2:E22,A2:A22,"&gt;1981",A2:A22,"&lt;2041")</f>
        <v>0</v>
      </c>
      <c r="M35">
        <v>34</v>
      </c>
      <c r="N35">
        <v>0</v>
      </c>
      <c r="O35">
        <v>1</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1</v>
      </c>
      <c r="I45" s="2">
        <f>SUMIFS(C2:C22,A2:A22,"&gt;2581",A2:A22,"&lt;2641")</f>
        <v>0</v>
      </c>
      <c r="J45" s="2">
        <f>SUMIFS(D2:D22,A2:A22,"&gt;2581",A2:A22,"&lt;2641")</f>
        <v>0</v>
      </c>
      <c r="K45" s="2">
        <f>SUMIFS(E2:E22,A2:A22,"&gt;2581",A2:A22,"&lt;2641")</f>
        <v>0</v>
      </c>
      <c r="M45">
        <v>44</v>
      </c>
      <c r="N45">
        <v>1</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2</v>
      </c>
      <c r="J49" s="2">
        <f>SUMIFS(D2:D22,A2:A22,"&gt;2821",A2:A22,"&lt;2881")</f>
        <v>0</v>
      </c>
      <c r="K49" s="2">
        <f>SUMIFS(E2:E22,A2:A22,"&gt;2821",A2:A22,"&lt;2881")</f>
        <v>1</v>
      </c>
      <c r="M49">
        <v>48</v>
      </c>
      <c r="N49">
        <v>0</v>
      </c>
      <c r="O49">
        <v>1</v>
      </c>
      <c r="P49">
        <v>0</v>
      </c>
      <c r="Q49">
        <v>1</v>
      </c>
    </row>
  </sheetData>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2854</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589</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7:17">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1</v>
      </c>
      <c r="J11" s="2">
        <f>SUMIFS(D2:D22,A2:A22,"&gt;541",A2:A22,"&lt;601")</f>
        <v>0</v>
      </c>
      <c r="K11" s="2">
        <f>SUMIFS(E2:E22,A2:A22,"&gt;541",A2:A22,"&lt;601")</f>
        <v>0</v>
      </c>
      <c r="M11">
        <v>10</v>
      </c>
      <c r="N11">
        <v>0</v>
      </c>
      <c r="O11">
        <v>1</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1</v>
      </c>
      <c r="M49">
        <v>48</v>
      </c>
      <c r="N49">
        <v>0</v>
      </c>
      <c r="O49">
        <v>0</v>
      </c>
      <c r="P49">
        <v>0</v>
      </c>
      <c r="Q49">
        <v>1</v>
      </c>
    </row>
  </sheetData>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152</v>
      </c>
      <c r="B2" s="1">
        <v>1</v>
      </c>
      <c r="C2" s="1">
        <v>0</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380</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861</v>
      </c>
      <c r="B4" s="1">
        <v>0</v>
      </c>
      <c r="C4" s="1">
        <v>1</v>
      </c>
      <c r="D4" s="1">
        <v>0</v>
      </c>
      <c r="E4" s="1">
        <v>0</v>
      </c>
      <c r="G4" s="1">
        <v>3</v>
      </c>
      <c r="H4" s="2">
        <f>SUMIFS(B2:B22,A2:A22,"&gt;121",A2:A22,"&lt;181")</f>
        <v>1</v>
      </c>
      <c r="I4" s="2">
        <f>SUMIFS(C2:C22,A2:A22,"&gt;121",A2:A22,"&lt;181")</f>
        <v>0</v>
      </c>
      <c r="J4" s="2">
        <f>SUMIFS(D2:D22,A2:A22,"&gt;121",A2:A22,"&lt;181")</f>
        <v>0</v>
      </c>
      <c r="K4" s="2">
        <f>SUMIFS(E2:E22,A2:A22,"&gt;121",A2:A22,"&lt;181")</f>
        <v>0</v>
      </c>
      <c r="M4">
        <v>3</v>
      </c>
      <c r="N4">
        <v>1</v>
      </c>
      <c r="O4">
        <v>0</v>
      </c>
      <c r="P4">
        <v>0</v>
      </c>
      <c r="Q4">
        <v>0</v>
      </c>
    </row>
    <row r="5" spans="1:17">
      <c r="A5" s="1">
        <v>1465</v>
      </c>
      <c r="B5" s="1">
        <v>0</v>
      </c>
      <c r="C5" s="1">
        <v>0</v>
      </c>
      <c r="D5" s="1">
        <v>1</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2272</v>
      </c>
      <c r="B6" s="1">
        <v>0</v>
      </c>
      <c r="C6" s="1">
        <v>0</v>
      </c>
      <c r="D6" s="1">
        <v>1</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2660</v>
      </c>
      <c r="B7" s="1">
        <v>0</v>
      </c>
      <c r="C7" s="1">
        <v>0</v>
      </c>
      <c r="D7" s="1">
        <v>0</v>
      </c>
      <c r="E7" s="1">
        <v>1</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2667</v>
      </c>
      <c r="B8" s="1">
        <v>0</v>
      </c>
      <c r="C8" s="1">
        <v>1</v>
      </c>
      <c r="D8" s="1">
        <v>0</v>
      </c>
      <c r="E8" s="1">
        <v>0</v>
      </c>
      <c r="G8" s="1">
        <v>7</v>
      </c>
      <c r="H8" s="2">
        <f>SUMIFS(B2:B22,A2:A22,"&gt;361",A2:A22,"&lt;421")</f>
        <v>0</v>
      </c>
      <c r="I8" s="2">
        <f>SUMIFS(C2:C22,A2:A22,"&gt;361",A2:A22,"&lt;421")</f>
        <v>0</v>
      </c>
      <c r="J8" s="2">
        <f>SUMIFS(D2:D22,A2:A22,"&gt;361",A2:A22,"&lt;421")</f>
        <v>0</v>
      </c>
      <c r="K8" s="2">
        <f>SUMIFS(E2:E22,A2:A22,"&gt;361",A2:A22,"&lt;421")</f>
        <v>1</v>
      </c>
      <c r="M8">
        <v>7</v>
      </c>
      <c r="N8">
        <v>0</v>
      </c>
      <c r="O8">
        <v>0</v>
      </c>
      <c r="P8">
        <v>0</v>
      </c>
      <c r="Q8">
        <v>1</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1</v>
      </c>
      <c r="J16" s="2">
        <f>SUMIFS(D2:D22,A2:A22,"&gt;841",A2:A22,"&lt;901")</f>
        <v>0</v>
      </c>
      <c r="K16" s="2">
        <f>SUMIFS(E2:E22,A2:A22,"&gt;841",A2:A22,"&lt;901")</f>
        <v>0</v>
      </c>
      <c r="M16">
        <v>15</v>
      </c>
      <c r="N16">
        <v>0</v>
      </c>
      <c r="O16">
        <v>1</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1</v>
      </c>
      <c r="K26" s="2">
        <f>SUMIFS(E2:E22,A2:A22,"&gt;1441",A2:A22,"&lt;1501")</f>
        <v>0</v>
      </c>
      <c r="M26">
        <v>25</v>
      </c>
      <c r="N26">
        <v>0</v>
      </c>
      <c r="O26">
        <v>0</v>
      </c>
      <c r="P26">
        <v>1</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1</v>
      </c>
      <c r="K39" s="2">
        <f>SUMIFS(E2:E22,A2:A22,"&gt;2221",A2:A22,"&lt;2281")</f>
        <v>0</v>
      </c>
      <c r="M39">
        <v>38</v>
      </c>
      <c r="N39">
        <v>0</v>
      </c>
      <c r="O39">
        <v>0</v>
      </c>
      <c r="P39">
        <v>1</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1</v>
      </c>
      <c r="J46" s="2">
        <f>SUMIFS(D2:D22,A2:A22,"&gt;2641",A2:A22,"&lt;2701")</f>
        <v>0</v>
      </c>
      <c r="K46" s="2">
        <f>SUMIFS(E2:E22,A2:A22,"&gt;2641",A2:A22,"&lt;2701")</f>
        <v>1</v>
      </c>
      <c r="M46">
        <v>45</v>
      </c>
      <c r="N46">
        <v>0</v>
      </c>
      <c r="O46">
        <v>1</v>
      </c>
      <c r="P46">
        <v>0</v>
      </c>
      <c r="Q46">
        <v>1</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206</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1591</v>
      </c>
      <c r="B3" s="1">
        <v>0</v>
      </c>
      <c r="C3" s="1">
        <v>0</v>
      </c>
      <c r="D3" s="1">
        <v>1</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2692</v>
      </c>
      <c r="B4" s="1">
        <v>0</v>
      </c>
      <c r="C4" s="1">
        <v>0</v>
      </c>
      <c r="D4" s="1">
        <v>1</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1</v>
      </c>
      <c r="J5" s="2">
        <f>SUMIFS(D2:D22,A2:A22,"&gt;181",A2:A22,"&lt;241")</f>
        <v>0</v>
      </c>
      <c r="K5" s="2">
        <f>SUMIFS(E2:E22,A2:A22,"&gt;181",A2:A22,"&lt;241")</f>
        <v>0</v>
      </c>
      <c r="M5">
        <v>4</v>
      </c>
      <c r="N5">
        <v>0</v>
      </c>
      <c r="O5">
        <v>1</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1</v>
      </c>
      <c r="K28" s="2">
        <f>SUMIFS(E2:E22,A2:A22,"&gt;1561",A2:A22,"&lt;1621")</f>
        <v>0</v>
      </c>
      <c r="M28">
        <v>27</v>
      </c>
      <c r="N28">
        <v>0</v>
      </c>
      <c r="O28">
        <v>0</v>
      </c>
      <c r="P28">
        <v>1</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1</v>
      </c>
      <c r="K46" s="2">
        <f>SUMIFS(E2:E22,A2:A22,"&gt;2641",A2:A22,"&lt;2701")</f>
        <v>0</v>
      </c>
      <c r="M46">
        <v>45</v>
      </c>
      <c r="N46">
        <v>0</v>
      </c>
      <c r="O46">
        <v>0</v>
      </c>
      <c r="P46">
        <v>1</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656</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1024</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1316</v>
      </c>
      <c r="B4" s="1">
        <v>0</v>
      </c>
      <c r="C4" s="1">
        <v>0</v>
      </c>
      <c r="D4" s="1">
        <v>1</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1783</v>
      </c>
      <c r="B5" s="1">
        <v>1</v>
      </c>
      <c r="C5" s="1">
        <v>0</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1795</v>
      </c>
      <c r="B6" s="1">
        <v>0</v>
      </c>
      <c r="C6" s="1">
        <v>1</v>
      </c>
      <c r="D6" s="1">
        <v>0</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2037</v>
      </c>
      <c r="B7" s="1">
        <v>0</v>
      </c>
      <c r="C7" s="1">
        <v>1</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2139</v>
      </c>
      <c r="B8" s="1">
        <v>0</v>
      </c>
      <c r="C8" s="1">
        <v>0</v>
      </c>
      <c r="D8" s="1">
        <v>1</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2267</v>
      </c>
      <c r="B9" s="1">
        <v>0</v>
      </c>
      <c r="C9" s="1">
        <v>0</v>
      </c>
      <c r="D9" s="1">
        <v>1</v>
      </c>
      <c r="E9" s="1">
        <v>0</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2302</v>
      </c>
      <c r="B10" s="1">
        <v>0</v>
      </c>
      <c r="C10" s="1">
        <v>0</v>
      </c>
      <c r="D10" s="1">
        <v>1</v>
      </c>
      <c r="E10" s="1">
        <v>0</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2372</v>
      </c>
      <c r="B11" s="1">
        <v>0</v>
      </c>
      <c r="C11" s="1">
        <v>0</v>
      </c>
      <c r="D11" s="1">
        <v>1</v>
      </c>
      <c r="E11" s="1">
        <v>0</v>
      </c>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1:17">
      <c r="A12" s="1">
        <v>2854</v>
      </c>
      <c r="B12" s="1">
        <v>0</v>
      </c>
      <c r="C12" s="1">
        <v>1</v>
      </c>
      <c r="D12" s="1">
        <v>0</v>
      </c>
      <c r="E12" s="1">
        <v>0</v>
      </c>
      <c r="G12" s="1">
        <v>11</v>
      </c>
      <c r="H12" s="2">
        <f>SUMIFS(B2:B22,A2:A22,"&gt;601",A2:A22,"&lt;661")</f>
        <v>0</v>
      </c>
      <c r="I12" s="2">
        <f>SUMIFS(C2:C22,A2:A22,"&gt;601",A2:A22,"&lt;661")</f>
        <v>0</v>
      </c>
      <c r="J12" s="2">
        <f>SUMIFS(D2:D22,A2:A22,"&gt;601",A2:A22,"&lt;661")</f>
        <v>0</v>
      </c>
      <c r="K12" s="2">
        <f>SUMIFS(E2:E22,A2:A22,"&gt;601",A2:A22,"&lt;661")</f>
        <v>1</v>
      </c>
      <c r="M12">
        <v>11</v>
      </c>
      <c r="N12">
        <v>0</v>
      </c>
      <c r="O12">
        <v>0</v>
      </c>
      <c r="P12">
        <v>0</v>
      </c>
      <c r="Q12">
        <v>1</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1</v>
      </c>
      <c r="M19">
        <v>18</v>
      </c>
      <c r="N19">
        <v>0</v>
      </c>
      <c r="O19">
        <v>0</v>
      </c>
      <c r="P19">
        <v>0</v>
      </c>
      <c r="Q19">
        <v>1</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1</v>
      </c>
      <c r="K23" s="2">
        <f>SUMIFS(E2:E22,A2:A22,"&gt;1261",A2:A22,"&lt;1321")</f>
        <v>0</v>
      </c>
      <c r="M23">
        <v>22</v>
      </c>
      <c r="N23">
        <v>0</v>
      </c>
      <c r="O23">
        <v>0</v>
      </c>
      <c r="P23">
        <v>1</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1</v>
      </c>
      <c r="I31" s="2">
        <f>SUMIFS(C2:C22,A2:A22,"&gt;1741",A2:A22,"&lt;1801")</f>
        <v>1</v>
      </c>
      <c r="J31" s="2">
        <f>SUMIFS(D2:D22,A2:A22,"&gt;1741",A2:A22,"&lt;1801")</f>
        <v>0</v>
      </c>
      <c r="K31" s="2">
        <f>SUMIFS(E2:E22,A2:A22,"&gt;1741",A2:A22,"&lt;1801")</f>
        <v>0</v>
      </c>
      <c r="M31">
        <v>30</v>
      </c>
      <c r="N31">
        <v>1</v>
      </c>
      <c r="O31">
        <v>1</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1</v>
      </c>
      <c r="J35" s="2">
        <f>SUMIFS(D2:D22,A2:A22,"&gt;1981",A2:A22,"&lt;2041")</f>
        <v>0</v>
      </c>
      <c r="K35" s="2">
        <f>SUMIFS(E2:E22,A2:A22,"&gt;1981",A2:A22,"&lt;2041")</f>
        <v>0</v>
      </c>
      <c r="M35">
        <v>34</v>
      </c>
      <c r="N35">
        <v>0</v>
      </c>
      <c r="O35">
        <v>1</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1</v>
      </c>
      <c r="K37" s="2">
        <f>SUMIFS(E2:E22,A2:A22,"&gt;2101",A2:A22,"&lt;2161")</f>
        <v>0</v>
      </c>
      <c r="M37">
        <v>36</v>
      </c>
      <c r="N37">
        <v>0</v>
      </c>
      <c r="O37">
        <v>0</v>
      </c>
      <c r="P37">
        <v>1</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1</v>
      </c>
      <c r="K39" s="2">
        <f>SUMIFS(E2:E22,A2:A22,"&gt;2221",A2:A22,"&lt;2281")</f>
        <v>0</v>
      </c>
      <c r="M39">
        <v>38</v>
      </c>
      <c r="N39">
        <v>0</v>
      </c>
      <c r="O39">
        <v>0</v>
      </c>
      <c r="P39">
        <v>1</v>
      </c>
      <c r="Q39">
        <v>0</v>
      </c>
    </row>
    <row r="40" spans="7:17">
      <c r="G40" s="1">
        <v>39</v>
      </c>
      <c r="H40" s="2">
        <f>SUMIFS(B2:B22,A2:A22,"&gt;2281",A2:A22,"&lt;2341")</f>
        <v>0</v>
      </c>
      <c r="I40" s="2">
        <f>SUMIFS(C2:C22,A2:A22,"&gt;2281",A2:A22,"&lt;2341")</f>
        <v>0</v>
      </c>
      <c r="J40" s="2">
        <f>SUMIFS(D2:D22,A2:A22,"&gt;2281",A2:A22,"&lt;2341")</f>
        <v>1</v>
      </c>
      <c r="K40" s="2">
        <f>SUMIFS(E2:E22,A2:A22,"&gt;2281",A2:A22,"&lt;2341")</f>
        <v>0</v>
      </c>
      <c r="M40">
        <v>39</v>
      </c>
      <c r="N40">
        <v>0</v>
      </c>
      <c r="O40">
        <v>0</v>
      </c>
      <c r="P40">
        <v>1</v>
      </c>
      <c r="Q40">
        <v>0</v>
      </c>
    </row>
    <row r="41" spans="7:17">
      <c r="G41" s="1">
        <v>40</v>
      </c>
      <c r="H41" s="2">
        <f>SUMIFS(B2:B22,A2:A22,"&gt;2341",A2:A22,"&lt;2401")</f>
        <v>0</v>
      </c>
      <c r="I41" s="2">
        <f>SUMIFS(C2:C22,A2:A22,"&gt;2341",A2:A22,"&lt;2401")</f>
        <v>0</v>
      </c>
      <c r="J41" s="2">
        <f>SUMIFS(D2:D22,A2:A22,"&gt;2341",A2:A22,"&lt;2401")</f>
        <v>1</v>
      </c>
      <c r="K41" s="2">
        <f>SUMIFS(E2:E22,A2:A22,"&gt;2341",A2:A22,"&lt;2401")</f>
        <v>0</v>
      </c>
      <c r="M41">
        <v>40</v>
      </c>
      <c r="N41">
        <v>0</v>
      </c>
      <c r="O41">
        <v>0</v>
      </c>
      <c r="P41">
        <v>1</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1</v>
      </c>
      <c r="J49" s="2">
        <f>SUMIFS(D2:D22,A2:A22,"&gt;2821",A2:A22,"&lt;2881")</f>
        <v>0</v>
      </c>
      <c r="K49" s="2">
        <f>SUMIFS(E2:E22,A2:A22,"&gt;2821",A2:A22,"&lt;2881")</f>
        <v>0</v>
      </c>
      <c r="M49">
        <v>48</v>
      </c>
      <c r="N49">
        <v>0</v>
      </c>
      <c r="O49">
        <v>1</v>
      </c>
      <c r="P49">
        <v>0</v>
      </c>
      <c r="Q49">
        <v>0</v>
      </c>
    </row>
  </sheetData>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386</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1179</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1224</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1577</v>
      </c>
      <c r="B5" s="1">
        <v>0</v>
      </c>
      <c r="C5" s="1">
        <v>1</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1586</v>
      </c>
      <c r="B6" s="1">
        <v>0</v>
      </c>
      <c r="C6" s="1">
        <v>0</v>
      </c>
      <c r="D6" s="1">
        <v>0</v>
      </c>
      <c r="E6" s="1">
        <v>1</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2013</v>
      </c>
      <c r="B7" s="1">
        <v>0</v>
      </c>
      <c r="C7" s="1">
        <v>0</v>
      </c>
      <c r="D7" s="1">
        <v>1</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2614</v>
      </c>
      <c r="B8" s="1">
        <v>0</v>
      </c>
      <c r="C8" s="1">
        <v>1</v>
      </c>
      <c r="D8" s="1">
        <v>0</v>
      </c>
      <c r="E8" s="1">
        <v>0</v>
      </c>
      <c r="G8" s="1">
        <v>7</v>
      </c>
      <c r="H8" s="2">
        <f>SUMIFS(B2:B22,A2:A22,"&gt;361",A2:A22,"&lt;421")</f>
        <v>0</v>
      </c>
      <c r="I8" s="2">
        <f>SUMIFS(C2:C22,A2:A22,"&gt;361",A2:A22,"&lt;421")</f>
        <v>1</v>
      </c>
      <c r="J8" s="2">
        <f>SUMIFS(D2:D22,A2:A22,"&gt;361",A2:A22,"&lt;421")</f>
        <v>0</v>
      </c>
      <c r="K8" s="2">
        <f>SUMIFS(E2:E22,A2:A22,"&gt;361",A2:A22,"&lt;421")</f>
        <v>0</v>
      </c>
      <c r="M8">
        <v>7</v>
      </c>
      <c r="N8">
        <v>0</v>
      </c>
      <c r="O8">
        <v>1</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1</v>
      </c>
      <c r="J21" s="2">
        <f>SUMIFS(D2:D22,A2:A22,"&gt;1141",A2:A22,"&lt;1201")</f>
        <v>0</v>
      </c>
      <c r="K21" s="2">
        <f>SUMIFS(E2:E22,A2:A22,"&gt;1141",A2:A22,"&lt;A2:A22")</f>
        <v>0</v>
      </c>
      <c r="M21">
        <v>20</v>
      </c>
      <c r="N21">
        <v>0</v>
      </c>
      <c r="O21">
        <v>1</v>
      </c>
      <c r="P21">
        <v>0</v>
      </c>
      <c r="Q21">
        <v>0</v>
      </c>
    </row>
    <row r="22" spans="7:17">
      <c r="G22" s="1">
        <v>21</v>
      </c>
      <c r="H22" s="2">
        <f>SUMIFS(B2:B22,A2:A22,"&gt;1201",A2:A22,"&lt;1261")</f>
        <v>0</v>
      </c>
      <c r="I22" s="2">
        <f>SUMIFS(C2:C22,A2:A22,"&gt;1201",A2:A22,"&lt;1261")</f>
        <v>0</v>
      </c>
      <c r="J22" s="2">
        <f>SUMIFS(D2:D22,A2:A22,"&gt;1201",A2:A22,"&lt;1261")</f>
        <v>0</v>
      </c>
      <c r="K22" s="2">
        <f>SUMIFS(E2:E22,A2:A22,"&gt;1201",A2:A22,"&lt;1261")</f>
        <v>1</v>
      </c>
      <c r="M22">
        <v>21</v>
      </c>
      <c r="N22">
        <v>0</v>
      </c>
      <c r="O22">
        <v>0</v>
      </c>
      <c r="P22">
        <v>0</v>
      </c>
      <c r="Q22">
        <v>1</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1</v>
      </c>
      <c r="J28" s="2">
        <f>SUMIFS(D2:D22,A2:A22,"&gt;1561",A2:A22,"&lt;1621")</f>
        <v>0</v>
      </c>
      <c r="K28" s="2">
        <f>SUMIFS(E2:E22,A2:A22,"&gt;1561",A2:A22,"&lt;1621")</f>
        <v>1</v>
      </c>
      <c r="M28">
        <v>27</v>
      </c>
      <c r="N28">
        <v>0</v>
      </c>
      <c r="O28">
        <v>1</v>
      </c>
      <c r="P28">
        <v>0</v>
      </c>
      <c r="Q28">
        <v>1</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1</v>
      </c>
      <c r="K35" s="2">
        <f>SUMIFS(E2:E22,A2:A22,"&gt;1981",A2:A22,"&lt;2041")</f>
        <v>0</v>
      </c>
      <c r="M35">
        <v>34</v>
      </c>
      <c r="N35">
        <v>0</v>
      </c>
      <c r="O35">
        <v>0</v>
      </c>
      <c r="P35">
        <v>1</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1</v>
      </c>
      <c r="J45" s="2">
        <f>SUMIFS(D2:D22,A2:A22,"&gt;2581",A2:A22,"&lt;2641")</f>
        <v>0</v>
      </c>
      <c r="K45" s="2">
        <f>SUMIFS(E2:E22,A2:A22,"&gt;2581",A2:A22,"&lt;2641")</f>
        <v>0</v>
      </c>
      <c r="M45">
        <v>44</v>
      </c>
      <c r="N45">
        <v>0</v>
      </c>
      <c r="O45">
        <v>1</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388</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965</v>
      </c>
      <c r="B3" s="1">
        <v>1</v>
      </c>
      <c r="C3" s="1">
        <v>0</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1445</v>
      </c>
      <c r="B4" s="1">
        <v>1</v>
      </c>
      <c r="C4" s="1">
        <v>0</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1805</v>
      </c>
      <c r="B5" s="1">
        <v>0</v>
      </c>
      <c r="C5" s="1">
        <v>0</v>
      </c>
      <c r="D5" s="1">
        <v>1</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2056</v>
      </c>
      <c r="B6" s="1">
        <v>0</v>
      </c>
      <c r="C6" s="1">
        <v>0</v>
      </c>
      <c r="D6" s="1">
        <v>0</v>
      </c>
      <c r="E6" s="1">
        <v>1</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2422</v>
      </c>
      <c r="B7" s="1">
        <v>0</v>
      </c>
      <c r="C7" s="1">
        <v>0</v>
      </c>
      <c r="D7" s="1">
        <v>1</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2744</v>
      </c>
      <c r="B8" s="1">
        <v>0</v>
      </c>
      <c r="C8" s="1">
        <v>0</v>
      </c>
      <c r="D8" s="1">
        <v>1</v>
      </c>
      <c r="E8" s="1">
        <v>0</v>
      </c>
      <c r="G8" s="1">
        <v>7</v>
      </c>
      <c r="H8" s="2">
        <f>SUMIFS(B2:B22,A2:A22,"&gt;361",A2:A22,"&lt;421")</f>
        <v>0</v>
      </c>
      <c r="I8" s="2">
        <f>SUMIFS(C2:C22,A2:A22,"&gt;361",A2:A22,"&lt;421")</f>
        <v>0</v>
      </c>
      <c r="J8" s="2">
        <f>SUMIFS(D2:D22,A2:A22,"&gt;361",A2:A22,"&lt;421")</f>
        <v>0</v>
      </c>
      <c r="K8" s="2">
        <f>SUMIFS(E2:E22,A2:A22,"&gt;361",A2:A22,"&lt;421")</f>
        <v>1</v>
      </c>
      <c r="M8">
        <v>7</v>
      </c>
      <c r="N8">
        <v>0</v>
      </c>
      <c r="O8">
        <v>0</v>
      </c>
      <c r="P8">
        <v>0</v>
      </c>
      <c r="Q8">
        <v>1</v>
      </c>
    </row>
    <row r="9" spans="1:17">
      <c r="A9" s="1">
        <v>2861</v>
      </c>
      <c r="B9" s="1">
        <v>0</v>
      </c>
      <c r="C9" s="1">
        <v>0</v>
      </c>
      <c r="D9" s="1">
        <v>0</v>
      </c>
      <c r="E9" s="1">
        <v>1</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1</v>
      </c>
      <c r="I18" s="2">
        <f>SUMIFS(C2:C22,A2:A22,"&gt;961",A2:A22,"&lt;1021")</f>
        <v>0</v>
      </c>
      <c r="J18" s="2">
        <f>SUMIFS(D2:D22,A2:A22,"&gt;961",A2:A22,"&lt;1021")</f>
        <v>0</v>
      </c>
      <c r="K18" s="2">
        <f>SUMIFS(E2:E22,A2:A22,"&gt;961",A2:A22,"&lt;1021")</f>
        <v>0</v>
      </c>
      <c r="M18">
        <v>17</v>
      </c>
      <c r="N18">
        <v>1</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1</v>
      </c>
      <c r="I26" s="2">
        <f>SUMIFS(C2:C22,A2:A22,"&gt;1441",A2:A22,"&lt;1501")</f>
        <v>0</v>
      </c>
      <c r="J26" s="2">
        <f>SUMIFS(D2:D22,A2:A22,"&gt;1441",A2:A22,"&lt;1501")</f>
        <v>0</v>
      </c>
      <c r="K26" s="2">
        <f>SUMIFS(E2:E22,A2:A22,"&gt;1441",A2:A22,"&lt;1501")</f>
        <v>0</v>
      </c>
      <c r="M26">
        <v>25</v>
      </c>
      <c r="N26">
        <v>1</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1</v>
      </c>
      <c r="K32" s="2">
        <f>SUMIFS(E2:E22,A2:A22,"&gt;1801",A2:A22,"&lt;1861")</f>
        <v>0</v>
      </c>
      <c r="M32">
        <v>31</v>
      </c>
      <c r="N32">
        <v>0</v>
      </c>
      <c r="O32">
        <v>0</v>
      </c>
      <c r="P32">
        <v>1</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1</v>
      </c>
      <c r="M36">
        <v>35</v>
      </c>
      <c r="N36">
        <v>0</v>
      </c>
      <c r="O36">
        <v>0</v>
      </c>
      <c r="P36">
        <v>0</v>
      </c>
      <c r="Q36">
        <v>1</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1</v>
      </c>
      <c r="K42" s="2">
        <f>SUMIFS(E2:E22,A2:A22,"&gt;2401",A2:A22,"&lt;2461")</f>
        <v>0</v>
      </c>
      <c r="M42">
        <v>41</v>
      </c>
      <c r="N42">
        <v>0</v>
      </c>
      <c r="O42">
        <v>0</v>
      </c>
      <c r="P42">
        <v>1</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1</v>
      </c>
      <c r="K47" s="2">
        <f>SUMIFS(E2:E22,A2:A22,"&gt;2701",A2:A22,"&lt;2761")</f>
        <v>0</v>
      </c>
      <c r="M47">
        <v>46</v>
      </c>
      <c r="N47">
        <v>0</v>
      </c>
      <c r="O47">
        <v>0</v>
      </c>
      <c r="P47">
        <v>1</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1</v>
      </c>
      <c r="M49">
        <v>48</v>
      </c>
      <c r="N49">
        <v>0</v>
      </c>
      <c r="O49">
        <v>0</v>
      </c>
      <c r="P49">
        <v>0</v>
      </c>
      <c r="Q49">
        <v>1</v>
      </c>
    </row>
  </sheetData>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257</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532</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967</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1407</v>
      </c>
      <c r="B5" s="1">
        <v>0</v>
      </c>
      <c r="C5" s="1">
        <v>1</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1957</v>
      </c>
      <c r="B6" s="1">
        <v>1</v>
      </c>
      <c r="C6" s="1">
        <v>0</v>
      </c>
      <c r="D6" s="1">
        <v>0</v>
      </c>
      <c r="E6" s="1">
        <v>0</v>
      </c>
      <c r="G6" s="1">
        <v>5</v>
      </c>
      <c r="H6" s="2">
        <f>SUMIFS(B2:B22,A2:A22,"&gt;241",A2:A22,"&lt;301")</f>
        <v>0</v>
      </c>
      <c r="I6" s="2">
        <f>SUMIFS(C2:C22,A2:A22,"&gt;241",A2:A22,"&lt;301")</f>
        <v>0</v>
      </c>
      <c r="J6" s="2">
        <f>SUMIFS(D2:D22,A2:A22,"&gt;241",A2:A22,"&lt;301")</f>
        <v>0</v>
      </c>
      <c r="K6" s="2">
        <f>SUMIFS(E2:E22,A2:A22,"&gt;241",A2:A22,"&lt;301")</f>
        <v>1</v>
      </c>
      <c r="M6">
        <v>5</v>
      </c>
      <c r="N6">
        <v>0</v>
      </c>
      <c r="O6">
        <v>0</v>
      </c>
      <c r="P6">
        <v>0</v>
      </c>
      <c r="Q6">
        <v>1</v>
      </c>
    </row>
    <row r="7" spans="1:17">
      <c r="A7" s="1">
        <v>2368</v>
      </c>
      <c r="B7" s="1">
        <v>0</v>
      </c>
      <c r="C7" s="1">
        <v>0</v>
      </c>
      <c r="D7" s="1">
        <v>0</v>
      </c>
      <c r="E7" s="1">
        <v>1</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2774</v>
      </c>
      <c r="B8" s="1">
        <v>0</v>
      </c>
      <c r="C8" s="1">
        <v>1</v>
      </c>
      <c r="D8" s="1">
        <v>0</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1</v>
      </c>
      <c r="J10" s="2">
        <f>SUMIFS(D2:D22,A2:A22,"&gt;481",A2:A22,"&lt;541")</f>
        <v>0</v>
      </c>
      <c r="K10" s="2">
        <f>SUMIFS(E2:E22,A2:A22,"&gt;481",A2:A22,"&lt;541")</f>
        <v>0</v>
      </c>
      <c r="M10">
        <v>9</v>
      </c>
      <c r="N10">
        <v>0</v>
      </c>
      <c r="O10">
        <v>1</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1</v>
      </c>
      <c r="M18">
        <v>17</v>
      </c>
      <c r="N18">
        <v>0</v>
      </c>
      <c r="O18">
        <v>0</v>
      </c>
      <c r="P18">
        <v>0</v>
      </c>
      <c r="Q18">
        <v>1</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1</v>
      </c>
      <c r="J25" s="2">
        <f>SUMIFS(D2:D22,A2:A22,"&gt;1381",A2:A22,"&lt;1441")</f>
        <v>0</v>
      </c>
      <c r="K25" s="2">
        <f>SUMIFS(E2:E22,A2:A22,"&gt;1381",A2:A22,"&lt;1441")</f>
        <v>0</v>
      </c>
      <c r="M25">
        <v>24</v>
      </c>
      <c r="N25">
        <v>0</v>
      </c>
      <c r="O25">
        <v>1</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1</v>
      </c>
      <c r="I34" s="2">
        <f>SUMIFS(C2:C22,A2:A22,"&gt;1921",A2:A22,"&lt;1981")</f>
        <v>0</v>
      </c>
      <c r="J34" s="2">
        <f>SUMIFS(D2:D22,A2:A22,"&gt;1921",A2:A22,"&lt;1981")</f>
        <v>0</v>
      </c>
      <c r="K34" s="2">
        <f>SUMIFS(E2:E22,A2:A22,"&gt;1921",A2:A22,"&lt;1981")</f>
        <v>0</v>
      </c>
      <c r="M34">
        <v>33</v>
      </c>
      <c r="N34">
        <v>1</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1</v>
      </c>
      <c r="M41">
        <v>40</v>
      </c>
      <c r="N41">
        <v>0</v>
      </c>
      <c r="O41">
        <v>0</v>
      </c>
      <c r="P41">
        <v>0</v>
      </c>
      <c r="Q41">
        <v>1</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1</v>
      </c>
      <c r="J48" s="2">
        <f>SUMIFS(D2:D22,A2:A22,"&gt;2761",A2:A22,"&lt;2821")</f>
        <v>0</v>
      </c>
      <c r="K48" s="2">
        <f>SUMIFS(E2:E22,A2:A22,"&gt;2761",A2:A22,"&lt;2821")</f>
        <v>0</v>
      </c>
      <c r="M48">
        <v>47</v>
      </c>
      <c r="N48">
        <v>0</v>
      </c>
      <c r="O48">
        <v>1</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0"/>
  <dimension ref="A1:Q49"/>
  <sheetViews>
    <sheetView workbookViewId="0">
      <selection activeCell="O45" sqref="O45"/>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280</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590</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852</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1088</v>
      </c>
      <c r="B5" s="1">
        <v>0</v>
      </c>
      <c r="C5" s="1">
        <v>0</v>
      </c>
      <c r="D5" s="1">
        <v>0</v>
      </c>
      <c r="E5" s="1">
        <v>1</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1362</v>
      </c>
      <c r="B6" s="1">
        <v>0</v>
      </c>
      <c r="C6" s="1">
        <v>0</v>
      </c>
      <c r="D6" s="1">
        <v>1</v>
      </c>
      <c r="E6" s="1">
        <v>0</v>
      </c>
      <c r="G6" s="1">
        <v>5</v>
      </c>
      <c r="H6" s="2">
        <f>SUMIFS(B2:B22,A2:A22,"&gt;241",A2:A22,"&lt;301")</f>
        <v>0</v>
      </c>
      <c r="I6" s="2">
        <f>SUMIFS(C2:C22,A2:A22,"&gt;241",A2:A22,"&lt;301")</f>
        <v>0</v>
      </c>
      <c r="J6" s="2">
        <f>SUMIFS(D2:D22,A2:A22,"&gt;241",A2:A22,"&lt;301")</f>
        <v>0</v>
      </c>
      <c r="K6" s="2">
        <f>SUMIFS(E2:E22,A2:A22,"&gt;241",A2:A22,"&lt;301")</f>
        <v>1</v>
      </c>
      <c r="M6">
        <v>5</v>
      </c>
      <c r="N6">
        <v>0</v>
      </c>
      <c r="O6">
        <v>0</v>
      </c>
      <c r="P6">
        <v>0</v>
      </c>
      <c r="Q6">
        <v>1</v>
      </c>
    </row>
    <row r="7" spans="1:17">
      <c r="A7" s="1">
        <v>1545</v>
      </c>
      <c r="B7" s="1">
        <v>0</v>
      </c>
      <c r="C7" s="1">
        <v>0</v>
      </c>
      <c r="D7" s="1">
        <v>1</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1758</v>
      </c>
      <c r="B8" s="1">
        <v>0</v>
      </c>
      <c r="C8" s="1">
        <v>0</v>
      </c>
      <c r="D8" s="1">
        <v>1</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2024</v>
      </c>
      <c r="B9" s="1">
        <v>0</v>
      </c>
      <c r="C9" s="1">
        <v>0</v>
      </c>
      <c r="D9" s="1">
        <v>1</v>
      </c>
      <c r="E9" s="1">
        <v>0</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2231</v>
      </c>
      <c r="B10" s="1">
        <v>0</v>
      </c>
      <c r="C10" s="1">
        <v>0</v>
      </c>
      <c r="D10" s="1">
        <v>0</v>
      </c>
      <c r="E10" s="1">
        <v>1</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2416</v>
      </c>
      <c r="B11" s="1">
        <v>0</v>
      </c>
      <c r="C11" s="1">
        <v>0</v>
      </c>
      <c r="D11" s="1">
        <v>1</v>
      </c>
      <c r="E11" s="1">
        <v>0</v>
      </c>
      <c r="G11" s="1">
        <v>10</v>
      </c>
      <c r="H11" s="2">
        <f>SUMIFS(B2:B22,A2:A22,"&gt;541",A2:A22,"&lt;601")</f>
        <v>0</v>
      </c>
      <c r="I11" s="2">
        <f>SUMIFS(C2:C22,A2:A22,"&gt;541",A2:A22,"&lt;601")</f>
        <v>1</v>
      </c>
      <c r="J11" s="2">
        <f>SUMIFS(D2:D22,A2:A22,"&gt;541",A2:A22,"&lt;601")</f>
        <v>0</v>
      </c>
      <c r="K11" s="2">
        <f>SUMIFS(E2:E22,A2:A22,"&gt;541",A2:A22,"&lt;601")</f>
        <v>0</v>
      </c>
      <c r="M11">
        <v>10</v>
      </c>
      <c r="N11">
        <v>0</v>
      </c>
      <c r="O11">
        <v>1</v>
      </c>
      <c r="P11">
        <v>0</v>
      </c>
      <c r="Q11">
        <v>0</v>
      </c>
    </row>
    <row r="12" spans="1:17">
      <c r="A12" s="1">
        <v>2569</v>
      </c>
      <c r="B12" s="1">
        <v>0</v>
      </c>
      <c r="C12" s="1">
        <v>1</v>
      </c>
      <c r="D12" s="1">
        <v>0</v>
      </c>
      <c r="E12" s="1">
        <v>0</v>
      </c>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1:17">
      <c r="A13" s="1">
        <v>2570</v>
      </c>
      <c r="B13" s="1">
        <v>0</v>
      </c>
      <c r="C13" s="1">
        <v>0</v>
      </c>
      <c r="D13" s="1">
        <v>1</v>
      </c>
      <c r="E13" s="1">
        <v>0</v>
      </c>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1:17">
      <c r="A14" s="1">
        <v>2575</v>
      </c>
      <c r="B14" s="1">
        <v>0</v>
      </c>
      <c r="C14" s="1">
        <v>1</v>
      </c>
      <c r="D14" s="1">
        <v>0</v>
      </c>
      <c r="E14" s="1">
        <v>0</v>
      </c>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1:17">
      <c r="A15" s="1">
        <v>2782</v>
      </c>
      <c r="B15" s="1">
        <v>0</v>
      </c>
      <c r="C15" s="1">
        <v>0</v>
      </c>
      <c r="D15" s="1">
        <v>1</v>
      </c>
      <c r="E15" s="1">
        <v>0</v>
      </c>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1</v>
      </c>
      <c r="J16" s="2">
        <f>SUMIFS(D2:D22,A2:A22,"&gt;841",A2:A22,"&lt;901")</f>
        <v>0</v>
      </c>
      <c r="K16" s="2">
        <f>SUMIFS(E2:E22,A2:A22,"&gt;841",A2:A22,"&lt;901")</f>
        <v>0</v>
      </c>
      <c r="M16">
        <v>15</v>
      </c>
      <c r="N16">
        <v>0</v>
      </c>
      <c r="O16">
        <v>1</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1</v>
      </c>
      <c r="M20">
        <v>19</v>
      </c>
      <c r="N20">
        <v>0</v>
      </c>
      <c r="O20">
        <v>0</v>
      </c>
      <c r="P20">
        <v>0</v>
      </c>
      <c r="Q20">
        <v>1</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1</v>
      </c>
      <c r="K24" s="2">
        <f>SUMIFS(E2:E22,A2:A22,"&gt;1321",A2:A22,"&lt;1381")</f>
        <v>0</v>
      </c>
      <c r="M24">
        <v>23</v>
      </c>
      <c r="N24">
        <v>0</v>
      </c>
      <c r="O24">
        <v>0</v>
      </c>
      <c r="P24">
        <v>1</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1</v>
      </c>
      <c r="K27" s="2">
        <f>SUMIFS(E2:E22,A2:A22,"&gt;1501",A2:A22,"&lt;1561")</f>
        <v>0</v>
      </c>
      <c r="M27">
        <v>26</v>
      </c>
      <c r="N27">
        <v>0</v>
      </c>
      <c r="O27">
        <v>0</v>
      </c>
      <c r="P27">
        <v>1</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1</v>
      </c>
      <c r="K31" s="2">
        <f>SUMIFS(E2:E22,A2:A22,"&gt;1741",A2:A22,"&lt;1801")</f>
        <v>0</v>
      </c>
      <c r="M31">
        <v>30</v>
      </c>
      <c r="N31">
        <v>0</v>
      </c>
      <c r="O31">
        <v>0</v>
      </c>
      <c r="P31">
        <v>1</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1</v>
      </c>
      <c r="K35" s="2">
        <f>SUMIFS(E2:E22,A2:A22,"&gt;1981",A2:A22,"&lt;2041")</f>
        <v>0</v>
      </c>
      <c r="M35">
        <v>34</v>
      </c>
      <c r="N35">
        <v>0</v>
      </c>
      <c r="O35">
        <v>0</v>
      </c>
      <c r="P35">
        <v>1</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1</v>
      </c>
      <c r="M39">
        <v>38</v>
      </c>
      <c r="N39">
        <v>0</v>
      </c>
      <c r="O39">
        <v>0</v>
      </c>
      <c r="P39">
        <v>0</v>
      </c>
      <c r="Q39">
        <v>1</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1</v>
      </c>
      <c r="K42" s="2">
        <f>SUMIFS(E2:E22,A2:A22,"&gt;2401",A2:A22,"&lt;2461")</f>
        <v>0</v>
      </c>
      <c r="M42">
        <v>41</v>
      </c>
      <c r="N42">
        <v>0</v>
      </c>
      <c r="O42">
        <v>0</v>
      </c>
      <c r="P42">
        <v>1</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2</v>
      </c>
      <c r="J44" s="2">
        <f>SUMIFS(D2:D22,A2:A22,"&gt;2521",A2:A22,"&lt;2581")</f>
        <v>1</v>
      </c>
      <c r="K44" s="2">
        <f>SUMIFS(E2:E22,A2:A22,"&gt;2521",A2:A22,"&lt;2581")</f>
        <v>0</v>
      </c>
      <c r="M44">
        <v>43</v>
      </c>
      <c r="N44">
        <v>0</v>
      </c>
      <c r="O44">
        <v>1</v>
      </c>
      <c r="P44">
        <v>1</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1</v>
      </c>
      <c r="K48" s="2">
        <f>SUMIFS(E2:E22,A2:A22,"&gt;2761",A2:A22,"&lt;2821")</f>
        <v>0</v>
      </c>
      <c r="M48">
        <v>47</v>
      </c>
      <c r="N48">
        <v>0</v>
      </c>
      <c r="O48">
        <v>0</v>
      </c>
      <c r="P48">
        <v>1</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Q49"/>
  <sheetViews>
    <sheetView workbookViewId="0">
      <selection activeCell="N1" sqref="N$1:Q$1048576"/>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427</v>
      </c>
      <c r="B2" s="1">
        <v>0</v>
      </c>
      <c r="C2" s="1">
        <v>1</v>
      </c>
      <c r="D2" s="1">
        <v>0</v>
      </c>
      <c r="E2" s="1">
        <v>0</v>
      </c>
      <c r="G2" s="1">
        <v>1</v>
      </c>
      <c r="H2" s="2">
        <f>SUMIFS(B2:B16,A2:A16,"&gt;0",A2:A16,"&lt;61")</f>
        <v>0</v>
      </c>
      <c r="I2" s="2">
        <f>SUMIFS(C2:C16,A2:A16,"&gt;0",A2:A16,"&lt;61")</f>
        <v>0</v>
      </c>
      <c r="J2" s="2">
        <f>SUMIFS(D2:D16,A2:A16,"&gt;0",A2:A16,"&lt;61")</f>
        <v>0</v>
      </c>
      <c r="K2" s="2">
        <f>SUMIFS(E2:E16,A2:A16,"&gt;0",A2:A16,"&lt;61")</f>
        <v>0</v>
      </c>
      <c r="M2">
        <v>1</v>
      </c>
      <c r="N2">
        <v>0</v>
      </c>
      <c r="O2">
        <v>0</v>
      </c>
      <c r="P2">
        <v>0</v>
      </c>
      <c r="Q2">
        <v>0</v>
      </c>
    </row>
    <row r="3" spans="1:17">
      <c r="A3" s="1">
        <v>1085</v>
      </c>
      <c r="B3" s="1">
        <v>0</v>
      </c>
      <c r="C3" s="1">
        <v>1</v>
      </c>
      <c r="D3" s="1">
        <v>0</v>
      </c>
      <c r="E3" s="1">
        <v>0</v>
      </c>
      <c r="G3" s="1">
        <v>2</v>
      </c>
      <c r="H3" s="2">
        <f>SUMIFS(B2:B16,A2:A16,"&gt;61",A2:A16,"&lt;121")</f>
        <v>0</v>
      </c>
      <c r="I3" s="2">
        <f>SUMIFS(C2:C16,A2:A16,"&gt;61",A2:A16,"&lt;121")</f>
        <v>0</v>
      </c>
      <c r="J3" s="2">
        <f>SUMIFS(D2:D16,A2:A16,"&gt;61",A2:A16,"&lt;121")</f>
        <v>0</v>
      </c>
      <c r="K3" s="2">
        <f>SUMIFS(E2:E16,A2:A16,"&gt;61",A2:A16,"&lt;121")</f>
        <v>0</v>
      </c>
      <c r="M3">
        <v>2</v>
      </c>
      <c r="N3">
        <v>0</v>
      </c>
      <c r="O3">
        <v>0</v>
      </c>
      <c r="P3">
        <v>0</v>
      </c>
      <c r="Q3">
        <v>0</v>
      </c>
    </row>
    <row r="4" spans="1:17">
      <c r="A4" s="1">
        <v>1523</v>
      </c>
      <c r="B4" s="1">
        <v>0</v>
      </c>
      <c r="C4" s="1">
        <v>0</v>
      </c>
      <c r="D4" s="1">
        <v>0</v>
      </c>
      <c r="E4" s="1">
        <v>1</v>
      </c>
      <c r="G4" s="1">
        <v>3</v>
      </c>
      <c r="H4" s="2">
        <f>SUMIFS(B2:B16,A2:A16,"&gt;121",A2:A16,"&lt;181")</f>
        <v>0</v>
      </c>
      <c r="I4" s="2">
        <f>SUMIFS(C2:C16,A2:A16,"&gt;121",A2:A16,"&lt;181")</f>
        <v>0</v>
      </c>
      <c r="J4" s="2">
        <f>SUMIFS(D2:D16,A2:A16,"&gt;121",A2:A16,"&lt;181")</f>
        <v>0</v>
      </c>
      <c r="K4" s="2">
        <f>SUMIFS(E2:E16,A2:A16,"&gt;121",A2:A16,"&lt;181")</f>
        <v>0</v>
      </c>
      <c r="M4">
        <v>3</v>
      </c>
      <c r="N4">
        <v>0</v>
      </c>
      <c r="O4">
        <v>0</v>
      </c>
      <c r="P4">
        <v>0</v>
      </c>
      <c r="Q4">
        <v>0</v>
      </c>
    </row>
    <row r="5" spans="1:17">
      <c r="A5" s="1">
        <v>2486</v>
      </c>
      <c r="B5" s="1">
        <v>0</v>
      </c>
      <c r="C5" s="1">
        <v>1</v>
      </c>
      <c r="D5" s="1">
        <v>0</v>
      </c>
      <c r="E5" s="1">
        <v>0</v>
      </c>
      <c r="G5" s="1">
        <v>4</v>
      </c>
      <c r="H5" s="2">
        <f>SUMIFS(B2:B16,A2:A16,"&gt;181",A2:A16,"&lt;241")</f>
        <v>0</v>
      </c>
      <c r="I5" s="2">
        <f>SUMIFS(C2:C16,A2:A16,"&gt;181",A2:A16,"&lt;241")</f>
        <v>0</v>
      </c>
      <c r="J5" s="2">
        <f>SUMIFS(D2:D16,A2:A16,"&gt;181",A2:A16,"&lt;241")</f>
        <v>0</v>
      </c>
      <c r="K5" s="2">
        <f>SUMIFS(E2:E16,A2:A16,"&gt;181",A2:A16,"&lt;241")</f>
        <v>0</v>
      </c>
      <c r="M5">
        <v>4</v>
      </c>
      <c r="N5">
        <v>0</v>
      </c>
      <c r="O5">
        <v>0</v>
      </c>
      <c r="P5">
        <v>0</v>
      </c>
      <c r="Q5">
        <v>0</v>
      </c>
    </row>
    <row r="6" spans="1:17">
      <c r="A6" s="1">
        <v>2864</v>
      </c>
      <c r="B6" s="1">
        <v>0</v>
      </c>
      <c r="C6" s="1">
        <v>1</v>
      </c>
      <c r="D6" s="1">
        <v>0</v>
      </c>
      <c r="E6" s="1">
        <v>0</v>
      </c>
      <c r="G6" s="1">
        <v>5</v>
      </c>
      <c r="H6" s="2">
        <f>SUMIFS(B2:B16,A2:A16,"&gt;241",A2:A16,"&lt;301")</f>
        <v>0</v>
      </c>
      <c r="I6" s="2">
        <f>SUMIFS(C2:C16,A2:A16,"&gt;241",A2:A16,"&lt;301")</f>
        <v>0</v>
      </c>
      <c r="J6" s="2">
        <f>SUMIFS(D2:D16,A2:A16,"&gt;241",A2:A16,"&lt;301")</f>
        <v>0</v>
      </c>
      <c r="K6" s="2">
        <f>SUMIFS(E2:E16,A2:A16,"&gt;241",A2:A16,"&lt;301")</f>
        <v>0</v>
      </c>
      <c r="M6">
        <v>5</v>
      </c>
      <c r="N6">
        <v>0</v>
      </c>
      <c r="O6">
        <v>0</v>
      </c>
      <c r="P6">
        <v>0</v>
      </c>
      <c r="Q6">
        <v>0</v>
      </c>
    </row>
    <row r="7" spans="7:17">
      <c r="G7" s="1">
        <v>6</v>
      </c>
      <c r="H7" s="2">
        <f>SUMIFS(B2:B16,A2:A16,"&gt;301",A2:A16,"&lt;361")</f>
        <v>0</v>
      </c>
      <c r="I7" s="2">
        <f>SUMIFS(C2:C16,A2:A16,"&gt;301",A2:A16,"&lt;361")</f>
        <v>0</v>
      </c>
      <c r="J7" s="2">
        <f>SUMIFS(D2:D16,A2:A16,"&gt;301",A2:A16,"&lt;361")</f>
        <v>0</v>
      </c>
      <c r="K7" s="2">
        <f>SUMIFS(E2:E16,A2:A16,"&gt;301",A2:A16,"&lt;361")</f>
        <v>0</v>
      </c>
      <c r="M7">
        <v>6</v>
      </c>
      <c r="N7">
        <v>0</v>
      </c>
      <c r="O7">
        <v>0</v>
      </c>
      <c r="P7">
        <v>0</v>
      </c>
      <c r="Q7">
        <v>0</v>
      </c>
    </row>
    <row r="8" spans="7:17">
      <c r="G8" s="1">
        <v>7</v>
      </c>
      <c r="H8" s="2">
        <f>SUMIFS(B2:B16,A2:A16,"&gt;361",A2:A16,"&lt;421")</f>
        <v>0</v>
      </c>
      <c r="I8" s="2">
        <f>SUMIFS(C2:C16,A2:A16,"&gt;361",A2:A16,"&lt;421")</f>
        <v>0</v>
      </c>
      <c r="J8" s="2">
        <f>SUMIFS(D2:D16,A2:A16,"&gt;361",A2:A16,"&lt;421")</f>
        <v>0</v>
      </c>
      <c r="K8" s="2">
        <f>SUMIFS(E2:E16,A2:A16,"&gt;361",A2:A16,"&lt;421")</f>
        <v>0</v>
      </c>
      <c r="M8">
        <v>7</v>
      </c>
      <c r="N8">
        <v>0</v>
      </c>
      <c r="O8">
        <v>0</v>
      </c>
      <c r="P8">
        <v>0</v>
      </c>
      <c r="Q8">
        <v>0</v>
      </c>
    </row>
    <row r="9" spans="7:17">
      <c r="G9" s="1">
        <v>8</v>
      </c>
      <c r="H9" s="2">
        <f>SUMIFS(B2:B16,A2:A16,"&gt;421",A2:A16,"&lt;481")</f>
        <v>0</v>
      </c>
      <c r="I9" s="2">
        <f>SUMIFS(C2:C16,A2:A16,"&gt;421",A2:A16,"&lt;481")</f>
        <v>1</v>
      </c>
      <c r="J9" s="2">
        <f>SUMIFS(D2:D16,A2:A16,"&gt;421",A2:A16,"&lt;481")</f>
        <v>0</v>
      </c>
      <c r="K9" s="2">
        <f>SUMIFS(E2:E16,A2:A16,"&gt;421",A2:A16,"&lt;481")</f>
        <v>0</v>
      </c>
      <c r="M9">
        <v>8</v>
      </c>
      <c r="N9">
        <v>0</v>
      </c>
      <c r="O9">
        <v>1</v>
      </c>
      <c r="P9">
        <v>0</v>
      </c>
      <c r="Q9">
        <v>0</v>
      </c>
    </row>
    <row r="10" spans="7:17">
      <c r="G10" s="1">
        <v>9</v>
      </c>
      <c r="H10" s="2">
        <f>SUMIFS(B2:B16,A2:A16,"&gt;481",A2:A16,"&lt;541")</f>
        <v>0</v>
      </c>
      <c r="I10" s="2">
        <f>SUMIFS(C2:C16,A2:A16,"&gt;481",A2:A16,"&lt;541")</f>
        <v>0</v>
      </c>
      <c r="J10" s="2">
        <f>SUMIFS(D2:D16,A2:A16,"&gt;481",A2:A16,"&lt;541")</f>
        <v>0</v>
      </c>
      <c r="K10" s="2">
        <f>SUMIFS(E2:E16,A2:A16,"&gt;481",A2:A16,"&lt;541")</f>
        <v>0</v>
      </c>
      <c r="M10">
        <v>9</v>
      </c>
      <c r="N10">
        <v>0</v>
      </c>
      <c r="O10">
        <v>0</v>
      </c>
      <c r="P10">
        <v>0</v>
      </c>
      <c r="Q10">
        <v>0</v>
      </c>
    </row>
    <row r="11" spans="7:17">
      <c r="G11" s="1">
        <v>10</v>
      </c>
      <c r="H11" s="2">
        <f>SUMIFS(B2:B16,A2:A16,"&gt;541",A2:A16,"&lt;601")</f>
        <v>0</v>
      </c>
      <c r="I11" s="2">
        <f>SUMIFS(C2:C16,A2:A16,"&gt;541",A2:A16,"&lt;601")</f>
        <v>0</v>
      </c>
      <c r="J11" s="2">
        <f>SUMIFS(D2:D16,A2:A16,"&gt;541",A2:A16,"&lt;601")</f>
        <v>0</v>
      </c>
      <c r="K11" s="2">
        <f>SUMIFS(E2:E16,A2:A16,"&gt;541",A2:A16,"&lt;601")</f>
        <v>0</v>
      </c>
      <c r="M11">
        <v>10</v>
      </c>
      <c r="N11">
        <v>0</v>
      </c>
      <c r="O11">
        <v>0</v>
      </c>
      <c r="P11">
        <v>0</v>
      </c>
      <c r="Q11">
        <v>0</v>
      </c>
    </row>
    <row r="12" spans="7:17">
      <c r="G12" s="1">
        <v>11</v>
      </c>
      <c r="H12" s="2">
        <f>SUMIFS(B2:B16,A2:A16,"&gt;601",A2:A16,"&lt;661")</f>
        <v>0</v>
      </c>
      <c r="I12" s="2">
        <f>SUMIFS(C2:C16,A2:A16,"&gt;601",A2:A16,"&lt;661")</f>
        <v>0</v>
      </c>
      <c r="J12" s="2">
        <f>SUMIFS(D2:D16,A2:A16,"&gt;601",A2:A16,"&lt;661")</f>
        <v>0</v>
      </c>
      <c r="K12" s="2">
        <f>SUMIFS(E2:E16,A2:A16,"&gt;601",A2:A16,"&lt;661")</f>
        <v>0</v>
      </c>
      <c r="M12">
        <v>11</v>
      </c>
      <c r="N12">
        <v>0</v>
      </c>
      <c r="O12">
        <v>0</v>
      </c>
      <c r="P12">
        <v>0</v>
      </c>
      <c r="Q12">
        <v>0</v>
      </c>
    </row>
    <row r="13" spans="7:17">
      <c r="G13" s="1">
        <v>12</v>
      </c>
      <c r="H13" s="2">
        <f>SUMIFS(B2:B16,A2:A16,"&gt;661",A2:A16,"&lt;721")</f>
        <v>0</v>
      </c>
      <c r="I13" s="2">
        <f>SUMIFS(C2:C16,A2:A16,"&gt;661",A2:A16,"&lt;721")</f>
        <v>0</v>
      </c>
      <c r="J13" s="2">
        <f>SUMIFS(D2:D16,A2:A16,"&gt;661",A2:A16,"&lt;721")</f>
        <v>0</v>
      </c>
      <c r="K13" s="2">
        <f>SUMIFS(E2:E16,A2:A16,"&gt;661",A2:A16,"&lt;721")</f>
        <v>0</v>
      </c>
      <c r="M13">
        <v>12</v>
      </c>
      <c r="N13">
        <v>0</v>
      </c>
      <c r="O13">
        <v>0</v>
      </c>
      <c r="P13">
        <v>0</v>
      </c>
      <c r="Q13">
        <v>0</v>
      </c>
    </row>
    <row r="14" spans="7:17">
      <c r="G14" s="1">
        <v>13</v>
      </c>
      <c r="H14" s="2">
        <f>SUMIFS(B2:B16,A2:A16,"&gt;721",A2:A16,"&lt;781")</f>
        <v>0</v>
      </c>
      <c r="I14" s="2">
        <f>SUMIFS(C2:C16,A2:A16,"&gt;721",A2:A16,"&lt;781")</f>
        <v>0</v>
      </c>
      <c r="J14" s="2">
        <f>SUMIFS(D2:D16,A2:A16,"&gt;721",A2:A16,"&lt;781")</f>
        <v>0</v>
      </c>
      <c r="K14" s="2">
        <f>SUMIFS(E2:E16,A2:A16,"&gt;721",A2:A16,"&lt;781")</f>
        <v>0</v>
      </c>
      <c r="M14">
        <v>13</v>
      </c>
      <c r="N14">
        <v>0</v>
      </c>
      <c r="O14">
        <v>0</v>
      </c>
      <c r="P14">
        <v>0</v>
      </c>
      <c r="Q14">
        <v>0</v>
      </c>
    </row>
    <row r="15" spans="7:17">
      <c r="G15" s="1">
        <v>14</v>
      </c>
      <c r="H15" s="2">
        <f>SUMIFS(B2:B16,A2:A16,"&gt;781",A2:A16,"&lt;841")</f>
        <v>0</v>
      </c>
      <c r="I15" s="2">
        <f>SUMIFS(C2:C16,A2:A16,"&gt;781",A2:A16,"&lt;841")</f>
        <v>0</v>
      </c>
      <c r="J15" s="2">
        <f>SUMIFS(D2:D16,A2:A16,"&gt;781",A2:A16,"&lt;841")</f>
        <v>0</v>
      </c>
      <c r="K15" s="2">
        <f>SUMIFS(E2:E16,A2:A16,"&gt;781",A2:A16,"&lt;841")</f>
        <v>0</v>
      </c>
      <c r="M15">
        <v>14</v>
      </c>
      <c r="N15">
        <v>0</v>
      </c>
      <c r="O15">
        <v>0</v>
      </c>
      <c r="P15">
        <v>0</v>
      </c>
      <c r="Q15">
        <v>0</v>
      </c>
    </row>
    <row r="16" spans="7:17">
      <c r="G16" s="1">
        <v>15</v>
      </c>
      <c r="H16" s="2">
        <f>SUMIFS(B2:B16,A2:A16,"&gt;841",A2:A16,"&lt;901")</f>
        <v>0</v>
      </c>
      <c r="I16" s="2">
        <f>SUMIFS(C2:C16,A2:A16,"&gt;841",A2:A16,"&lt;901")</f>
        <v>0</v>
      </c>
      <c r="J16" s="2">
        <f>SUMIFS(D2:D16,A2:A16,"&gt;841",A2:A16,"&lt;901")</f>
        <v>0</v>
      </c>
      <c r="K16" s="2">
        <f>SUMIFS(E2:E16,A2:A16,"&gt;841",A2:A16,"&lt;901")</f>
        <v>0</v>
      </c>
      <c r="M16">
        <v>15</v>
      </c>
      <c r="N16">
        <v>0</v>
      </c>
      <c r="O16">
        <v>0</v>
      </c>
      <c r="P16">
        <v>0</v>
      </c>
      <c r="Q16">
        <v>0</v>
      </c>
    </row>
    <row r="17" spans="7:17">
      <c r="G17" s="1">
        <v>16</v>
      </c>
      <c r="H17" s="2">
        <f>SUMIFS(B2:B16,A2:A16,"&gt;901",A2:A16,"&lt;961")</f>
        <v>0</v>
      </c>
      <c r="I17" s="2">
        <f>SUMIFS(C2:C16,A2:A16,"&gt;901",A2:A16,"&lt;961")</f>
        <v>0</v>
      </c>
      <c r="J17" s="2">
        <f>SUMIFS(D2:D16,A2:A16,"&gt;901",A2:A16,"&lt;961")</f>
        <v>0</v>
      </c>
      <c r="K17" s="2">
        <f>SUMIFS(E2:E16,A2:A16,"&gt;901",A2:A16,"&lt;961")</f>
        <v>0</v>
      </c>
      <c r="M17">
        <v>16</v>
      </c>
      <c r="N17">
        <v>0</v>
      </c>
      <c r="O17">
        <v>0</v>
      </c>
      <c r="P17">
        <v>0</v>
      </c>
      <c r="Q17">
        <v>0</v>
      </c>
    </row>
    <row r="18" spans="7:17">
      <c r="G18" s="1">
        <v>17</v>
      </c>
      <c r="H18" s="2">
        <f>SUMIFS(B2:B16,A2:A16,"&gt;961",A2:A16,"&lt;1021")</f>
        <v>0</v>
      </c>
      <c r="I18" s="2">
        <f>SUMIFS(C2:C16,A2:A16,"&gt;961",A2:A16,"&lt;1021")</f>
        <v>0</v>
      </c>
      <c r="J18" s="2">
        <f>SUMIFS(D2:D16,A2:A16,"&gt;961",A2:A16,"&lt;1021")</f>
        <v>0</v>
      </c>
      <c r="K18" s="2">
        <f>SUMIFS(E2:E16,A2:A16,"&gt;961",A2:A16,"&lt;1021")</f>
        <v>0</v>
      </c>
      <c r="M18">
        <v>17</v>
      </c>
      <c r="N18">
        <v>0</v>
      </c>
      <c r="O18">
        <v>0</v>
      </c>
      <c r="P18">
        <v>0</v>
      </c>
      <c r="Q18">
        <v>0</v>
      </c>
    </row>
    <row r="19" spans="7:17">
      <c r="G19" s="1">
        <v>18</v>
      </c>
      <c r="H19" s="2">
        <f>SUMIFS(B2:B16,A2:A16,"&gt;1021",A2:A16,"&lt;1081")</f>
        <v>0</v>
      </c>
      <c r="I19" s="2">
        <f>SUMIFS(C2:C16,A2:A16,"&gt;1021",A2:A16,"&lt;1081")</f>
        <v>0</v>
      </c>
      <c r="J19" s="2">
        <f>SUMIFS(D2:D16,A2:A16,"&gt;1021",A2:A16,"&lt;1081")</f>
        <v>0</v>
      </c>
      <c r="K19" s="2">
        <f>SUMIFS(E2:E16,A2:A16,"&gt;1021",A2:A16,"&lt;1081")</f>
        <v>0</v>
      </c>
      <c r="M19">
        <v>18</v>
      </c>
      <c r="N19">
        <v>0</v>
      </c>
      <c r="O19">
        <v>0</v>
      </c>
      <c r="P19">
        <v>0</v>
      </c>
      <c r="Q19">
        <v>0</v>
      </c>
    </row>
    <row r="20" spans="7:17">
      <c r="G20" s="1">
        <v>19</v>
      </c>
      <c r="H20" s="2">
        <f>SUMIFS(B2:B16,A2:A16,"&gt;1081",A2:A16,"&lt;1141")</f>
        <v>0</v>
      </c>
      <c r="I20" s="2">
        <f>SUMIFS(C2:C16,A2:A16,"&gt;1081",A2:A16,"&lt;1141")</f>
        <v>1</v>
      </c>
      <c r="J20" s="2">
        <f>SUMIFS(D2:D16,A2:A16,"&gt;1081",A2:A16,"&lt;1141")</f>
        <v>0</v>
      </c>
      <c r="K20" s="2">
        <f>SUMIFS(E2:E16,A2:A16,"&gt;1081",A2:A16,"&lt;1141")</f>
        <v>0</v>
      </c>
      <c r="M20">
        <v>19</v>
      </c>
      <c r="N20">
        <v>0</v>
      </c>
      <c r="O20">
        <v>1</v>
      </c>
      <c r="P20">
        <v>0</v>
      </c>
      <c r="Q20">
        <v>0</v>
      </c>
    </row>
    <row r="21" spans="7:17">
      <c r="G21" s="1">
        <v>20</v>
      </c>
      <c r="H21" s="2">
        <f>SUMIFS(B2:B16,A2:A16,"&gt;1141",A2:A16,"&lt;1201")</f>
        <v>0</v>
      </c>
      <c r="I21" s="2">
        <f>SUMIFS(C2:C16,A2:A16,"&gt;1141",A2:A16,"&lt;1201")</f>
        <v>0</v>
      </c>
      <c r="J21" s="2">
        <f>SUMIFS(D2:D16,A2:A16,"&gt;1141",A2:A16,"&lt;1201")</f>
        <v>0</v>
      </c>
      <c r="K21" s="2">
        <f>SUMIFS(E2:E16,A2:A16,"&gt;1141",B2:B16,"&lt;A2:A16")</f>
        <v>0</v>
      </c>
      <c r="M21">
        <v>20</v>
      </c>
      <c r="N21">
        <v>0</v>
      </c>
      <c r="O21">
        <v>0</v>
      </c>
      <c r="P21">
        <v>0</v>
      </c>
      <c r="Q21">
        <v>0</v>
      </c>
    </row>
    <row r="22" spans="7:17">
      <c r="G22" s="1">
        <v>21</v>
      </c>
      <c r="H22" s="2">
        <f>SUMIFS(B2:B16,A2:A16,"&gt;1201",A2:A16,"&lt;1261")</f>
        <v>0</v>
      </c>
      <c r="I22" s="2">
        <f>SUMIFS(C2:C16,A2:A16,"&gt;1201",A2:A16,"&lt;1261")</f>
        <v>0</v>
      </c>
      <c r="J22" s="2">
        <f>SUMIFS(D2:D16,A2:A16,"&gt;1201",A2:A16,"&lt;1261")</f>
        <v>0</v>
      </c>
      <c r="K22" s="2">
        <f>SUMIFS(E2:E16,A2:A16,"&gt;1201",A2:A16,"&lt;1261")</f>
        <v>0</v>
      </c>
      <c r="M22">
        <v>21</v>
      </c>
      <c r="N22">
        <v>0</v>
      </c>
      <c r="O22">
        <v>0</v>
      </c>
      <c r="P22">
        <v>0</v>
      </c>
      <c r="Q22">
        <v>0</v>
      </c>
    </row>
    <row r="23" spans="7:17">
      <c r="G23" s="1">
        <v>22</v>
      </c>
      <c r="H23" s="2">
        <f>SUMIFS(B2:B16,A2:A16,"&gt;1261",A2:A16,"&lt;1321")</f>
        <v>0</v>
      </c>
      <c r="I23" s="2">
        <f>SUMIFS(C2:C16,A2:A16,"&gt;1261",A2:A16,"&lt;1321")</f>
        <v>0</v>
      </c>
      <c r="J23" s="2">
        <f>SUMIFS(D2:D16,A2:A16,"&gt;1261",A2:A16,"&lt;1321")</f>
        <v>0</v>
      </c>
      <c r="K23" s="2">
        <f>SUMIFS(E2:E16,A2:A16,"&gt;1261",A2:A16,"&lt;1321")</f>
        <v>0</v>
      </c>
      <c r="M23">
        <v>22</v>
      </c>
      <c r="N23">
        <v>0</v>
      </c>
      <c r="O23">
        <v>0</v>
      </c>
      <c r="P23">
        <v>0</v>
      </c>
      <c r="Q23">
        <v>0</v>
      </c>
    </row>
    <row r="24" spans="7:17">
      <c r="G24" s="1">
        <v>23</v>
      </c>
      <c r="H24" s="2">
        <f>SUMIFS(B2:B16,A2:A16,"&gt;1321",A2:A16,"&lt;1381")</f>
        <v>0</v>
      </c>
      <c r="I24" s="2">
        <f>SUMIFS(C2:C16,A2:A16,"&gt;1321",A2:A16,"&lt;1381")</f>
        <v>0</v>
      </c>
      <c r="J24" s="2">
        <f>SUMIFS(D2:D16,A2:A16,"&gt;1321",A2:A16,"&lt;1381")</f>
        <v>0</v>
      </c>
      <c r="K24" s="2">
        <f>SUMIFS(E2:E16,A2:A16,"&gt;1321",A2:A16,"&lt;1381")</f>
        <v>0</v>
      </c>
      <c r="M24">
        <v>23</v>
      </c>
      <c r="N24">
        <v>0</v>
      </c>
      <c r="O24">
        <v>0</v>
      </c>
      <c r="P24">
        <v>0</v>
      </c>
      <c r="Q24">
        <v>0</v>
      </c>
    </row>
    <row r="25" spans="7:17">
      <c r="G25" s="1">
        <v>24</v>
      </c>
      <c r="H25" s="2">
        <f>SUMIFS(B2:B16,A2:A16,"&gt;1381",A2:A16,"&lt;1441")</f>
        <v>0</v>
      </c>
      <c r="I25" s="2">
        <f>SUMIFS(C2:C16,A2:A16,"&gt;1381",A2:A16,"&lt;1441")</f>
        <v>0</v>
      </c>
      <c r="J25" s="2">
        <f>SUMIFS(D2:D16,A2:A16,"&gt;1381",A2:A16,"&lt;1441")</f>
        <v>0</v>
      </c>
      <c r="K25" s="2">
        <f>SUMIFS(E2:E16,A2:A16,"&gt;1381",A2:A16,"&lt;1441")</f>
        <v>0</v>
      </c>
      <c r="M25">
        <v>24</v>
      </c>
      <c r="N25">
        <v>0</v>
      </c>
      <c r="O25">
        <v>0</v>
      </c>
      <c r="P25">
        <v>0</v>
      </c>
      <c r="Q25">
        <v>0</v>
      </c>
    </row>
    <row r="26" spans="7:17">
      <c r="G26" s="1">
        <v>25</v>
      </c>
      <c r="H26" s="2">
        <f>SUMIFS(B2:B16,A2:A16,"&gt;1441",A2:A16,"&lt;1501")</f>
        <v>0</v>
      </c>
      <c r="I26" s="2">
        <f>SUMIFS(C2:C16,A2:A16,"&gt;1441",A2:A16,"&lt;1501")</f>
        <v>0</v>
      </c>
      <c r="J26" s="2">
        <f>SUMIFS(D2:D16,A2:A16,"&gt;1441",A2:A16,"&lt;1501")</f>
        <v>0</v>
      </c>
      <c r="K26" s="2">
        <f>SUMIFS(E2:E16,A2:A16,"&gt;1441",A2:A16,"&lt;1501")</f>
        <v>0</v>
      </c>
      <c r="M26">
        <v>25</v>
      </c>
      <c r="N26">
        <v>0</v>
      </c>
      <c r="O26">
        <v>0</v>
      </c>
      <c r="P26">
        <v>0</v>
      </c>
      <c r="Q26">
        <v>0</v>
      </c>
    </row>
    <row r="27" spans="7:17">
      <c r="G27" s="1">
        <v>26</v>
      </c>
      <c r="H27" s="2">
        <f>SUMIFS(B2:B16,A2:A16,"&gt;1501",A2:A16,"&lt;1561")</f>
        <v>0</v>
      </c>
      <c r="I27" s="2">
        <f>SUMIFS(C2:C16,A2:A16,"&gt;1501",A2:A16,"&lt;1561")</f>
        <v>0</v>
      </c>
      <c r="J27" s="2">
        <f>SUMIFS(D2:D16,A2:A16,"&gt;1501",A2:A16,"&lt;1561")</f>
        <v>0</v>
      </c>
      <c r="K27" s="2">
        <f>SUMIFS(E2:E16,A2:A16,"&gt;1501",A2:A16,"&lt;1561")</f>
        <v>1</v>
      </c>
      <c r="M27">
        <v>26</v>
      </c>
      <c r="N27">
        <v>0</v>
      </c>
      <c r="O27">
        <v>0</v>
      </c>
      <c r="P27">
        <v>0</v>
      </c>
      <c r="Q27">
        <v>1</v>
      </c>
    </row>
    <row r="28" spans="7:17">
      <c r="G28" s="1">
        <v>27</v>
      </c>
      <c r="H28" s="2">
        <f>SUMIFS(B2:B16,A2:A16,"&gt;1561",A2:A16,"&lt;1621")</f>
        <v>0</v>
      </c>
      <c r="I28" s="2">
        <f>SUMIFS(C2:C16,A2:A16,"&gt;1561",A2:A16,"&lt;1621")</f>
        <v>0</v>
      </c>
      <c r="J28" s="2">
        <f>SUMIFS(D2:D16,A2:A16,"&gt;1561",A2:A16,"&lt;1621")</f>
        <v>0</v>
      </c>
      <c r="K28" s="2">
        <f>SUMIFS(E2:E16,A2:A16,"&gt;1561",A2:A16,"&lt;1621")</f>
        <v>0</v>
      </c>
      <c r="M28">
        <v>27</v>
      </c>
      <c r="N28">
        <v>0</v>
      </c>
      <c r="O28">
        <v>0</v>
      </c>
      <c r="P28">
        <v>0</v>
      </c>
      <c r="Q28">
        <v>0</v>
      </c>
    </row>
    <row r="29" spans="7:17">
      <c r="G29" s="1">
        <v>28</v>
      </c>
      <c r="H29" s="2">
        <f>SUMIFS(B2:B16,A2:A16,"&gt;1621",A2:A16,"&lt;1681")</f>
        <v>0</v>
      </c>
      <c r="I29" s="2">
        <f>SUMIFS(C2:C16,A2:A16,"&gt;1621",A2:A16,"&lt;1681")</f>
        <v>0</v>
      </c>
      <c r="J29" s="2">
        <f>SUMIFS(D2:D16,A2:A16,"&gt;1621",A2:A16,"&lt;1681")</f>
        <v>0</v>
      </c>
      <c r="K29" s="2">
        <f>SUMIFS(E2:E16,A2:A16,"&gt;1621",A2:A16,"&lt;1681")</f>
        <v>0</v>
      </c>
      <c r="M29">
        <v>28</v>
      </c>
      <c r="N29">
        <v>0</v>
      </c>
      <c r="O29">
        <v>0</v>
      </c>
      <c r="P29">
        <v>0</v>
      </c>
      <c r="Q29">
        <v>0</v>
      </c>
    </row>
    <row r="30" spans="7:17">
      <c r="G30" s="1">
        <v>29</v>
      </c>
      <c r="H30" s="2">
        <f>SUMIFS(B2:B16,A2:A16,"&gt;1681",A2:A16,"&lt;1741")</f>
        <v>0</v>
      </c>
      <c r="I30" s="2">
        <f>SUMIFS(C2:C16,A2:A16,"&gt;1681",A2:A16,"&lt;1741")</f>
        <v>0</v>
      </c>
      <c r="J30" s="2">
        <f>SUMIFS(D2:D16,A2:A16,"&gt;1681",A2:A16,"&lt;1741")</f>
        <v>0</v>
      </c>
      <c r="K30" s="2">
        <f>SUMIFS(E2:E16,A2:A16,"&gt;1681",A2:A16,"&lt;1741")</f>
        <v>0</v>
      </c>
      <c r="M30">
        <v>29</v>
      </c>
      <c r="N30">
        <v>0</v>
      </c>
      <c r="O30">
        <v>0</v>
      </c>
      <c r="P30">
        <v>0</v>
      </c>
      <c r="Q30">
        <v>0</v>
      </c>
    </row>
    <row r="31" spans="7:17">
      <c r="G31" s="1">
        <v>30</v>
      </c>
      <c r="H31" s="2">
        <f>SUMIFS(B2:B16,A2:A16,"&gt;1741",A2:A16,"&lt;1801")</f>
        <v>0</v>
      </c>
      <c r="I31" s="2">
        <f>SUMIFS(C2:C16,A2:A16,"&gt;1741",A2:A16,"&lt;1801")</f>
        <v>0</v>
      </c>
      <c r="J31" s="2">
        <f>SUMIFS(D2:D16,A2:A16,"&gt;1741",A2:A16,"&lt;1801")</f>
        <v>0</v>
      </c>
      <c r="K31" s="2">
        <f>SUMIFS(E2:E16,A2:A16,"&gt;1741",A2:A16,"&lt;1801")</f>
        <v>0</v>
      </c>
      <c r="M31">
        <v>30</v>
      </c>
      <c r="N31">
        <v>0</v>
      </c>
      <c r="O31">
        <v>0</v>
      </c>
      <c r="P31">
        <v>0</v>
      </c>
      <c r="Q31">
        <v>0</v>
      </c>
    </row>
    <row r="32" spans="7:17">
      <c r="G32" s="1">
        <v>31</v>
      </c>
      <c r="H32" s="2">
        <f>SUMIFS(B2:B16,A2:A16,"&gt;1801",A2:A16,"&lt;1861")</f>
        <v>0</v>
      </c>
      <c r="I32" s="2">
        <f>SUMIFS(C2:C16,A2:A16,"&gt;1801",A2:A16,"&lt;1861")</f>
        <v>0</v>
      </c>
      <c r="J32" s="2">
        <f>SUMIFS(D2:D16,A2:A16,"&gt;1801",A2:A16,"&lt;1861")</f>
        <v>0</v>
      </c>
      <c r="K32" s="2">
        <f>SUMIFS(E2:E16,A2:A16,"&gt;1801",A2:A16,"&lt;1861")</f>
        <v>0</v>
      </c>
      <c r="M32">
        <v>31</v>
      </c>
      <c r="N32">
        <v>0</v>
      </c>
      <c r="O32">
        <v>0</v>
      </c>
      <c r="P32">
        <v>0</v>
      </c>
      <c r="Q32">
        <v>0</v>
      </c>
    </row>
    <row r="33" spans="7:17">
      <c r="G33" s="1">
        <v>32</v>
      </c>
      <c r="H33" s="2">
        <f>SUMIFS(B2:B16,A2:A16,"&gt;1861",A2:A16,"&lt;1921")</f>
        <v>0</v>
      </c>
      <c r="I33" s="2">
        <f>SUMIFS(C2:C16,A2:A16,"&gt;1861",A2:A16,"&lt;1921")</f>
        <v>0</v>
      </c>
      <c r="J33" s="2">
        <f>SUMIFS(D2:D16,A2:A16,"&gt;1861",A2:A16,"&lt;1921")</f>
        <v>0</v>
      </c>
      <c r="K33" s="2">
        <f>SUMIFS(E2:E16,A2:A16,"&gt;1861",A2:A16,"&lt;1921")</f>
        <v>0</v>
      </c>
      <c r="M33">
        <v>32</v>
      </c>
      <c r="N33">
        <v>0</v>
      </c>
      <c r="O33">
        <v>0</v>
      </c>
      <c r="P33">
        <v>0</v>
      </c>
      <c r="Q33">
        <v>0</v>
      </c>
    </row>
    <row r="34" spans="7:17">
      <c r="G34" s="1">
        <v>33</v>
      </c>
      <c r="H34" s="2">
        <f>SUMIFS(B2:B16,A2:A16,"&gt;1921",A2:A16,"&lt;1981")</f>
        <v>0</v>
      </c>
      <c r="I34" s="2">
        <f>SUMIFS(C2:C16,A2:A16,"&gt;1921",A2:A16,"&lt;1981")</f>
        <v>0</v>
      </c>
      <c r="J34" s="2">
        <f>SUMIFS(D2:D16,A2:A16,"&gt;1921",A2:A16,"&lt;1981")</f>
        <v>0</v>
      </c>
      <c r="K34" s="2">
        <f>SUMIFS(E2:E16,A2:A16,"&gt;1921",A2:A16,"&lt;1981")</f>
        <v>0</v>
      </c>
      <c r="M34">
        <v>33</v>
      </c>
      <c r="N34">
        <v>0</v>
      </c>
      <c r="O34">
        <v>0</v>
      </c>
      <c r="P34">
        <v>0</v>
      </c>
      <c r="Q34">
        <v>0</v>
      </c>
    </row>
    <row r="35" spans="7:17">
      <c r="G35" s="1">
        <v>34</v>
      </c>
      <c r="H35" s="2">
        <f>SUMIFS(B2:B16,A2:A16,"&gt;1981",A2:A16,"&lt;2041")</f>
        <v>0</v>
      </c>
      <c r="I35" s="2">
        <f>SUMIFS(C2:C16,A2:A16,"&gt;1981",A2:A16,"&lt;2041")</f>
        <v>0</v>
      </c>
      <c r="J35" s="2">
        <f>SUMIFS(D2:D16,A2:A16,"&gt;1981",A2:A16,"&lt;2041")</f>
        <v>0</v>
      </c>
      <c r="K35" s="2">
        <f>SUMIFS(E2:E16,A2:A16,"&gt;1981",A2:A16,"&lt;2041")</f>
        <v>0</v>
      </c>
      <c r="M35">
        <v>34</v>
      </c>
      <c r="N35">
        <v>0</v>
      </c>
      <c r="O35">
        <v>0</v>
      </c>
      <c r="P35">
        <v>0</v>
      </c>
      <c r="Q35">
        <v>0</v>
      </c>
    </row>
    <row r="36" spans="7:17">
      <c r="G36" s="1">
        <v>35</v>
      </c>
      <c r="H36" s="2">
        <f>SUMIFS(B2:B16,A2:A16,"&gt;2041",A2:A16,"&lt;2101")</f>
        <v>0</v>
      </c>
      <c r="I36" s="2">
        <f>SUMIFS(C2:C16,A2:A16,"&gt;2041",A2:A16,"&lt;2101")</f>
        <v>0</v>
      </c>
      <c r="J36" s="2">
        <f>SUMIFS(D2:D16,A2:A16,"&gt;2041",A2:A16,"&lt;2101")</f>
        <v>0</v>
      </c>
      <c r="K36" s="2">
        <f>SUMIFS(E2:E16,A2:A16,"&gt;2041",A2:A16,"&lt;2101")</f>
        <v>0</v>
      </c>
      <c r="M36">
        <v>35</v>
      </c>
      <c r="N36">
        <v>0</v>
      </c>
      <c r="O36">
        <v>0</v>
      </c>
      <c r="P36">
        <v>0</v>
      </c>
      <c r="Q36">
        <v>0</v>
      </c>
    </row>
    <row r="37" spans="7:17">
      <c r="G37" s="1">
        <v>36</v>
      </c>
      <c r="H37" s="2">
        <f>SUMIFS(B2:B16,A2:A16,"&gt;2101",A2:A16,"&lt;2161")</f>
        <v>0</v>
      </c>
      <c r="I37" s="2">
        <f>SUMIFS(C2:C16,A2:A16,"&gt;2101",A2:A16,"&lt;2161")</f>
        <v>0</v>
      </c>
      <c r="J37" s="2">
        <f>SUMIFS(D2:D16,A2:A16,"&gt;2101",A2:A16,"&lt;2161")</f>
        <v>0</v>
      </c>
      <c r="K37" s="2">
        <f>SUMIFS(E2:E16,A2:A16,"&gt;2101",A2:A16,"&lt;2161")</f>
        <v>0</v>
      </c>
      <c r="M37">
        <v>36</v>
      </c>
      <c r="N37">
        <v>0</v>
      </c>
      <c r="O37">
        <v>0</v>
      </c>
      <c r="P37">
        <v>0</v>
      </c>
      <c r="Q37">
        <v>0</v>
      </c>
    </row>
    <row r="38" spans="7:17">
      <c r="G38" s="1">
        <v>37</v>
      </c>
      <c r="H38" s="2">
        <f>SUMIFS(B2:B16,A2:A16,"&gt;2161",A2:A16,"&lt;2221")</f>
        <v>0</v>
      </c>
      <c r="I38" s="2">
        <f>SUMIFS(C2:C16,A2:A16,"&gt;2161",A2:A16,"&lt;2221")</f>
        <v>0</v>
      </c>
      <c r="J38" s="2">
        <f>SUMIFS(D2:D16,A2:A16,"&gt;2161",A2:A16,"&lt;2221")</f>
        <v>0</v>
      </c>
      <c r="K38" s="2">
        <f>SUMIFS(E2:E16,A2:A16,"&gt;2161",A2:A16,"&lt;2221")</f>
        <v>0</v>
      </c>
      <c r="M38">
        <v>37</v>
      </c>
      <c r="N38">
        <v>0</v>
      </c>
      <c r="O38">
        <v>0</v>
      </c>
      <c r="P38">
        <v>0</v>
      </c>
      <c r="Q38">
        <v>0</v>
      </c>
    </row>
    <row r="39" spans="7:17">
      <c r="G39" s="1">
        <v>38</v>
      </c>
      <c r="H39" s="2">
        <f>SUMIFS(B2:B16,A2:A16,"&gt;2221",A2:A16,"&lt;2281")</f>
        <v>0</v>
      </c>
      <c r="I39" s="2">
        <f>SUMIFS(C2:C16,A2:A16,"&gt;2221",A2:A16,"&lt;2281")</f>
        <v>0</v>
      </c>
      <c r="J39" s="2">
        <f>SUMIFS(D2:D16,A2:A16,"&gt;2221",A2:A16,"&lt;2281")</f>
        <v>0</v>
      </c>
      <c r="K39" s="2">
        <f>SUMIFS(E2:E16,A2:A16,"&gt;2221",A2:A16,"&lt;2281")</f>
        <v>0</v>
      </c>
      <c r="M39">
        <v>38</v>
      </c>
      <c r="N39">
        <v>0</v>
      </c>
      <c r="O39">
        <v>0</v>
      </c>
      <c r="P39">
        <v>0</v>
      </c>
      <c r="Q39">
        <v>0</v>
      </c>
    </row>
    <row r="40" spans="7:17">
      <c r="G40" s="1">
        <v>39</v>
      </c>
      <c r="H40" s="2">
        <f>SUMIFS(B2:B16,A2:A16,"&gt;2281",A2:A16,"&lt;2341")</f>
        <v>0</v>
      </c>
      <c r="I40" s="2">
        <f>SUMIFS(C2:C16,A2:A16,"&gt;2281",A2:A16,"&lt;2341")</f>
        <v>0</v>
      </c>
      <c r="J40" s="2">
        <f>SUMIFS(D2:D16,A2:A16,"&gt;2281",A2:A16,"&lt;2341")</f>
        <v>0</v>
      </c>
      <c r="K40" s="2">
        <f>SUMIFS(E2:E16,A2:A16,"&gt;2281",A2:A16,"&lt;2341")</f>
        <v>0</v>
      </c>
      <c r="M40">
        <v>39</v>
      </c>
      <c r="N40">
        <v>0</v>
      </c>
      <c r="O40">
        <v>0</v>
      </c>
      <c r="P40">
        <v>0</v>
      </c>
      <c r="Q40">
        <v>0</v>
      </c>
    </row>
    <row r="41" spans="7:17">
      <c r="G41" s="1">
        <v>40</v>
      </c>
      <c r="H41" s="2">
        <f>SUMIFS(B2:B16,A2:A16,"&gt;2341",A2:A16,"&lt;2401")</f>
        <v>0</v>
      </c>
      <c r="I41" s="2">
        <f>SUMIFS(C2:C16,A2:A16,"&gt;2341",A2:A16,"&lt;2401")</f>
        <v>0</v>
      </c>
      <c r="J41" s="2">
        <f>SUMIFS(D2:D16,A2:A16,"&gt;2341",A2:A16,"&lt;2401")</f>
        <v>0</v>
      </c>
      <c r="K41" s="2">
        <f>SUMIFS(E2:E16,A2:A16,"&gt;2341",A2:A16,"&lt;2401")</f>
        <v>0</v>
      </c>
      <c r="M41">
        <v>40</v>
      </c>
      <c r="N41">
        <v>0</v>
      </c>
      <c r="O41">
        <v>0</v>
      </c>
      <c r="P41">
        <v>0</v>
      </c>
      <c r="Q41">
        <v>0</v>
      </c>
    </row>
    <row r="42" spans="7:17">
      <c r="G42" s="1">
        <v>41</v>
      </c>
      <c r="H42" s="2">
        <f>SUMIFS(B2:B16,A2:A16,"&gt;2401",A2:A16,"&lt;2461")</f>
        <v>0</v>
      </c>
      <c r="I42" s="2">
        <f>SUMIFS(C2:C16,A2:A16,"&gt;2401",A2:A16,"&lt;2461")</f>
        <v>0</v>
      </c>
      <c r="J42" s="2">
        <f>SUMIFS(D2:D16,A2:A16,"&gt;2401",A2:A16,"&lt;2461")</f>
        <v>0</v>
      </c>
      <c r="K42" s="2">
        <f>SUMIFS(E2:E16,A2:A16,"&gt;2401",A2:A16,"&lt;2461")</f>
        <v>0</v>
      </c>
      <c r="M42">
        <v>41</v>
      </c>
      <c r="N42">
        <v>0</v>
      </c>
      <c r="O42">
        <v>0</v>
      </c>
      <c r="P42">
        <v>0</v>
      </c>
      <c r="Q42">
        <v>0</v>
      </c>
    </row>
    <row r="43" spans="7:17">
      <c r="G43" s="1">
        <v>42</v>
      </c>
      <c r="H43" s="2">
        <f>SUMIFS(B2:B16,A2:A16,"&gt;2461",A2:A16,"&lt;2521")</f>
        <v>0</v>
      </c>
      <c r="I43" s="2">
        <f>SUMIFS(C2:C16,A2:A16,"&gt;2461",A2:A16,"&lt;2521")</f>
        <v>1</v>
      </c>
      <c r="J43" s="2">
        <f>SUMIFS(D2:D16,A2:A16,"&gt;2461",A2:A16,"&lt;2521")</f>
        <v>0</v>
      </c>
      <c r="K43" s="2">
        <f>SUMIFS(E2:E16,A2:A16,"&gt;2461",A2:A16,"&lt;2521")</f>
        <v>0</v>
      </c>
      <c r="M43">
        <v>42</v>
      </c>
      <c r="N43">
        <v>0</v>
      </c>
      <c r="O43">
        <v>1</v>
      </c>
      <c r="P43">
        <v>0</v>
      </c>
      <c r="Q43">
        <v>0</v>
      </c>
    </row>
    <row r="44" spans="7:17">
      <c r="G44" s="1">
        <v>43</v>
      </c>
      <c r="H44" s="2">
        <f>SUMIFS(B2:B16,A2:A16,"&gt;2521",A2:A16,"&lt;2581")</f>
        <v>0</v>
      </c>
      <c r="I44" s="2">
        <f>SUMIFS(C2:C16,A2:A16,"&gt;2521",A2:A16,"&lt;2581")</f>
        <v>0</v>
      </c>
      <c r="J44" s="2">
        <f>SUMIFS(D2:D16,A2:A16,"&gt;2521",A2:A16,"&lt;2581")</f>
        <v>0</v>
      </c>
      <c r="K44" s="2">
        <f>SUMIFS(E2:E16,A2:A16,"&gt;2521",A2:A16,"&lt;2581")</f>
        <v>0</v>
      </c>
      <c r="M44">
        <v>43</v>
      </c>
      <c r="N44">
        <v>0</v>
      </c>
      <c r="O44">
        <v>0</v>
      </c>
      <c r="P44">
        <v>0</v>
      </c>
      <c r="Q44">
        <v>0</v>
      </c>
    </row>
    <row r="45" spans="7:17">
      <c r="G45" s="1">
        <v>44</v>
      </c>
      <c r="H45" s="2">
        <f>SUMIFS(B2:B16,A2:A16,"&gt;2581",A2:A16,"&lt;2641")</f>
        <v>0</v>
      </c>
      <c r="I45" s="2">
        <f>SUMIFS(C2:C16,A2:A16,"&gt;2581",A2:A16,"&lt;2641")</f>
        <v>0</v>
      </c>
      <c r="J45" s="2">
        <f>SUMIFS(D2:D16,A2:A16,"&gt;2581",A2:A16,"&lt;2641")</f>
        <v>0</v>
      </c>
      <c r="K45" s="2">
        <f>SUMIFS(E2:E16,A2:A16,"&gt;2581",A2:A16,"&lt;2641")</f>
        <v>0</v>
      </c>
      <c r="M45">
        <v>44</v>
      </c>
      <c r="N45">
        <v>0</v>
      </c>
      <c r="O45">
        <v>0</v>
      </c>
      <c r="P45">
        <v>0</v>
      </c>
      <c r="Q45">
        <v>0</v>
      </c>
    </row>
    <row r="46" spans="7:17">
      <c r="G46" s="1">
        <v>45</v>
      </c>
      <c r="H46" s="2">
        <f>SUMIFS(B2:B16,A2:A16,"&gt;2641",A2:A16,"&lt;2701")</f>
        <v>0</v>
      </c>
      <c r="I46" s="2">
        <f>SUMIFS(C2:C16,A2:A16,"&gt;2641",A2:A16,"&lt;2701")</f>
        <v>0</v>
      </c>
      <c r="J46" s="2">
        <f>SUMIFS(D2:D16,A2:A16,"&gt;2641",A2:A16,"&lt;2701")</f>
        <v>0</v>
      </c>
      <c r="K46" s="2">
        <f>SUMIFS(E2:E16,A2:A16,"&gt;2641",A2:A16,"&lt;2701")</f>
        <v>0</v>
      </c>
      <c r="M46">
        <v>45</v>
      </c>
      <c r="N46">
        <v>0</v>
      </c>
      <c r="O46">
        <v>0</v>
      </c>
      <c r="P46">
        <v>0</v>
      </c>
      <c r="Q46">
        <v>0</v>
      </c>
    </row>
    <row r="47" spans="7:17">
      <c r="G47" s="1">
        <v>46</v>
      </c>
      <c r="H47" s="2">
        <f>SUMIFS(B2:B16,A2:A16,"&gt;2701",A2:A16,"&lt;2761")</f>
        <v>0</v>
      </c>
      <c r="I47" s="2">
        <f>SUMIFS(C2:C16,A2:A16,"&gt;2701",A2:A16,"&lt;2761")</f>
        <v>0</v>
      </c>
      <c r="J47" s="2">
        <f>SUMIFS(D2:D16,A2:A16,"&gt;2701",A2:A16,"&lt;2761")</f>
        <v>0</v>
      </c>
      <c r="K47" s="2">
        <f>SUMIFS(E2:E16,A2:A16,"&gt;2701",A2:A16,"&lt;2761")</f>
        <v>0</v>
      </c>
      <c r="M47">
        <v>46</v>
      </c>
      <c r="N47">
        <v>0</v>
      </c>
      <c r="O47">
        <v>0</v>
      </c>
      <c r="P47">
        <v>0</v>
      </c>
      <c r="Q47">
        <v>0</v>
      </c>
    </row>
    <row r="48" spans="7:17">
      <c r="G48" s="1">
        <v>47</v>
      </c>
      <c r="H48" s="2">
        <f>SUMIFS(B2:B16,A2:A16,"&gt;2761",A2:A16,"&lt;2821")</f>
        <v>0</v>
      </c>
      <c r="I48" s="2">
        <f>SUMIFS(C2:C16,A2:A16,"&gt;2761",A2:A16,"&lt;2821")</f>
        <v>0</v>
      </c>
      <c r="J48" s="2">
        <f>SUMIFS(D2:D16,A2:A16,"&gt;2761",A2:A16,"&lt;2821")</f>
        <v>0</v>
      </c>
      <c r="K48" s="2">
        <f>SUMIFS(E2:E16,A2:A16,"&gt;2761",A2:A16,"&lt;2821")</f>
        <v>0</v>
      </c>
      <c r="M48">
        <v>47</v>
      </c>
      <c r="N48">
        <v>0</v>
      </c>
      <c r="O48">
        <v>0</v>
      </c>
      <c r="P48">
        <v>0</v>
      </c>
      <c r="Q48">
        <v>0</v>
      </c>
    </row>
    <row r="49" spans="7:17">
      <c r="G49" s="1">
        <v>48</v>
      </c>
      <c r="H49" s="2">
        <f>SUMIFS(B2:B16,A2:A16,"&gt;2821",A2:A16,"&lt;2881")</f>
        <v>0</v>
      </c>
      <c r="I49" s="2">
        <f>SUMIFS(C2:C16,A2:A16,"&gt;2821",A2:A16,"&lt;2881")</f>
        <v>1</v>
      </c>
      <c r="J49" s="2">
        <f>SUMIFS(D2:D16,A2:A16,"&gt;2821",A2:A16,"&lt;2881")</f>
        <v>0</v>
      </c>
      <c r="K49" s="2">
        <f>SUMIFS(E2:E16,A2:A16,"&gt;2821",A2:A16,"&lt;2881")</f>
        <v>0</v>
      </c>
      <c r="M49">
        <v>48</v>
      </c>
      <c r="N49">
        <v>0</v>
      </c>
      <c r="O49">
        <v>1</v>
      </c>
      <c r="P49">
        <v>0</v>
      </c>
      <c r="Q49">
        <v>0</v>
      </c>
    </row>
  </sheetData>
  <pageMargins left="0.7" right="0.7" top="0.75" bottom="0.75" header="0.3" footer="0.3"/>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1"/>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967</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2388</v>
      </c>
      <c r="B3" s="1">
        <v>0</v>
      </c>
      <c r="C3" s="1">
        <v>0</v>
      </c>
      <c r="D3" s="1">
        <v>1</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7:17">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1</v>
      </c>
      <c r="J18" s="2">
        <f>SUMIFS(D2:D22,A2:A22,"&gt;961",A2:A22,"&lt;1021")</f>
        <v>0</v>
      </c>
      <c r="K18" s="2">
        <f>SUMIFS(E2:E22,A2:A22,"&gt;961",A2:A22,"&lt;1021")</f>
        <v>0</v>
      </c>
      <c r="M18">
        <v>17</v>
      </c>
      <c r="N18">
        <v>0</v>
      </c>
      <c r="O18">
        <v>1</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1</v>
      </c>
      <c r="K41" s="2">
        <f>SUMIFS(E2:E22,A2:A22,"&gt;2341",A2:A22,"&lt;2401")</f>
        <v>0</v>
      </c>
      <c r="M41">
        <v>40</v>
      </c>
      <c r="N41">
        <v>0</v>
      </c>
      <c r="O41">
        <v>0</v>
      </c>
      <c r="P41">
        <v>1</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2"/>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448</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561</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965</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1022</v>
      </c>
      <c r="B5" s="1">
        <v>0</v>
      </c>
      <c r="C5" s="1">
        <v>1</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1360</v>
      </c>
      <c r="B6" s="1">
        <v>0</v>
      </c>
      <c r="C6" s="1">
        <v>0</v>
      </c>
      <c r="D6" s="1">
        <v>0</v>
      </c>
      <c r="E6" s="1">
        <v>1</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1790</v>
      </c>
      <c r="B7" s="1">
        <v>0</v>
      </c>
      <c r="C7" s="1">
        <v>1</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2002</v>
      </c>
      <c r="B8" s="1">
        <v>0</v>
      </c>
      <c r="C8" s="1">
        <v>0</v>
      </c>
      <c r="D8" s="1">
        <v>1</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2146</v>
      </c>
      <c r="B9" s="1">
        <v>0</v>
      </c>
      <c r="C9" s="1">
        <v>0</v>
      </c>
      <c r="D9" s="1">
        <v>1</v>
      </c>
      <c r="E9" s="1">
        <v>0</v>
      </c>
      <c r="G9" s="1">
        <v>8</v>
      </c>
      <c r="H9" s="2">
        <f>SUMIFS(B2:B22,A2:A22,"&gt;421",A2:A22,"&lt;481")</f>
        <v>0</v>
      </c>
      <c r="I9" s="2">
        <f>SUMIFS(C2:C22,A2:A22,"&gt;421",A2:A22,"&lt;481")</f>
        <v>0</v>
      </c>
      <c r="J9" s="2">
        <f>SUMIFS(D2:D22,A2:A22,"&gt;421",A2:A22,"&lt;481")</f>
        <v>0</v>
      </c>
      <c r="K9" s="2">
        <f>SUMIFS(E2:E22,A2:A22,"&gt;421",A2:A22,"&lt;481")</f>
        <v>1</v>
      </c>
      <c r="M9">
        <v>8</v>
      </c>
      <c r="N9">
        <v>0</v>
      </c>
      <c r="O9">
        <v>0</v>
      </c>
      <c r="P9">
        <v>0</v>
      </c>
      <c r="Q9">
        <v>1</v>
      </c>
    </row>
    <row r="10" spans="1:17">
      <c r="A10" s="1">
        <v>2338</v>
      </c>
      <c r="B10" s="1">
        <v>0</v>
      </c>
      <c r="C10" s="1">
        <v>0</v>
      </c>
      <c r="D10" s="1">
        <v>0</v>
      </c>
      <c r="E10" s="1">
        <v>1</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2607</v>
      </c>
      <c r="B11" s="1">
        <v>1</v>
      </c>
      <c r="C11" s="1">
        <v>0</v>
      </c>
      <c r="D11" s="1">
        <v>0</v>
      </c>
      <c r="E11" s="1">
        <v>0</v>
      </c>
      <c r="G11" s="1">
        <v>10</v>
      </c>
      <c r="H11" s="2">
        <f>SUMIFS(B2:B22,A2:A22,"&gt;541",A2:A22,"&lt;601")</f>
        <v>0</v>
      </c>
      <c r="I11" s="2">
        <f>SUMIFS(C2:C22,A2:A22,"&gt;541",A2:A22,"&lt;601")</f>
        <v>1</v>
      </c>
      <c r="J11" s="2">
        <f>SUMIFS(D2:D22,A2:A22,"&gt;541",A2:A22,"&lt;601")</f>
        <v>0</v>
      </c>
      <c r="K11" s="2">
        <f>SUMIFS(E2:E22,A2:A22,"&gt;541",A2:A22,"&lt;601")</f>
        <v>0</v>
      </c>
      <c r="M11">
        <v>10</v>
      </c>
      <c r="N11">
        <v>0</v>
      </c>
      <c r="O11">
        <v>1</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1</v>
      </c>
      <c r="M18">
        <v>17</v>
      </c>
      <c r="N18">
        <v>0</v>
      </c>
      <c r="O18">
        <v>0</v>
      </c>
      <c r="P18">
        <v>0</v>
      </c>
      <c r="Q18">
        <v>1</v>
      </c>
    </row>
    <row r="19" spans="7:17">
      <c r="G19" s="1">
        <v>18</v>
      </c>
      <c r="H19" s="2">
        <f>SUMIFS(B2:B22,A2:A22,"&gt;1021",A2:A22,"&lt;1081")</f>
        <v>0</v>
      </c>
      <c r="I19" s="2">
        <f>SUMIFS(C2:C22,A2:A22,"&gt;1021",A2:A22,"&lt;1081")</f>
        <v>1</v>
      </c>
      <c r="J19" s="2">
        <f>SUMIFS(D2:D22,A2:A22,"&gt;1021",A2:A22,"&lt;1081")</f>
        <v>0</v>
      </c>
      <c r="K19" s="2">
        <f>SUMIFS(E2:E22,A2:A22,"&gt;1021",A2:A22,"&lt;1081")</f>
        <v>0</v>
      </c>
      <c r="M19">
        <v>18</v>
      </c>
      <c r="N19">
        <v>0</v>
      </c>
      <c r="O19">
        <v>1</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1</v>
      </c>
      <c r="M24">
        <v>23</v>
      </c>
      <c r="N24">
        <v>0</v>
      </c>
      <c r="O24">
        <v>0</v>
      </c>
      <c r="P24">
        <v>0</v>
      </c>
      <c r="Q24">
        <v>1</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1</v>
      </c>
      <c r="J31" s="2">
        <f>SUMIFS(D2:D22,A2:A22,"&gt;1741",A2:A22,"&lt;1801")</f>
        <v>0</v>
      </c>
      <c r="K31" s="2">
        <f>SUMIFS(E2:E22,A2:A22,"&gt;1741",A2:A22,"&lt;1801")</f>
        <v>0</v>
      </c>
      <c r="M31">
        <v>30</v>
      </c>
      <c r="N31">
        <v>0</v>
      </c>
      <c r="O31">
        <v>1</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1</v>
      </c>
      <c r="K35" s="2">
        <f>SUMIFS(E2:E22,A2:A22,"&gt;1981",A2:A22,"&lt;2041")</f>
        <v>0</v>
      </c>
      <c r="M35">
        <v>34</v>
      </c>
      <c r="N35">
        <v>0</v>
      </c>
      <c r="O35">
        <v>0</v>
      </c>
      <c r="P35">
        <v>1</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1</v>
      </c>
      <c r="K37" s="2">
        <f>SUMIFS(E2:E22,A2:A22,"&gt;2101",A2:A22,"&lt;2161")</f>
        <v>0</v>
      </c>
      <c r="M37">
        <v>36</v>
      </c>
      <c r="N37">
        <v>0</v>
      </c>
      <c r="O37">
        <v>0</v>
      </c>
      <c r="P37">
        <v>1</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1</v>
      </c>
      <c r="M40">
        <v>39</v>
      </c>
      <c r="N40">
        <v>0</v>
      </c>
      <c r="O40">
        <v>0</v>
      </c>
      <c r="P40">
        <v>0</v>
      </c>
      <c r="Q40">
        <v>1</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1</v>
      </c>
      <c r="I45" s="2">
        <f>SUMIFS(C2:C22,A2:A22,"&gt;2581",A2:A22,"&lt;2641")</f>
        <v>0</v>
      </c>
      <c r="J45" s="2">
        <f>SUMIFS(D2:D22,A2:A22,"&gt;2581",A2:A22,"&lt;2641")</f>
        <v>0</v>
      </c>
      <c r="K45" s="2">
        <f>SUMIFS(E2:E22,A2:A22,"&gt;2581",A2:A22,"&lt;2641")</f>
        <v>0</v>
      </c>
      <c r="M45">
        <v>44</v>
      </c>
      <c r="N45">
        <v>1</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338</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1394</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2066</v>
      </c>
      <c r="B4" s="1">
        <v>0</v>
      </c>
      <c r="C4" s="1">
        <v>1</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2746</v>
      </c>
      <c r="B5" s="1">
        <v>0</v>
      </c>
      <c r="C5" s="1">
        <v>0</v>
      </c>
      <c r="D5" s="1">
        <v>1</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1</v>
      </c>
      <c r="M7">
        <v>6</v>
      </c>
      <c r="N7">
        <v>0</v>
      </c>
      <c r="O7">
        <v>0</v>
      </c>
      <c r="P7">
        <v>0</v>
      </c>
      <c r="Q7">
        <v>1</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1</v>
      </c>
      <c r="M25">
        <v>24</v>
      </c>
      <c r="N25">
        <v>0</v>
      </c>
      <c r="O25">
        <v>0</v>
      </c>
      <c r="P25">
        <v>0</v>
      </c>
      <c r="Q25">
        <v>1</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1</v>
      </c>
      <c r="J36" s="2">
        <f>SUMIFS(D2:D22,A2:A22,"&gt;2041",A2:A22,"&lt;2101")</f>
        <v>0</v>
      </c>
      <c r="K36" s="2">
        <f>SUMIFS(E2:E22,A2:A22,"&gt;2041",A2:A22,"&lt;2101")</f>
        <v>1</v>
      </c>
      <c r="M36">
        <v>35</v>
      </c>
      <c r="N36">
        <v>0</v>
      </c>
      <c r="O36">
        <v>1</v>
      </c>
      <c r="P36">
        <v>0</v>
      </c>
      <c r="Q36">
        <v>1</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1</v>
      </c>
      <c r="K47" s="2">
        <f>SUMIFS(E2:E22,A2:A22,"&gt;2701",A2:A22,"&lt;2761")</f>
        <v>0</v>
      </c>
      <c r="M47">
        <v>46</v>
      </c>
      <c r="N47">
        <v>0</v>
      </c>
      <c r="O47">
        <v>0</v>
      </c>
      <c r="P47">
        <v>1</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4"/>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635</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1318</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2022</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2399</v>
      </c>
      <c r="B5" s="1">
        <v>0</v>
      </c>
      <c r="C5" s="1">
        <v>0</v>
      </c>
      <c r="D5" s="1">
        <v>1</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1</v>
      </c>
      <c r="J12" s="2">
        <f>SUMIFS(D2:D22,A2:A22,"&gt;601",A2:A22,"&lt;661")</f>
        <v>0</v>
      </c>
      <c r="K12" s="2">
        <f>SUMIFS(E2:E22,A2:A22,"&gt;601",A2:A22,"&lt;661")</f>
        <v>0</v>
      </c>
      <c r="M12">
        <v>11</v>
      </c>
      <c r="N12">
        <v>0</v>
      </c>
      <c r="O12">
        <v>1</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1</v>
      </c>
      <c r="M23">
        <v>22</v>
      </c>
      <c r="N23">
        <v>0</v>
      </c>
      <c r="O23">
        <v>0</v>
      </c>
      <c r="P23">
        <v>0</v>
      </c>
      <c r="Q23">
        <v>1</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1</v>
      </c>
      <c r="J35" s="2">
        <f>SUMIFS(D2:D22,A2:A22,"&gt;1981",A2:A22,"&lt;2041")</f>
        <v>0</v>
      </c>
      <c r="K35" s="2">
        <f>SUMIFS(E2:E22,A2:A22,"&gt;1981",A2:A22,"&lt;2041")</f>
        <v>0</v>
      </c>
      <c r="M35">
        <v>34</v>
      </c>
      <c r="N35">
        <v>0</v>
      </c>
      <c r="O35">
        <v>1</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1</v>
      </c>
      <c r="K41" s="2">
        <f>SUMIFS(E2:E22,A2:A22,"&gt;2341",A2:A22,"&lt;2401")</f>
        <v>0</v>
      </c>
      <c r="M41">
        <v>40</v>
      </c>
      <c r="N41">
        <v>0</v>
      </c>
      <c r="O41">
        <v>0</v>
      </c>
      <c r="P41">
        <v>1</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5"/>
  <dimension ref="A1:Q49"/>
  <sheetViews>
    <sheetView workbookViewId="0">
      <selection activeCell="N2" sqref="N2:Q48"/>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401</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651</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653</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718</v>
      </c>
      <c r="B5" s="1">
        <v>0</v>
      </c>
      <c r="C5" s="1">
        <v>0</v>
      </c>
      <c r="D5" s="1">
        <v>1</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965</v>
      </c>
      <c r="B6" s="1">
        <v>0</v>
      </c>
      <c r="C6" s="1">
        <v>0</v>
      </c>
      <c r="D6" s="1">
        <v>1</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2007</v>
      </c>
      <c r="B7" s="1">
        <v>0</v>
      </c>
      <c r="C7" s="1">
        <v>0</v>
      </c>
      <c r="D7" s="1">
        <v>1</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2282</v>
      </c>
      <c r="B8" s="1">
        <v>0</v>
      </c>
      <c r="C8" s="1">
        <v>1</v>
      </c>
      <c r="D8" s="1">
        <v>0</v>
      </c>
      <c r="E8" s="1">
        <v>0</v>
      </c>
      <c r="G8" s="1">
        <v>7</v>
      </c>
      <c r="H8" s="2">
        <f>SUMIFS(B2:B22,A2:A22,"&gt;361",A2:A22,"&lt;421")</f>
        <v>0</v>
      </c>
      <c r="I8" s="2">
        <f>SUMIFS(C2:C22,A2:A22,"&gt;361",A2:A22,"&lt;421")</f>
        <v>0</v>
      </c>
      <c r="J8" s="2">
        <f>SUMIFS(D2:D22,A2:A22,"&gt;361",A2:A22,"&lt;421")</f>
        <v>0</v>
      </c>
      <c r="K8" s="2">
        <f>SUMIFS(E2:E22,A2:A22,"&gt;361",A2:A22,"&lt;421")</f>
        <v>1</v>
      </c>
      <c r="M8">
        <v>7</v>
      </c>
      <c r="N8">
        <v>0</v>
      </c>
      <c r="O8">
        <v>0</v>
      </c>
      <c r="P8">
        <v>0</v>
      </c>
      <c r="Q8">
        <v>1</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2</v>
      </c>
      <c r="J12" s="2">
        <f>SUMIFS(D2:D22,A2:A22,"&gt;601",A2:A22,"&lt;661")</f>
        <v>0</v>
      </c>
      <c r="K12" s="2">
        <f>SUMIFS(E2:E22,A2:A22,"&gt;601",A2:A22,"&lt;661")</f>
        <v>0</v>
      </c>
      <c r="M12">
        <v>11</v>
      </c>
      <c r="N12">
        <v>0</v>
      </c>
      <c r="O12">
        <v>1</v>
      </c>
      <c r="P12">
        <v>0</v>
      </c>
      <c r="Q12">
        <v>0</v>
      </c>
    </row>
    <row r="13" spans="7:17">
      <c r="G13" s="1">
        <v>12</v>
      </c>
      <c r="H13" s="2">
        <f>SUMIFS(B2:B22,A2:A22,"&gt;661",A2:A22,"&lt;721")</f>
        <v>0</v>
      </c>
      <c r="I13" s="2">
        <f>SUMIFS(C2:C22,A2:A22,"&gt;661",A2:A22,"&lt;721")</f>
        <v>0</v>
      </c>
      <c r="J13" s="2">
        <f>SUMIFS(D2:D22,A2:A22,"&gt;661",A2:A22,"&lt;721")</f>
        <v>1</v>
      </c>
      <c r="K13" s="2">
        <f>SUMIFS(E2:E22,A2:A22,"&gt;661",A2:A22,"&lt;721")</f>
        <v>0</v>
      </c>
      <c r="M13">
        <v>12</v>
      </c>
      <c r="N13">
        <v>0</v>
      </c>
      <c r="O13">
        <v>0</v>
      </c>
      <c r="P13">
        <v>1</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1</v>
      </c>
      <c r="K18" s="2">
        <f>SUMIFS(E2:E22,A2:A22,"&gt;961",A2:A22,"&lt;1021")</f>
        <v>0</v>
      </c>
      <c r="M18">
        <v>17</v>
      </c>
      <c r="N18">
        <v>0</v>
      </c>
      <c r="O18">
        <v>0</v>
      </c>
      <c r="P18">
        <v>1</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1</v>
      </c>
      <c r="K35" s="2">
        <f>SUMIFS(E2:E22,A2:A22,"&gt;1981",A2:A22,"&lt;2041")</f>
        <v>0</v>
      </c>
      <c r="M35">
        <v>34</v>
      </c>
      <c r="N35">
        <v>0</v>
      </c>
      <c r="O35">
        <v>0</v>
      </c>
      <c r="P35">
        <v>1</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1</v>
      </c>
      <c r="J40" s="2">
        <f>SUMIFS(D2:D22,A2:A22,"&gt;2281",A2:A22,"&lt;2341")</f>
        <v>0</v>
      </c>
      <c r="K40" s="2">
        <f>SUMIFS(E2:E22,A2:A22,"&gt;2281",A2:A22,"&lt;2341")</f>
        <v>0</v>
      </c>
      <c r="M40">
        <v>39</v>
      </c>
      <c r="N40">
        <v>0</v>
      </c>
      <c r="O40">
        <v>1</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6"/>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391</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635</v>
      </c>
      <c r="B3" s="1">
        <v>1</v>
      </c>
      <c r="C3" s="1">
        <v>0</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946</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1913</v>
      </c>
      <c r="B5" s="1">
        <v>1</v>
      </c>
      <c r="C5" s="1">
        <v>0</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2034</v>
      </c>
      <c r="B6" s="1">
        <v>0</v>
      </c>
      <c r="C6" s="1">
        <v>0</v>
      </c>
      <c r="D6" s="1">
        <v>1</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2306</v>
      </c>
      <c r="B7" s="1">
        <v>1</v>
      </c>
      <c r="C7" s="1">
        <v>0</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2344</v>
      </c>
      <c r="B8" s="1">
        <v>0</v>
      </c>
      <c r="C8" s="1">
        <v>1</v>
      </c>
      <c r="D8" s="1">
        <v>0</v>
      </c>
      <c r="E8" s="1">
        <v>0</v>
      </c>
      <c r="G8" s="1">
        <v>7</v>
      </c>
      <c r="H8" s="2">
        <f>SUMIFS(B2:B22,A2:A22,"&gt;361",A2:A22,"&lt;421")</f>
        <v>0</v>
      </c>
      <c r="I8" s="2">
        <f>SUMIFS(C2:C22,A2:A22,"&gt;361",A2:A22,"&lt;421")</f>
        <v>0</v>
      </c>
      <c r="J8" s="2">
        <f>SUMIFS(D2:D22,A2:A22,"&gt;361",A2:A22,"&lt;421")</f>
        <v>0</v>
      </c>
      <c r="K8" s="2">
        <f>SUMIFS(E2:E22,A2:A22,"&gt;361",A2:A22,"&lt;421")</f>
        <v>1</v>
      </c>
      <c r="M8">
        <v>7</v>
      </c>
      <c r="N8">
        <v>0</v>
      </c>
      <c r="O8">
        <v>0</v>
      </c>
      <c r="P8">
        <v>0</v>
      </c>
      <c r="Q8">
        <v>1</v>
      </c>
    </row>
    <row r="9" spans="1:17">
      <c r="A9" s="1">
        <v>2452</v>
      </c>
      <c r="B9" s="1">
        <v>0</v>
      </c>
      <c r="C9" s="1">
        <v>1</v>
      </c>
      <c r="D9" s="1">
        <v>0</v>
      </c>
      <c r="E9" s="1">
        <v>0</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2570</v>
      </c>
      <c r="B10" s="1">
        <v>0</v>
      </c>
      <c r="C10" s="1">
        <v>1</v>
      </c>
      <c r="D10" s="1">
        <v>0</v>
      </c>
      <c r="E10" s="1">
        <v>0</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2720</v>
      </c>
      <c r="B11" s="1">
        <v>1</v>
      </c>
      <c r="C11" s="1">
        <v>0</v>
      </c>
      <c r="D11" s="1">
        <v>0</v>
      </c>
      <c r="E11" s="1">
        <v>0</v>
      </c>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1:17">
      <c r="A12" s="1">
        <v>2836</v>
      </c>
      <c r="B12" s="1">
        <v>0</v>
      </c>
      <c r="C12" s="1">
        <v>1</v>
      </c>
      <c r="D12" s="1">
        <v>0</v>
      </c>
      <c r="E12" s="1">
        <v>0</v>
      </c>
      <c r="G12" s="1">
        <v>11</v>
      </c>
      <c r="H12" s="2">
        <f>SUMIFS(B2:B22,A2:A22,"&gt;601",A2:A22,"&lt;661")</f>
        <v>1</v>
      </c>
      <c r="I12" s="2">
        <f>SUMIFS(C2:C22,A2:A22,"&gt;601",A2:A22,"&lt;661")</f>
        <v>0</v>
      </c>
      <c r="J12" s="2">
        <f>SUMIFS(D2:D22,A2:A22,"&gt;601",A2:A22,"&lt;661")</f>
        <v>0</v>
      </c>
      <c r="K12" s="2">
        <f>SUMIFS(E2:E22,A2:A22,"&gt;601",A2:A22,"&lt;661")</f>
        <v>0</v>
      </c>
      <c r="M12">
        <v>11</v>
      </c>
      <c r="N12">
        <v>1</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1</v>
      </c>
      <c r="J17" s="2">
        <f>SUMIFS(D2:D22,A2:A22,"&gt;901",A2:A22,"&lt;961")</f>
        <v>0</v>
      </c>
      <c r="K17" s="2">
        <f>SUMIFS(E2:E22,A2:A22,"&gt;901",A2:A22,"&lt;961")</f>
        <v>0</v>
      </c>
      <c r="M17">
        <v>16</v>
      </c>
      <c r="N17">
        <v>0</v>
      </c>
      <c r="O17">
        <v>1</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1</v>
      </c>
      <c r="I33" s="2">
        <f>SUMIFS(C2:C22,A2:A22,"&gt;1861",A2:A22,"&lt;1921")</f>
        <v>0</v>
      </c>
      <c r="J33" s="2">
        <f>SUMIFS(D2:D22,A2:A22,"&gt;1861",A2:A22,"&lt;1921")</f>
        <v>0</v>
      </c>
      <c r="K33" s="2">
        <f>SUMIFS(E2:E22,A2:A22,"&gt;1861",A2:A22,"&lt;1921")</f>
        <v>0</v>
      </c>
      <c r="M33">
        <v>32</v>
      </c>
      <c r="N33">
        <v>1</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1</v>
      </c>
      <c r="K35" s="2">
        <f>SUMIFS(E2:E22,A2:A22,"&gt;1981",A2:A22,"&lt;2041")</f>
        <v>0</v>
      </c>
      <c r="M35">
        <v>34</v>
      </c>
      <c r="N35">
        <v>0</v>
      </c>
      <c r="O35">
        <v>0</v>
      </c>
      <c r="P35">
        <v>1</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1</v>
      </c>
      <c r="I40" s="2">
        <f>SUMIFS(C2:C22,A2:A22,"&gt;2281",A2:A22,"&lt;2341")</f>
        <v>0</v>
      </c>
      <c r="J40" s="2">
        <f>SUMIFS(D2:D22,A2:A22,"&gt;2281",A2:A22,"&lt;2341")</f>
        <v>0</v>
      </c>
      <c r="K40" s="2">
        <f>SUMIFS(E2:E22,A2:A22,"&gt;2281",A2:A22,"&lt;2341")</f>
        <v>0</v>
      </c>
      <c r="M40">
        <v>39</v>
      </c>
      <c r="N40">
        <v>1</v>
      </c>
      <c r="O40">
        <v>0</v>
      </c>
      <c r="P40">
        <v>0</v>
      </c>
      <c r="Q40">
        <v>0</v>
      </c>
    </row>
    <row r="41" spans="7:17">
      <c r="G41" s="1">
        <v>40</v>
      </c>
      <c r="H41" s="2">
        <f>SUMIFS(B2:B22,A2:A22,"&gt;2341",A2:A22,"&lt;2401")</f>
        <v>0</v>
      </c>
      <c r="I41" s="2">
        <f>SUMIFS(C2:C22,A2:A22,"&gt;2341",A2:A22,"&lt;2401")</f>
        <v>1</v>
      </c>
      <c r="J41" s="2">
        <f>SUMIFS(D2:D22,A2:A22,"&gt;2341",A2:A22,"&lt;2401")</f>
        <v>0</v>
      </c>
      <c r="K41" s="2">
        <f>SUMIFS(E2:E22,A2:A22,"&gt;2341",A2:A22,"&lt;2401")</f>
        <v>0</v>
      </c>
      <c r="M41">
        <v>40</v>
      </c>
      <c r="N41">
        <v>0</v>
      </c>
      <c r="O41">
        <v>1</v>
      </c>
      <c r="P41">
        <v>0</v>
      </c>
      <c r="Q41">
        <v>0</v>
      </c>
    </row>
    <row r="42" spans="7:17">
      <c r="G42" s="1">
        <v>41</v>
      </c>
      <c r="H42" s="2">
        <f>SUMIFS(B2:B22,A2:A22,"&gt;2401",A2:A22,"&lt;2461")</f>
        <v>0</v>
      </c>
      <c r="I42" s="2">
        <f>SUMIFS(C2:C22,A2:A22,"&gt;2401",A2:A22,"&lt;2461")</f>
        <v>1</v>
      </c>
      <c r="J42" s="2">
        <f>SUMIFS(D2:D22,A2:A22,"&gt;2401",A2:A22,"&lt;2461")</f>
        <v>0</v>
      </c>
      <c r="K42" s="2">
        <f>SUMIFS(E2:E22,A2:A22,"&gt;2401",A2:A22,"&lt;2461")</f>
        <v>0</v>
      </c>
      <c r="M42">
        <v>41</v>
      </c>
      <c r="N42">
        <v>0</v>
      </c>
      <c r="O42">
        <v>1</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1</v>
      </c>
      <c r="J44" s="2">
        <f>SUMIFS(D2:D22,A2:A22,"&gt;2521",A2:A22,"&lt;2581")</f>
        <v>0</v>
      </c>
      <c r="K44" s="2">
        <f>SUMIFS(E2:E22,A2:A22,"&gt;2521",A2:A22,"&lt;2581")</f>
        <v>0</v>
      </c>
      <c r="M44">
        <v>43</v>
      </c>
      <c r="N44">
        <v>0</v>
      </c>
      <c r="O44">
        <v>1</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1</v>
      </c>
      <c r="I47" s="2">
        <f>SUMIFS(C2:C22,A2:A22,"&gt;2701",A2:A22,"&lt;2761")</f>
        <v>0</v>
      </c>
      <c r="J47" s="2">
        <f>SUMIFS(D2:D22,A2:A22,"&gt;2701",A2:A22,"&lt;2761")</f>
        <v>0</v>
      </c>
      <c r="K47" s="2">
        <f>SUMIFS(E2:E22,A2:A22,"&gt;2701",A2:A22,"&lt;2761")</f>
        <v>0</v>
      </c>
      <c r="M47">
        <v>46</v>
      </c>
      <c r="N47">
        <v>1</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1</v>
      </c>
      <c r="J49" s="2">
        <f>SUMIFS(D2:D22,A2:A22,"&gt;2821",A2:A22,"&lt;2881")</f>
        <v>0</v>
      </c>
      <c r="K49" s="2">
        <f>SUMIFS(E2:E22,A2:A22,"&gt;2821",A2:A22,"&lt;2881")</f>
        <v>0</v>
      </c>
      <c r="M49">
        <v>48</v>
      </c>
      <c r="N49">
        <v>0</v>
      </c>
      <c r="O49">
        <v>1</v>
      </c>
      <c r="P49">
        <v>0</v>
      </c>
      <c r="Q49">
        <v>0</v>
      </c>
    </row>
  </sheetData>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7"/>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413</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1082</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2569</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2576</v>
      </c>
      <c r="B5" s="1">
        <v>0</v>
      </c>
      <c r="C5" s="1">
        <v>1</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1</v>
      </c>
      <c r="M8">
        <v>7</v>
      </c>
      <c r="N8">
        <v>0</v>
      </c>
      <c r="O8">
        <v>0</v>
      </c>
      <c r="P8">
        <v>0</v>
      </c>
      <c r="Q8">
        <v>1</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1</v>
      </c>
      <c r="M20">
        <v>19</v>
      </c>
      <c r="N20">
        <v>0</v>
      </c>
      <c r="O20">
        <v>0</v>
      </c>
      <c r="P20">
        <v>0</v>
      </c>
      <c r="Q20">
        <v>1</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1</v>
      </c>
      <c r="J44" s="2">
        <f>SUMIFS(D2:D22,A2:A22,"&gt;2521",A2:A22,"&lt;2581")</f>
        <v>0</v>
      </c>
      <c r="K44" s="2">
        <f>SUMIFS(E2:E22,A2:A22,"&gt;2521",A2:A22,"&lt;2581")</f>
        <v>1</v>
      </c>
      <c r="M44">
        <v>43</v>
      </c>
      <c r="N44">
        <v>0</v>
      </c>
      <c r="O44">
        <v>1</v>
      </c>
      <c r="P44">
        <v>0</v>
      </c>
      <c r="Q44">
        <v>1</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8"/>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330</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585</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7:17">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1</v>
      </c>
      <c r="J7" s="2">
        <f>SUMIFS(D2:D22,A2:A22,"&gt;301",A2:A22,"&lt;361")</f>
        <v>0</v>
      </c>
      <c r="K7" s="2">
        <f>SUMIFS(E2:E22,A2:A22,"&gt;301",A2:A22,"&lt;361")</f>
        <v>0</v>
      </c>
      <c r="M7">
        <v>6</v>
      </c>
      <c r="N7">
        <v>0</v>
      </c>
      <c r="O7">
        <v>1</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1</v>
      </c>
      <c r="J11" s="2">
        <f>SUMIFS(D2:D22,A2:A22,"&gt;541",A2:A22,"&lt;601")</f>
        <v>0</v>
      </c>
      <c r="K11" s="2">
        <f>SUMIFS(E2:E22,A2:A22,"&gt;541",A2:A22,"&lt;601")</f>
        <v>0</v>
      </c>
      <c r="M11">
        <v>10</v>
      </c>
      <c r="N11">
        <v>0</v>
      </c>
      <c r="O11">
        <v>1</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9"/>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195</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940</v>
      </c>
      <c r="B3" s="1">
        <v>0</v>
      </c>
      <c r="C3" s="1">
        <v>0</v>
      </c>
      <c r="D3" s="1">
        <v>1</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976</v>
      </c>
      <c r="B4" s="1">
        <v>1</v>
      </c>
      <c r="C4" s="1">
        <v>0</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1330</v>
      </c>
      <c r="B5" s="1">
        <v>0</v>
      </c>
      <c r="C5" s="1">
        <v>1</v>
      </c>
      <c r="D5" s="1">
        <v>0</v>
      </c>
      <c r="E5" s="1">
        <v>0</v>
      </c>
      <c r="G5" s="1">
        <v>4</v>
      </c>
      <c r="H5" s="2">
        <f>SUMIFS(B2:B22,A2:A22,"&gt;181",A2:A22,"&lt;241")</f>
        <v>0</v>
      </c>
      <c r="I5" s="2">
        <f>SUMIFS(C2:C22,A2:A22,"&gt;181",A2:A22,"&lt;241")</f>
        <v>1</v>
      </c>
      <c r="J5" s="2">
        <f>SUMIFS(D2:D22,A2:A22,"&gt;181",A2:A22,"&lt;241")</f>
        <v>0</v>
      </c>
      <c r="K5" s="2">
        <f>SUMIFS(E2:E22,A2:A22,"&gt;181",A2:A22,"&lt;241")</f>
        <v>0</v>
      </c>
      <c r="M5">
        <v>4</v>
      </c>
      <c r="N5">
        <v>0</v>
      </c>
      <c r="O5">
        <v>1</v>
      </c>
      <c r="P5">
        <v>0</v>
      </c>
      <c r="Q5">
        <v>0</v>
      </c>
    </row>
    <row r="6" spans="1:17">
      <c r="A6" s="1">
        <v>1732</v>
      </c>
      <c r="B6" s="1">
        <v>0</v>
      </c>
      <c r="C6" s="1">
        <v>0</v>
      </c>
      <c r="D6" s="1">
        <v>1</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2297</v>
      </c>
      <c r="B7" s="1">
        <v>0</v>
      </c>
      <c r="C7" s="1">
        <v>1</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2857</v>
      </c>
      <c r="B8" s="1">
        <v>0</v>
      </c>
      <c r="C8" s="1">
        <v>0</v>
      </c>
      <c r="D8" s="1">
        <v>1</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1</v>
      </c>
      <c r="K17" s="2">
        <f>SUMIFS(E2:E22,A2:A22,"&gt;901",A2:A22,"&lt;961")</f>
        <v>0</v>
      </c>
      <c r="M17">
        <v>16</v>
      </c>
      <c r="N17">
        <v>0</v>
      </c>
      <c r="O17">
        <v>0</v>
      </c>
      <c r="P17">
        <v>1</v>
      </c>
      <c r="Q17">
        <v>0</v>
      </c>
    </row>
    <row r="18" spans="7:17">
      <c r="G18" s="1">
        <v>17</v>
      </c>
      <c r="H18" s="2">
        <f>SUMIFS(B2:B22,A2:A22,"&gt;961",A2:A22,"&lt;1021")</f>
        <v>1</v>
      </c>
      <c r="I18" s="2">
        <f>SUMIFS(C2:C22,A2:A22,"&gt;961",A2:A22,"&lt;1021")</f>
        <v>0</v>
      </c>
      <c r="J18" s="2">
        <f>SUMIFS(D2:D22,A2:A22,"&gt;961",A2:A22,"&lt;1021")</f>
        <v>0</v>
      </c>
      <c r="K18" s="2">
        <f>SUMIFS(E2:E22,A2:A22,"&gt;961",A2:A22,"&lt;1021")</f>
        <v>0</v>
      </c>
      <c r="M18">
        <v>17</v>
      </c>
      <c r="N18">
        <v>1</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1</v>
      </c>
      <c r="J24" s="2">
        <f>SUMIFS(D2:D22,A2:A22,"&gt;1321",A2:A22,"&lt;1381")</f>
        <v>0</v>
      </c>
      <c r="K24" s="2">
        <f>SUMIFS(E2:E22,A2:A22,"&gt;1321",A2:A22,"&lt;1381")</f>
        <v>0</v>
      </c>
      <c r="M24">
        <v>23</v>
      </c>
      <c r="N24">
        <v>0</v>
      </c>
      <c r="O24">
        <v>1</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1</v>
      </c>
      <c r="K30" s="2">
        <f>SUMIFS(E2:E22,A2:A22,"&gt;1681",A2:A22,"&lt;1741")</f>
        <v>0</v>
      </c>
      <c r="M30">
        <v>29</v>
      </c>
      <c r="N30">
        <v>0</v>
      </c>
      <c r="O30">
        <v>0</v>
      </c>
      <c r="P30">
        <v>1</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1</v>
      </c>
      <c r="J40" s="2">
        <f>SUMIFS(D2:D22,A2:A22,"&gt;2281",A2:A22,"&lt;2341")</f>
        <v>0</v>
      </c>
      <c r="K40" s="2">
        <f>SUMIFS(E2:E22,A2:A22,"&gt;2281",A2:A22,"&lt;2341")</f>
        <v>0</v>
      </c>
      <c r="M40">
        <v>39</v>
      </c>
      <c r="N40">
        <v>0</v>
      </c>
      <c r="O40">
        <v>1</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1</v>
      </c>
      <c r="K49" s="2">
        <f>SUMIFS(E2:E22,A2:A22,"&gt;2821",A2:A22,"&lt;2881")</f>
        <v>0</v>
      </c>
      <c r="M49">
        <v>48</v>
      </c>
      <c r="N49">
        <v>0</v>
      </c>
      <c r="O49">
        <v>0</v>
      </c>
      <c r="P49">
        <v>1</v>
      </c>
      <c r="Q49">
        <v>0</v>
      </c>
    </row>
  </sheetData>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0"/>
  <dimension ref="A1:Q49"/>
  <sheetViews>
    <sheetView workbookViewId="0">
      <selection activeCell="N33" sqref="N33"/>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278</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582</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583</v>
      </c>
      <c r="B4" s="1">
        <v>0</v>
      </c>
      <c r="C4" s="1">
        <v>0</v>
      </c>
      <c r="D4" s="1">
        <v>1</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961</v>
      </c>
      <c r="B5" s="1">
        <v>0</v>
      </c>
      <c r="C5" s="1">
        <v>0</v>
      </c>
      <c r="D5" s="1">
        <v>1</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1566</v>
      </c>
      <c r="B6" s="1">
        <v>0</v>
      </c>
      <c r="C6" s="1">
        <v>0</v>
      </c>
      <c r="D6" s="1">
        <v>0</v>
      </c>
      <c r="E6" s="1">
        <v>1</v>
      </c>
      <c r="G6" s="1">
        <v>5</v>
      </c>
      <c r="H6" s="2">
        <f>SUMIFS(B2:B22,A2:A22,"&gt;241",A2:A22,"&lt;301")</f>
        <v>0</v>
      </c>
      <c r="I6" s="2">
        <f>SUMIFS(C2:C22,A2:A22,"&gt;241",A2:A22,"&lt;301")</f>
        <v>0</v>
      </c>
      <c r="J6" s="2">
        <f>SUMIFS(D2:D22,A2:A22,"&gt;241",A2:A22,"&lt;301")</f>
        <v>0</v>
      </c>
      <c r="K6" s="2">
        <f>SUMIFS(E2:E22,A2:A22,"&gt;241",A2:A22,"&lt;301")</f>
        <v>1</v>
      </c>
      <c r="M6">
        <v>5</v>
      </c>
      <c r="N6">
        <v>0</v>
      </c>
      <c r="O6">
        <v>0</v>
      </c>
      <c r="P6">
        <v>0</v>
      </c>
      <c r="Q6">
        <v>1</v>
      </c>
    </row>
    <row r="7" spans="1:17">
      <c r="A7" s="1">
        <v>1842</v>
      </c>
      <c r="B7" s="1">
        <v>1</v>
      </c>
      <c r="C7" s="1">
        <v>0</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1843</v>
      </c>
      <c r="B8" s="1">
        <v>1</v>
      </c>
      <c r="C8" s="1">
        <v>0</v>
      </c>
      <c r="D8" s="1">
        <v>0</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1872</v>
      </c>
      <c r="B9" s="1">
        <v>0</v>
      </c>
      <c r="C9" s="1">
        <v>0</v>
      </c>
      <c r="D9" s="1">
        <v>0</v>
      </c>
      <c r="E9" s="1">
        <v>1</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2702</v>
      </c>
      <c r="B10" s="1">
        <v>0</v>
      </c>
      <c r="C10" s="1">
        <v>1</v>
      </c>
      <c r="D10" s="1">
        <v>0</v>
      </c>
      <c r="E10" s="1">
        <v>0</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2770</v>
      </c>
      <c r="B11" s="1">
        <v>0</v>
      </c>
      <c r="C11" s="1">
        <v>0</v>
      </c>
      <c r="D11" s="1">
        <v>0</v>
      </c>
      <c r="E11" s="1">
        <v>1</v>
      </c>
      <c r="G11" s="1">
        <v>10</v>
      </c>
      <c r="H11" s="2">
        <f>SUMIFS(B2:B22,A2:A22,"&gt;541",A2:A22,"&lt;601")</f>
        <v>0</v>
      </c>
      <c r="I11" s="2">
        <f>SUMIFS(C2:C22,A2:A22,"&gt;541",A2:A22,"&lt;601")</f>
        <v>1</v>
      </c>
      <c r="J11" s="2">
        <f>SUMIFS(D2:D22,A2:A22,"&gt;541",A2:A22,"&lt;601")</f>
        <v>1</v>
      </c>
      <c r="K11" s="2">
        <f>SUMIFS(E2:E22,A2:A22,"&gt;541",A2:A22,"&lt;601")</f>
        <v>0</v>
      </c>
      <c r="M11">
        <v>10</v>
      </c>
      <c r="N11">
        <v>0</v>
      </c>
      <c r="O11">
        <v>1</v>
      </c>
      <c r="P11">
        <v>1</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1</v>
      </c>
      <c r="M28">
        <v>27</v>
      </c>
      <c r="N28">
        <v>0</v>
      </c>
      <c r="O28">
        <v>0</v>
      </c>
      <c r="P28">
        <v>0</v>
      </c>
      <c r="Q28">
        <v>1</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2</v>
      </c>
      <c r="I32" s="2">
        <f>SUMIFS(C2:C22,A2:A22,"&gt;1801",A2:A22,"&lt;1861")</f>
        <v>0</v>
      </c>
      <c r="J32" s="2">
        <f>SUMIFS(D2:D22,A2:A22,"&gt;1801",A2:A22,"&lt;1861")</f>
        <v>0</v>
      </c>
      <c r="K32" s="2">
        <f>SUMIFS(E2:E22,A2:A22,"&gt;1801",A2:A22,"&lt;1861")</f>
        <v>0</v>
      </c>
      <c r="M32">
        <v>31</v>
      </c>
      <c r="N32">
        <v>1</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1</v>
      </c>
      <c r="M33">
        <v>32</v>
      </c>
      <c r="N33">
        <v>0</v>
      </c>
      <c r="O33">
        <v>0</v>
      </c>
      <c r="P33">
        <v>0</v>
      </c>
      <c r="Q33">
        <v>1</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1</v>
      </c>
      <c r="J47" s="2">
        <f>SUMIFS(D2:D22,A2:A22,"&gt;2701",A2:A22,"&lt;2761")</f>
        <v>0</v>
      </c>
      <c r="K47" s="2">
        <f>SUMIFS(E2:E22,A2:A22,"&gt;2701",A2:A22,"&lt;2761")</f>
        <v>0</v>
      </c>
      <c r="M47">
        <v>46</v>
      </c>
      <c r="N47">
        <v>0</v>
      </c>
      <c r="O47">
        <v>1</v>
      </c>
      <c r="P47">
        <v>0</v>
      </c>
      <c r="Q47">
        <v>0</v>
      </c>
    </row>
    <row r="48" spans="7:17">
      <c r="G48" s="1">
        <v>47</v>
      </c>
      <c r="H48" s="2">
        <f>SUMIFS(B2:B22,A2:A22,"&gt;2761",A2:A22,"&lt;2821")</f>
        <v>0</v>
      </c>
      <c r="I48" s="2">
        <f>SUMIFS(C2:C22,A2:A22,"&gt;2761",A2:A22,"&lt;2821")</f>
        <v>0</v>
      </c>
      <c r="J48" s="2">
        <f>SUMIFS(D2:D22,A2:A22,"&gt;2761",A2:A22,"&lt;2821")</f>
        <v>0</v>
      </c>
      <c r="K48" s="2">
        <f>SUMIFS(E2:E22,A2:A22,"&gt;2761",A2:A22,"&lt;2821")</f>
        <v>1</v>
      </c>
      <c r="M48">
        <v>47</v>
      </c>
      <c r="N48">
        <v>0</v>
      </c>
      <c r="O48">
        <v>0</v>
      </c>
      <c r="P48">
        <v>0</v>
      </c>
      <c r="Q48">
        <v>1</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Q49"/>
  <sheetViews>
    <sheetView workbookViewId="0">
      <selection activeCell="N1" sqref="N$1:Q$1048576"/>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64</v>
      </c>
      <c r="B2" s="1">
        <v>0</v>
      </c>
      <c r="C2" s="1">
        <v>1</v>
      </c>
      <c r="D2" s="1">
        <v>0</v>
      </c>
      <c r="E2" s="1">
        <v>0</v>
      </c>
      <c r="G2" s="1">
        <v>1</v>
      </c>
      <c r="H2" s="2">
        <f>SUMIFS(B2:B16,A2:A16,"&gt;0",A2:A16,"&lt;61")</f>
        <v>0</v>
      </c>
      <c r="I2" s="2">
        <f>SUMIFS(C2:C16,A2:A16,"&gt;0",A2:A16,"&lt;61")</f>
        <v>0</v>
      </c>
      <c r="J2" s="2">
        <f>SUMIFS(D2:D16,A2:A16,"&gt;0",A2:A16,"&lt;61")</f>
        <v>0</v>
      </c>
      <c r="K2" s="2">
        <f>SUMIFS(E2:E16,A2:A16,"&gt;0",A2:A16,"&lt;61")</f>
        <v>0</v>
      </c>
      <c r="M2">
        <v>1</v>
      </c>
      <c r="N2">
        <v>0</v>
      </c>
      <c r="O2">
        <v>0</v>
      </c>
      <c r="P2">
        <v>0</v>
      </c>
      <c r="Q2">
        <v>0</v>
      </c>
    </row>
    <row r="3" spans="1:17">
      <c r="A3" s="1">
        <v>301</v>
      </c>
      <c r="B3" s="1">
        <v>0</v>
      </c>
      <c r="C3" s="1">
        <v>1</v>
      </c>
      <c r="D3" s="1">
        <v>0</v>
      </c>
      <c r="E3" s="1">
        <v>0</v>
      </c>
      <c r="G3" s="1">
        <v>2</v>
      </c>
      <c r="H3" s="2">
        <f>SUMIFS(B2:B16,A2:A16,"&gt;61",A2:A16,"&lt;121")</f>
        <v>0</v>
      </c>
      <c r="I3" s="2">
        <f>SUMIFS(C2:C16,A2:A16,"&gt;61",A2:A16,"&lt;121")</f>
        <v>1</v>
      </c>
      <c r="J3" s="2">
        <f>SUMIFS(D2:D16,A2:A16,"&gt;61",A2:A16,"&lt;121")</f>
        <v>0</v>
      </c>
      <c r="K3" s="2">
        <f>SUMIFS(E2:E16,A2:A16,"&gt;61",A2:A16,"&lt;121")</f>
        <v>0</v>
      </c>
      <c r="M3">
        <v>2</v>
      </c>
      <c r="N3">
        <v>0</v>
      </c>
      <c r="O3">
        <v>1</v>
      </c>
      <c r="P3">
        <v>0</v>
      </c>
      <c r="Q3">
        <v>0</v>
      </c>
    </row>
    <row r="4" spans="1:17">
      <c r="A4" s="1">
        <v>591</v>
      </c>
      <c r="B4" s="1">
        <v>0</v>
      </c>
      <c r="C4" s="1">
        <v>0</v>
      </c>
      <c r="D4" s="1">
        <v>1</v>
      </c>
      <c r="E4" s="1">
        <v>0</v>
      </c>
      <c r="G4" s="1">
        <v>3</v>
      </c>
      <c r="H4" s="2">
        <f>SUMIFS(B2:B16,A2:A16,"&gt;121",A2:A16,"&lt;181")</f>
        <v>0</v>
      </c>
      <c r="I4" s="2">
        <f>SUMIFS(C2:C16,A2:A16,"&gt;121",A2:A16,"&lt;181")</f>
        <v>0</v>
      </c>
      <c r="J4" s="2">
        <f>SUMIFS(D2:D16,A2:A16,"&gt;121",A2:A16,"&lt;181")</f>
        <v>0</v>
      </c>
      <c r="K4" s="2">
        <f>SUMIFS(E2:E16,A2:A16,"&gt;121",A2:A16,"&lt;181")</f>
        <v>0</v>
      </c>
      <c r="M4">
        <v>3</v>
      </c>
      <c r="N4">
        <v>0</v>
      </c>
      <c r="O4">
        <v>0</v>
      </c>
      <c r="P4">
        <v>0</v>
      </c>
      <c r="Q4">
        <v>0</v>
      </c>
    </row>
    <row r="5" spans="1:17">
      <c r="A5" s="1">
        <v>966</v>
      </c>
      <c r="B5" s="1">
        <v>0</v>
      </c>
      <c r="C5" s="1">
        <v>1</v>
      </c>
      <c r="D5" s="1">
        <v>0</v>
      </c>
      <c r="E5" s="1">
        <v>0</v>
      </c>
      <c r="G5" s="1">
        <v>4</v>
      </c>
      <c r="H5" s="2">
        <f>SUMIFS(B2:B16,A2:A16,"&gt;181",A2:A16,"&lt;241")</f>
        <v>0</v>
      </c>
      <c r="I5" s="2">
        <f>SUMIFS(C2:C16,A2:A16,"&gt;181",A2:A16,"&lt;241")</f>
        <v>0</v>
      </c>
      <c r="J5" s="2">
        <f>SUMIFS(D2:D16,A2:A16,"&gt;181",A2:A16,"&lt;241")</f>
        <v>0</v>
      </c>
      <c r="K5" s="2">
        <f>SUMIFS(E2:E16,A2:A16,"&gt;181",A2:A16,"&lt;241")</f>
        <v>0</v>
      </c>
      <c r="M5">
        <v>4</v>
      </c>
      <c r="N5">
        <v>0</v>
      </c>
      <c r="O5">
        <v>0</v>
      </c>
      <c r="P5">
        <v>0</v>
      </c>
      <c r="Q5">
        <v>0</v>
      </c>
    </row>
    <row r="6" spans="1:17">
      <c r="A6" s="1">
        <v>1236</v>
      </c>
      <c r="B6" s="1">
        <v>1</v>
      </c>
      <c r="C6" s="1">
        <v>0</v>
      </c>
      <c r="D6" s="1">
        <v>0</v>
      </c>
      <c r="E6" s="1">
        <v>0</v>
      </c>
      <c r="G6" s="1">
        <v>5</v>
      </c>
      <c r="H6" s="2">
        <f>SUMIFS(B2:B16,A2:A16,"&gt;241",A2:A16,"&lt;301")</f>
        <v>0</v>
      </c>
      <c r="I6" s="2">
        <f>SUMIFS(C2:C16,A2:A16,"&gt;241",A2:A16,"&lt;301")</f>
        <v>0</v>
      </c>
      <c r="J6" s="2">
        <f>SUMIFS(D2:D16,A2:A16,"&gt;241",A2:A16,"&lt;301")</f>
        <v>0</v>
      </c>
      <c r="K6" s="2">
        <f>SUMIFS(E2:E16,A2:A16,"&gt;241",A2:A16,"&lt;301")</f>
        <v>0</v>
      </c>
      <c r="M6">
        <v>5</v>
      </c>
      <c r="N6">
        <v>0</v>
      </c>
      <c r="O6">
        <v>0</v>
      </c>
      <c r="P6">
        <v>0</v>
      </c>
      <c r="Q6">
        <v>0</v>
      </c>
    </row>
    <row r="7" spans="1:17">
      <c r="A7" s="1">
        <v>1611</v>
      </c>
      <c r="B7" s="1">
        <v>0</v>
      </c>
      <c r="C7" s="1">
        <v>0</v>
      </c>
      <c r="D7" s="1">
        <v>1</v>
      </c>
      <c r="E7" s="1">
        <v>0</v>
      </c>
      <c r="G7" s="1">
        <v>6</v>
      </c>
      <c r="H7" s="2">
        <f>SUMIFS(B2:B16,A2:A16,"&gt;301",A2:A16,"&lt;361")</f>
        <v>0</v>
      </c>
      <c r="I7" s="2">
        <f>SUMIFS(C2:C16,A2:A16,"&gt;301",A2:A16,"&lt;361")</f>
        <v>0</v>
      </c>
      <c r="J7" s="2">
        <f>SUMIFS(D2:D16,A2:A16,"&gt;301",A2:A16,"&lt;361")</f>
        <v>0</v>
      </c>
      <c r="K7" s="2">
        <f>SUMIFS(E2:E16,A2:A16,"&gt;301",A2:A16,"&lt;361")</f>
        <v>0</v>
      </c>
      <c r="M7">
        <v>6</v>
      </c>
      <c r="N7">
        <v>0</v>
      </c>
      <c r="O7">
        <v>0</v>
      </c>
      <c r="P7">
        <v>0</v>
      </c>
      <c r="Q7">
        <v>0</v>
      </c>
    </row>
    <row r="8" spans="1:17">
      <c r="A8" s="1">
        <v>1924</v>
      </c>
      <c r="B8" s="1">
        <v>1</v>
      </c>
      <c r="C8" s="1">
        <v>0</v>
      </c>
      <c r="D8" s="1">
        <v>0</v>
      </c>
      <c r="E8" s="1">
        <v>0</v>
      </c>
      <c r="G8" s="1">
        <v>7</v>
      </c>
      <c r="H8" s="2">
        <f>SUMIFS(B2:B16,A2:A16,"&gt;361",A2:A16,"&lt;421")</f>
        <v>0</v>
      </c>
      <c r="I8" s="2">
        <f>SUMIFS(C2:C16,A2:A16,"&gt;361",A2:A16,"&lt;421")</f>
        <v>0</v>
      </c>
      <c r="J8" s="2">
        <f>SUMIFS(D2:D16,A2:A16,"&gt;361",A2:A16,"&lt;421")</f>
        <v>0</v>
      </c>
      <c r="K8" s="2">
        <f>SUMIFS(E2:E16,A2:A16,"&gt;361",A2:A16,"&lt;421")</f>
        <v>0</v>
      </c>
      <c r="M8">
        <v>7</v>
      </c>
      <c r="N8">
        <v>0</v>
      </c>
      <c r="O8">
        <v>0</v>
      </c>
      <c r="P8">
        <v>0</v>
      </c>
      <c r="Q8">
        <v>0</v>
      </c>
    </row>
    <row r="9" spans="1:17">
      <c r="A9" s="1">
        <v>2439</v>
      </c>
      <c r="B9" s="1">
        <v>0</v>
      </c>
      <c r="C9" s="1">
        <v>0</v>
      </c>
      <c r="D9" s="1">
        <v>1</v>
      </c>
      <c r="E9" s="1">
        <v>0</v>
      </c>
      <c r="G9" s="1">
        <v>8</v>
      </c>
      <c r="H9" s="2">
        <f>SUMIFS(B2:B16,A2:A16,"&gt;421",A2:A16,"&lt;481")</f>
        <v>0</v>
      </c>
      <c r="I9" s="2">
        <f>SUMIFS(C2:C16,A2:A16,"&gt;421",A2:A16,"&lt;481")</f>
        <v>0</v>
      </c>
      <c r="J9" s="2">
        <f>SUMIFS(D2:D16,A2:A16,"&gt;421",A2:A16,"&lt;481")</f>
        <v>0</v>
      </c>
      <c r="K9" s="2">
        <f>SUMIFS(E2:E16,A2:A16,"&gt;421",A2:A16,"&lt;481")</f>
        <v>0</v>
      </c>
      <c r="M9">
        <v>8</v>
      </c>
      <c r="N9">
        <v>0</v>
      </c>
      <c r="O9">
        <v>0</v>
      </c>
      <c r="P9">
        <v>0</v>
      </c>
      <c r="Q9">
        <v>0</v>
      </c>
    </row>
    <row r="10" spans="1:17">
      <c r="A10" s="1">
        <v>2744</v>
      </c>
      <c r="B10" s="1">
        <v>1</v>
      </c>
      <c r="C10" s="1">
        <v>0</v>
      </c>
      <c r="D10" s="1">
        <v>0</v>
      </c>
      <c r="E10" s="1">
        <v>0</v>
      </c>
      <c r="G10" s="1">
        <v>9</v>
      </c>
      <c r="H10" s="2">
        <f>SUMIFS(B2:B16,A2:A16,"&gt;481",A2:A16,"&lt;541")</f>
        <v>0</v>
      </c>
      <c r="I10" s="2">
        <f>SUMIFS(C2:C16,A2:A16,"&gt;481",A2:A16,"&lt;541")</f>
        <v>0</v>
      </c>
      <c r="J10" s="2">
        <f>SUMIFS(D2:D16,A2:A16,"&gt;481",A2:A16,"&lt;541")</f>
        <v>0</v>
      </c>
      <c r="K10" s="2">
        <f>SUMIFS(E2:E16,A2:A16,"&gt;481",A2:A16,"&lt;541")</f>
        <v>0</v>
      </c>
      <c r="M10">
        <v>9</v>
      </c>
      <c r="N10">
        <v>0</v>
      </c>
      <c r="O10">
        <v>0</v>
      </c>
      <c r="P10">
        <v>0</v>
      </c>
      <c r="Q10">
        <v>0</v>
      </c>
    </row>
    <row r="11" spans="7:17">
      <c r="G11" s="1">
        <v>10</v>
      </c>
      <c r="H11" s="2">
        <f>SUMIFS(B2:B16,A2:A16,"&gt;541",A2:A16,"&lt;601")</f>
        <v>0</v>
      </c>
      <c r="I11" s="2">
        <f>SUMIFS(C2:C16,A2:A16,"&gt;541",A2:A16,"&lt;601")</f>
        <v>0</v>
      </c>
      <c r="J11" s="2">
        <f>SUMIFS(D2:D16,A2:A16,"&gt;541",A2:A16,"&lt;601")</f>
        <v>1</v>
      </c>
      <c r="K11" s="2">
        <f>SUMIFS(E2:E16,A2:A16,"&gt;541",A2:A16,"&lt;601")</f>
        <v>0</v>
      </c>
      <c r="M11">
        <v>10</v>
      </c>
      <c r="N11">
        <v>0</v>
      </c>
      <c r="O11">
        <v>0</v>
      </c>
      <c r="P11">
        <v>1</v>
      </c>
      <c r="Q11">
        <v>0</v>
      </c>
    </row>
    <row r="12" spans="7:17">
      <c r="G12" s="1">
        <v>11</v>
      </c>
      <c r="H12" s="2">
        <f>SUMIFS(B2:B16,A2:A16,"&gt;601",A2:A16,"&lt;661")</f>
        <v>0</v>
      </c>
      <c r="I12" s="2">
        <f>SUMIFS(C2:C16,A2:A16,"&gt;601",A2:A16,"&lt;661")</f>
        <v>0</v>
      </c>
      <c r="J12" s="2">
        <f>SUMIFS(D2:D16,A2:A16,"&gt;601",A2:A16,"&lt;661")</f>
        <v>0</v>
      </c>
      <c r="K12" s="2">
        <f>SUMIFS(E2:E16,A2:A16,"&gt;601",A2:A16,"&lt;661")</f>
        <v>0</v>
      </c>
      <c r="M12">
        <v>11</v>
      </c>
      <c r="N12">
        <v>0</v>
      </c>
      <c r="O12">
        <v>0</v>
      </c>
      <c r="P12">
        <v>0</v>
      </c>
      <c r="Q12">
        <v>0</v>
      </c>
    </row>
    <row r="13" spans="7:17">
      <c r="G13" s="1">
        <v>12</v>
      </c>
      <c r="H13" s="2">
        <f>SUMIFS(B2:B16,A2:A16,"&gt;661",A2:A16,"&lt;721")</f>
        <v>0</v>
      </c>
      <c r="I13" s="2">
        <f>SUMIFS(C2:C16,A2:A16,"&gt;661",A2:A16,"&lt;721")</f>
        <v>0</v>
      </c>
      <c r="J13" s="2">
        <f>SUMIFS(D2:D16,A2:A16,"&gt;661",A2:A16,"&lt;721")</f>
        <v>0</v>
      </c>
      <c r="K13" s="2">
        <f>SUMIFS(E2:E16,A2:A16,"&gt;661",A2:A16,"&lt;721")</f>
        <v>0</v>
      </c>
      <c r="M13">
        <v>12</v>
      </c>
      <c r="N13">
        <v>0</v>
      </c>
      <c r="O13">
        <v>0</v>
      </c>
      <c r="P13">
        <v>0</v>
      </c>
      <c r="Q13">
        <v>0</v>
      </c>
    </row>
    <row r="14" spans="7:17">
      <c r="G14" s="1">
        <v>13</v>
      </c>
      <c r="H14" s="2">
        <f>SUMIFS(B2:B16,A2:A16,"&gt;721",A2:A16,"&lt;781")</f>
        <v>0</v>
      </c>
      <c r="I14" s="2">
        <f>SUMIFS(C2:C16,A2:A16,"&gt;721",A2:A16,"&lt;781")</f>
        <v>0</v>
      </c>
      <c r="J14" s="2">
        <f>SUMIFS(D2:D16,A2:A16,"&gt;721",A2:A16,"&lt;781")</f>
        <v>0</v>
      </c>
      <c r="K14" s="2">
        <f>SUMIFS(E2:E16,A2:A16,"&gt;721",A2:A16,"&lt;781")</f>
        <v>0</v>
      </c>
      <c r="M14">
        <v>13</v>
      </c>
      <c r="N14">
        <v>0</v>
      </c>
      <c r="O14">
        <v>0</v>
      </c>
      <c r="P14">
        <v>0</v>
      </c>
      <c r="Q14">
        <v>0</v>
      </c>
    </row>
    <row r="15" spans="7:17">
      <c r="G15" s="1">
        <v>14</v>
      </c>
      <c r="H15" s="2">
        <f>SUMIFS(B2:B16,A2:A16,"&gt;781",A2:A16,"&lt;841")</f>
        <v>0</v>
      </c>
      <c r="I15" s="2">
        <f>SUMIFS(C2:C16,A2:A16,"&gt;781",A2:A16,"&lt;841")</f>
        <v>0</v>
      </c>
      <c r="J15" s="2">
        <f>SUMIFS(D2:D16,A2:A16,"&gt;781",A2:A16,"&lt;841")</f>
        <v>0</v>
      </c>
      <c r="K15" s="2">
        <f>SUMIFS(E2:E16,A2:A16,"&gt;781",A2:A16,"&lt;841")</f>
        <v>0</v>
      </c>
      <c r="M15">
        <v>14</v>
      </c>
      <c r="N15">
        <v>0</v>
      </c>
      <c r="O15">
        <v>0</v>
      </c>
      <c r="P15">
        <v>0</v>
      </c>
      <c r="Q15">
        <v>0</v>
      </c>
    </row>
    <row r="16" spans="7:17">
      <c r="G16" s="1">
        <v>15</v>
      </c>
      <c r="H16" s="2">
        <f>SUMIFS(B2:B16,A2:A16,"&gt;841",A2:A16,"&lt;901")</f>
        <v>0</v>
      </c>
      <c r="I16" s="2">
        <f>SUMIFS(C2:C16,A2:A16,"&gt;841",A2:A16,"&lt;901")</f>
        <v>0</v>
      </c>
      <c r="J16" s="2">
        <f>SUMIFS(D2:D16,A2:A16,"&gt;841",A2:A16,"&lt;901")</f>
        <v>0</v>
      </c>
      <c r="K16" s="2">
        <f>SUMIFS(E2:E16,A2:A16,"&gt;841",A2:A16,"&lt;901")</f>
        <v>0</v>
      </c>
      <c r="M16">
        <v>15</v>
      </c>
      <c r="N16">
        <v>0</v>
      </c>
      <c r="O16">
        <v>0</v>
      </c>
      <c r="P16">
        <v>0</v>
      </c>
      <c r="Q16">
        <v>0</v>
      </c>
    </row>
    <row r="17" spans="7:17">
      <c r="G17" s="1">
        <v>16</v>
      </c>
      <c r="H17" s="2">
        <f>SUMIFS(B2:B16,A2:A16,"&gt;901",A2:A16,"&lt;961")</f>
        <v>0</v>
      </c>
      <c r="I17" s="2">
        <f>SUMIFS(C2:C16,A2:A16,"&gt;901",A2:A16,"&lt;961")</f>
        <v>0</v>
      </c>
      <c r="J17" s="2">
        <f>SUMIFS(D2:D16,A2:A16,"&gt;901",A2:A16,"&lt;961")</f>
        <v>0</v>
      </c>
      <c r="K17" s="2">
        <f>SUMIFS(E2:E16,A2:A16,"&gt;901",A2:A16,"&lt;961")</f>
        <v>0</v>
      </c>
      <c r="M17">
        <v>16</v>
      </c>
      <c r="N17">
        <v>0</v>
      </c>
      <c r="O17">
        <v>0</v>
      </c>
      <c r="P17">
        <v>0</v>
      </c>
      <c r="Q17">
        <v>0</v>
      </c>
    </row>
    <row r="18" spans="7:17">
      <c r="G18" s="1">
        <v>17</v>
      </c>
      <c r="H18" s="2">
        <f>SUMIFS(B2:B16,A2:A16,"&gt;961",A2:A16,"&lt;1021")</f>
        <v>0</v>
      </c>
      <c r="I18" s="2">
        <f>SUMIFS(C2:C16,A2:A16,"&gt;961",A2:A16,"&lt;1021")</f>
        <v>1</v>
      </c>
      <c r="J18" s="2">
        <f>SUMIFS(D2:D16,A2:A16,"&gt;961",A2:A16,"&lt;1021")</f>
        <v>0</v>
      </c>
      <c r="K18" s="2">
        <f>SUMIFS(E2:E16,A2:A16,"&gt;961",A2:A16,"&lt;1021")</f>
        <v>0</v>
      </c>
      <c r="M18">
        <v>17</v>
      </c>
      <c r="N18">
        <v>0</v>
      </c>
      <c r="O18">
        <v>1</v>
      </c>
      <c r="P18">
        <v>0</v>
      </c>
      <c r="Q18">
        <v>0</v>
      </c>
    </row>
    <row r="19" spans="7:17">
      <c r="G19" s="1">
        <v>18</v>
      </c>
      <c r="H19" s="2">
        <f>SUMIFS(B2:B16,A2:A16,"&gt;1021",A2:A16,"&lt;1081")</f>
        <v>0</v>
      </c>
      <c r="I19" s="2">
        <f>SUMIFS(C2:C16,A2:A16,"&gt;1021",A2:A16,"&lt;1081")</f>
        <v>0</v>
      </c>
      <c r="J19" s="2">
        <f>SUMIFS(D2:D16,A2:A16,"&gt;1021",A2:A16,"&lt;1081")</f>
        <v>0</v>
      </c>
      <c r="K19" s="2">
        <f>SUMIFS(E2:E16,A2:A16,"&gt;1021",A2:A16,"&lt;1081")</f>
        <v>0</v>
      </c>
      <c r="M19">
        <v>18</v>
      </c>
      <c r="N19">
        <v>0</v>
      </c>
      <c r="O19">
        <v>0</v>
      </c>
      <c r="P19">
        <v>0</v>
      </c>
      <c r="Q19">
        <v>0</v>
      </c>
    </row>
    <row r="20" spans="7:17">
      <c r="G20" s="1">
        <v>19</v>
      </c>
      <c r="H20" s="2">
        <f>SUMIFS(B2:B16,A2:A16,"&gt;1081",A2:A16,"&lt;1141")</f>
        <v>0</v>
      </c>
      <c r="I20" s="2">
        <f>SUMIFS(C2:C16,A2:A16,"&gt;1081",A2:A16,"&lt;1141")</f>
        <v>0</v>
      </c>
      <c r="J20" s="2">
        <f>SUMIFS(D2:D16,A2:A16,"&gt;1081",A2:A16,"&lt;1141")</f>
        <v>0</v>
      </c>
      <c r="K20" s="2">
        <f>SUMIFS(E2:E16,A2:A16,"&gt;1081",A2:A16,"&lt;1141")</f>
        <v>0</v>
      </c>
      <c r="M20">
        <v>19</v>
      </c>
      <c r="N20">
        <v>0</v>
      </c>
      <c r="O20">
        <v>0</v>
      </c>
      <c r="P20">
        <v>0</v>
      </c>
      <c r="Q20">
        <v>0</v>
      </c>
    </row>
    <row r="21" spans="7:17">
      <c r="G21" s="1">
        <v>20</v>
      </c>
      <c r="H21" s="2">
        <f>SUMIFS(B2:B16,A2:A16,"&gt;1141",A2:A16,"&lt;1201")</f>
        <v>0</v>
      </c>
      <c r="I21" s="2">
        <f>SUMIFS(C2:C16,A2:A16,"&gt;1141",A2:A16,"&lt;1201")</f>
        <v>0</v>
      </c>
      <c r="J21" s="2">
        <f>SUMIFS(D2:D16,A2:A16,"&gt;1141",A2:A16,"&lt;1201")</f>
        <v>0</v>
      </c>
      <c r="K21" s="2">
        <f>SUMIFS(E2:E16,A2:A16,"&gt;1141",B2:B16,"&lt;A2:A16")</f>
        <v>0</v>
      </c>
      <c r="M21">
        <v>20</v>
      </c>
      <c r="N21">
        <v>0</v>
      </c>
      <c r="O21">
        <v>0</v>
      </c>
      <c r="P21">
        <v>0</v>
      </c>
      <c r="Q21">
        <v>0</v>
      </c>
    </row>
    <row r="22" spans="7:17">
      <c r="G22" s="1">
        <v>21</v>
      </c>
      <c r="H22" s="2">
        <f>SUMIFS(B2:B16,A2:A16,"&gt;1201",A2:A16,"&lt;1261")</f>
        <v>1</v>
      </c>
      <c r="I22" s="2">
        <f>SUMIFS(C2:C16,A2:A16,"&gt;1201",A2:A16,"&lt;1261")</f>
        <v>0</v>
      </c>
      <c r="J22" s="2">
        <f>SUMIFS(D2:D16,A2:A16,"&gt;1201",A2:A16,"&lt;1261")</f>
        <v>0</v>
      </c>
      <c r="K22" s="2">
        <f>SUMIFS(E2:E16,A2:A16,"&gt;1201",A2:A16,"&lt;1261")</f>
        <v>0</v>
      </c>
      <c r="M22">
        <v>21</v>
      </c>
      <c r="N22">
        <v>1</v>
      </c>
      <c r="O22">
        <v>0</v>
      </c>
      <c r="P22">
        <v>0</v>
      </c>
      <c r="Q22">
        <v>0</v>
      </c>
    </row>
    <row r="23" spans="7:17">
      <c r="G23" s="1">
        <v>22</v>
      </c>
      <c r="H23" s="2">
        <f>SUMIFS(B2:B16,A2:A16,"&gt;1261",A2:A16,"&lt;1321")</f>
        <v>0</v>
      </c>
      <c r="I23" s="2">
        <f>SUMIFS(C2:C16,A2:A16,"&gt;1261",A2:A16,"&lt;1321")</f>
        <v>0</v>
      </c>
      <c r="J23" s="2">
        <f>SUMIFS(D2:D16,A2:A16,"&gt;1261",A2:A16,"&lt;1321")</f>
        <v>0</v>
      </c>
      <c r="K23" s="2">
        <f>SUMIFS(E2:E16,A2:A16,"&gt;1261",A2:A16,"&lt;1321")</f>
        <v>0</v>
      </c>
      <c r="M23">
        <v>22</v>
      </c>
      <c r="N23">
        <v>0</v>
      </c>
      <c r="O23">
        <v>0</v>
      </c>
      <c r="P23">
        <v>0</v>
      </c>
      <c r="Q23">
        <v>0</v>
      </c>
    </row>
    <row r="24" spans="7:17">
      <c r="G24" s="1">
        <v>23</v>
      </c>
      <c r="H24" s="2">
        <f>SUMIFS(B2:B16,A2:A16,"&gt;1321",A2:A16,"&lt;1381")</f>
        <v>0</v>
      </c>
      <c r="I24" s="2">
        <f>SUMIFS(C2:C16,A2:A16,"&gt;1321",A2:A16,"&lt;1381")</f>
        <v>0</v>
      </c>
      <c r="J24" s="2">
        <f>SUMIFS(D2:D16,A2:A16,"&gt;1321",A2:A16,"&lt;1381")</f>
        <v>0</v>
      </c>
      <c r="K24" s="2">
        <f>SUMIFS(E2:E16,A2:A16,"&gt;1321",A2:A16,"&lt;1381")</f>
        <v>0</v>
      </c>
      <c r="M24">
        <v>23</v>
      </c>
      <c r="N24">
        <v>0</v>
      </c>
      <c r="O24">
        <v>0</v>
      </c>
      <c r="P24">
        <v>0</v>
      </c>
      <c r="Q24">
        <v>0</v>
      </c>
    </row>
    <row r="25" spans="7:17">
      <c r="G25" s="1">
        <v>24</v>
      </c>
      <c r="H25" s="2">
        <f>SUMIFS(B2:B16,A2:A16,"&gt;1381",A2:A16,"&lt;1441")</f>
        <v>0</v>
      </c>
      <c r="I25" s="2">
        <f>SUMIFS(C2:C16,A2:A16,"&gt;1381",A2:A16,"&lt;1441")</f>
        <v>0</v>
      </c>
      <c r="J25" s="2">
        <f>SUMIFS(D2:D16,A2:A16,"&gt;1381",A2:A16,"&lt;1441")</f>
        <v>0</v>
      </c>
      <c r="K25" s="2">
        <f>SUMIFS(E2:E16,A2:A16,"&gt;1381",A2:A16,"&lt;1441")</f>
        <v>0</v>
      </c>
      <c r="M25">
        <v>24</v>
      </c>
      <c r="N25">
        <v>0</v>
      </c>
      <c r="O25">
        <v>0</v>
      </c>
      <c r="P25">
        <v>0</v>
      </c>
      <c r="Q25">
        <v>0</v>
      </c>
    </row>
    <row r="26" spans="7:17">
      <c r="G26" s="1">
        <v>25</v>
      </c>
      <c r="H26" s="2">
        <f>SUMIFS(B2:B16,A2:A16,"&gt;1441",A2:A16,"&lt;1501")</f>
        <v>0</v>
      </c>
      <c r="I26" s="2">
        <f>SUMIFS(C2:C16,A2:A16,"&gt;1441",A2:A16,"&lt;1501")</f>
        <v>0</v>
      </c>
      <c r="J26" s="2">
        <f>SUMIFS(D2:D16,A2:A16,"&gt;1441",A2:A16,"&lt;1501")</f>
        <v>0</v>
      </c>
      <c r="K26" s="2">
        <f>SUMIFS(E2:E16,A2:A16,"&gt;1441",A2:A16,"&lt;1501")</f>
        <v>0</v>
      </c>
      <c r="M26">
        <v>25</v>
      </c>
      <c r="N26">
        <v>0</v>
      </c>
      <c r="O26">
        <v>0</v>
      </c>
      <c r="P26">
        <v>0</v>
      </c>
      <c r="Q26">
        <v>0</v>
      </c>
    </row>
    <row r="27" spans="7:17">
      <c r="G27" s="1">
        <v>26</v>
      </c>
      <c r="H27" s="2">
        <f>SUMIFS(B2:B16,A2:A16,"&gt;1501",A2:A16,"&lt;1561")</f>
        <v>0</v>
      </c>
      <c r="I27" s="2">
        <f>SUMIFS(C2:C16,A2:A16,"&gt;1501",A2:A16,"&lt;1561")</f>
        <v>0</v>
      </c>
      <c r="J27" s="2">
        <f>SUMIFS(D2:D16,A2:A16,"&gt;1501",A2:A16,"&lt;1561")</f>
        <v>0</v>
      </c>
      <c r="K27" s="2">
        <f>SUMIFS(E2:E16,A2:A16,"&gt;1501",A2:A16,"&lt;1561")</f>
        <v>0</v>
      </c>
      <c r="M27">
        <v>26</v>
      </c>
      <c r="N27">
        <v>0</v>
      </c>
      <c r="O27">
        <v>0</v>
      </c>
      <c r="P27">
        <v>0</v>
      </c>
      <c r="Q27">
        <v>0</v>
      </c>
    </row>
    <row r="28" spans="7:17">
      <c r="G28" s="1">
        <v>27</v>
      </c>
      <c r="H28" s="2">
        <f>SUMIFS(B2:B16,A2:A16,"&gt;1561",A2:A16,"&lt;1621")</f>
        <v>0</v>
      </c>
      <c r="I28" s="2">
        <f>SUMIFS(C2:C16,A2:A16,"&gt;1561",A2:A16,"&lt;1621")</f>
        <v>0</v>
      </c>
      <c r="J28" s="2">
        <f>SUMIFS(D2:D16,A2:A16,"&gt;1561",A2:A16,"&lt;1621")</f>
        <v>1</v>
      </c>
      <c r="K28" s="2">
        <f>SUMIFS(E2:E16,A2:A16,"&gt;1561",A2:A16,"&lt;1621")</f>
        <v>0</v>
      </c>
      <c r="M28">
        <v>27</v>
      </c>
      <c r="N28">
        <v>0</v>
      </c>
      <c r="O28">
        <v>0</v>
      </c>
      <c r="P28">
        <v>1</v>
      </c>
      <c r="Q28">
        <v>0</v>
      </c>
    </row>
    <row r="29" spans="7:17">
      <c r="G29" s="1">
        <v>28</v>
      </c>
      <c r="H29" s="2">
        <f>SUMIFS(B2:B16,A2:A16,"&gt;1621",A2:A16,"&lt;1681")</f>
        <v>0</v>
      </c>
      <c r="I29" s="2">
        <f>SUMIFS(C2:C16,A2:A16,"&gt;1621",A2:A16,"&lt;1681")</f>
        <v>0</v>
      </c>
      <c r="J29" s="2">
        <f>SUMIFS(D2:D16,A2:A16,"&gt;1621",A2:A16,"&lt;1681")</f>
        <v>0</v>
      </c>
      <c r="K29" s="2">
        <f>SUMIFS(E2:E16,A2:A16,"&gt;1621",A2:A16,"&lt;1681")</f>
        <v>0</v>
      </c>
      <c r="M29">
        <v>28</v>
      </c>
      <c r="N29">
        <v>0</v>
      </c>
      <c r="O29">
        <v>0</v>
      </c>
      <c r="P29">
        <v>0</v>
      </c>
      <c r="Q29">
        <v>0</v>
      </c>
    </row>
    <row r="30" spans="7:17">
      <c r="G30" s="1">
        <v>29</v>
      </c>
      <c r="H30" s="2">
        <f>SUMIFS(B2:B16,A2:A16,"&gt;1681",A2:A16,"&lt;1741")</f>
        <v>0</v>
      </c>
      <c r="I30" s="2">
        <f>SUMIFS(C2:C16,A2:A16,"&gt;1681",A2:A16,"&lt;1741")</f>
        <v>0</v>
      </c>
      <c r="J30" s="2">
        <f>SUMIFS(D2:D16,A2:A16,"&gt;1681",A2:A16,"&lt;1741")</f>
        <v>0</v>
      </c>
      <c r="K30" s="2">
        <f>SUMIFS(E2:E16,A2:A16,"&gt;1681",A2:A16,"&lt;1741")</f>
        <v>0</v>
      </c>
      <c r="M30">
        <v>29</v>
      </c>
      <c r="N30">
        <v>0</v>
      </c>
      <c r="O30">
        <v>0</v>
      </c>
      <c r="P30">
        <v>0</v>
      </c>
      <c r="Q30">
        <v>0</v>
      </c>
    </row>
    <row r="31" spans="7:17">
      <c r="G31" s="1">
        <v>30</v>
      </c>
      <c r="H31" s="2">
        <f>SUMIFS(B2:B16,A2:A16,"&gt;1741",A2:A16,"&lt;1801")</f>
        <v>0</v>
      </c>
      <c r="I31" s="2">
        <f>SUMIFS(C2:C16,A2:A16,"&gt;1741",A2:A16,"&lt;1801")</f>
        <v>0</v>
      </c>
      <c r="J31" s="2">
        <f>SUMIFS(D2:D16,A2:A16,"&gt;1741",A2:A16,"&lt;1801")</f>
        <v>0</v>
      </c>
      <c r="K31" s="2">
        <f>SUMIFS(E2:E16,A2:A16,"&gt;1741",A2:A16,"&lt;1801")</f>
        <v>0</v>
      </c>
      <c r="M31">
        <v>30</v>
      </c>
      <c r="N31">
        <v>0</v>
      </c>
      <c r="O31">
        <v>0</v>
      </c>
      <c r="P31">
        <v>0</v>
      </c>
      <c r="Q31">
        <v>0</v>
      </c>
    </row>
    <row r="32" spans="7:17">
      <c r="G32" s="1">
        <v>31</v>
      </c>
      <c r="H32" s="2">
        <f>SUMIFS(B2:B16,A2:A16,"&gt;1801",A2:A16,"&lt;1861")</f>
        <v>0</v>
      </c>
      <c r="I32" s="2">
        <f>SUMIFS(C2:C16,A2:A16,"&gt;1801",A2:A16,"&lt;1861")</f>
        <v>0</v>
      </c>
      <c r="J32" s="2">
        <f>SUMIFS(D2:D16,A2:A16,"&gt;1801",A2:A16,"&lt;1861")</f>
        <v>0</v>
      </c>
      <c r="K32" s="2">
        <f>SUMIFS(E2:E16,A2:A16,"&gt;1801",A2:A16,"&lt;1861")</f>
        <v>0</v>
      </c>
      <c r="M32">
        <v>31</v>
      </c>
      <c r="N32">
        <v>0</v>
      </c>
      <c r="O32">
        <v>0</v>
      </c>
      <c r="P32">
        <v>0</v>
      </c>
      <c r="Q32">
        <v>0</v>
      </c>
    </row>
    <row r="33" spans="7:17">
      <c r="G33" s="1">
        <v>32</v>
      </c>
      <c r="H33" s="2">
        <f>SUMIFS(B2:B16,A2:A16,"&gt;1861",A2:A16,"&lt;1921")</f>
        <v>0</v>
      </c>
      <c r="I33" s="2">
        <f>SUMIFS(C2:C16,A2:A16,"&gt;1861",A2:A16,"&lt;1921")</f>
        <v>0</v>
      </c>
      <c r="J33" s="2">
        <f>SUMIFS(D2:D16,A2:A16,"&gt;1861",A2:A16,"&lt;1921")</f>
        <v>0</v>
      </c>
      <c r="K33" s="2">
        <f>SUMIFS(E2:E16,A2:A16,"&gt;1861",A2:A16,"&lt;1921")</f>
        <v>0</v>
      </c>
      <c r="M33">
        <v>32</v>
      </c>
      <c r="N33">
        <v>0</v>
      </c>
      <c r="O33">
        <v>0</v>
      </c>
      <c r="P33">
        <v>0</v>
      </c>
      <c r="Q33">
        <v>0</v>
      </c>
    </row>
    <row r="34" spans="7:17">
      <c r="G34" s="1">
        <v>33</v>
      </c>
      <c r="H34" s="2">
        <f>SUMIFS(B2:B16,A2:A16,"&gt;1921",A2:A16,"&lt;1981")</f>
        <v>1</v>
      </c>
      <c r="I34" s="2">
        <f>SUMIFS(C2:C16,A2:A16,"&gt;1921",A2:A16,"&lt;1981")</f>
        <v>0</v>
      </c>
      <c r="J34" s="2">
        <f>SUMIFS(D2:D16,A2:A16,"&gt;1921",A2:A16,"&lt;1981")</f>
        <v>0</v>
      </c>
      <c r="K34" s="2">
        <f>SUMIFS(E2:E16,A2:A16,"&gt;1921",A2:A16,"&lt;1981")</f>
        <v>0</v>
      </c>
      <c r="M34">
        <v>33</v>
      </c>
      <c r="N34">
        <v>1</v>
      </c>
      <c r="O34">
        <v>0</v>
      </c>
      <c r="P34">
        <v>0</v>
      </c>
      <c r="Q34">
        <v>0</v>
      </c>
    </row>
    <row r="35" spans="7:17">
      <c r="G35" s="1">
        <v>34</v>
      </c>
      <c r="H35" s="2">
        <f>SUMIFS(B2:B16,A2:A16,"&gt;1981",A2:A16,"&lt;2041")</f>
        <v>0</v>
      </c>
      <c r="I35" s="2">
        <f>SUMIFS(C2:C16,A2:A16,"&gt;1981",A2:A16,"&lt;2041")</f>
        <v>0</v>
      </c>
      <c r="J35" s="2">
        <f>SUMIFS(D2:D16,A2:A16,"&gt;1981",A2:A16,"&lt;2041")</f>
        <v>0</v>
      </c>
      <c r="K35" s="2">
        <f>SUMIFS(E2:E16,A2:A16,"&gt;1981",A2:A16,"&lt;2041")</f>
        <v>0</v>
      </c>
      <c r="M35">
        <v>34</v>
      </c>
      <c r="N35">
        <v>0</v>
      </c>
      <c r="O35">
        <v>0</v>
      </c>
      <c r="P35">
        <v>0</v>
      </c>
      <c r="Q35">
        <v>0</v>
      </c>
    </row>
    <row r="36" spans="7:17">
      <c r="G36" s="1">
        <v>35</v>
      </c>
      <c r="H36" s="2">
        <f>SUMIFS(B2:B16,A2:A16,"&gt;2041",A2:A16,"&lt;2101")</f>
        <v>0</v>
      </c>
      <c r="I36" s="2">
        <f>SUMIFS(C2:C16,A2:A16,"&gt;2041",A2:A16,"&lt;2101")</f>
        <v>0</v>
      </c>
      <c r="J36" s="2">
        <f>SUMIFS(D2:D16,A2:A16,"&gt;2041",A2:A16,"&lt;2101")</f>
        <v>0</v>
      </c>
      <c r="K36" s="2">
        <f>SUMIFS(E2:E16,A2:A16,"&gt;2041",A2:A16,"&lt;2101")</f>
        <v>0</v>
      </c>
      <c r="M36">
        <v>35</v>
      </c>
      <c r="N36">
        <v>0</v>
      </c>
      <c r="O36">
        <v>0</v>
      </c>
      <c r="P36">
        <v>0</v>
      </c>
      <c r="Q36">
        <v>0</v>
      </c>
    </row>
    <row r="37" spans="7:17">
      <c r="G37" s="1">
        <v>36</v>
      </c>
      <c r="H37" s="2">
        <f>SUMIFS(B2:B16,A2:A16,"&gt;2101",A2:A16,"&lt;2161")</f>
        <v>0</v>
      </c>
      <c r="I37" s="2">
        <f>SUMIFS(C2:C16,A2:A16,"&gt;2101",A2:A16,"&lt;2161")</f>
        <v>0</v>
      </c>
      <c r="J37" s="2">
        <f>SUMIFS(D2:D16,A2:A16,"&gt;2101",A2:A16,"&lt;2161")</f>
        <v>0</v>
      </c>
      <c r="K37" s="2">
        <f>SUMIFS(E2:E16,A2:A16,"&gt;2101",A2:A16,"&lt;2161")</f>
        <v>0</v>
      </c>
      <c r="M37">
        <v>36</v>
      </c>
      <c r="N37">
        <v>0</v>
      </c>
      <c r="O37">
        <v>0</v>
      </c>
      <c r="P37">
        <v>0</v>
      </c>
      <c r="Q37">
        <v>0</v>
      </c>
    </row>
    <row r="38" spans="7:17">
      <c r="G38" s="1">
        <v>37</v>
      </c>
      <c r="H38" s="2">
        <f>SUMIFS(B2:B16,A2:A16,"&gt;2161",A2:A16,"&lt;2221")</f>
        <v>0</v>
      </c>
      <c r="I38" s="2">
        <f>SUMIFS(C2:C16,A2:A16,"&gt;2161",A2:A16,"&lt;2221")</f>
        <v>0</v>
      </c>
      <c r="J38" s="2">
        <f>SUMIFS(D2:D16,A2:A16,"&gt;2161",A2:A16,"&lt;2221")</f>
        <v>0</v>
      </c>
      <c r="K38" s="2">
        <f>SUMIFS(E2:E16,A2:A16,"&gt;2161",A2:A16,"&lt;2221")</f>
        <v>0</v>
      </c>
      <c r="M38">
        <v>37</v>
      </c>
      <c r="N38">
        <v>0</v>
      </c>
      <c r="O38">
        <v>0</v>
      </c>
      <c r="P38">
        <v>0</v>
      </c>
      <c r="Q38">
        <v>0</v>
      </c>
    </row>
    <row r="39" spans="7:17">
      <c r="G39" s="1">
        <v>38</v>
      </c>
      <c r="H39" s="2">
        <f>SUMIFS(B2:B16,A2:A16,"&gt;2221",A2:A16,"&lt;2281")</f>
        <v>0</v>
      </c>
      <c r="I39" s="2">
        <f>SUMIFS(C2:C16,A2:A16,"&gt;2221",A2:A16,"&lt;2281")</f>
        <v>0</v>
      </c>
      <c r="J39" s="2">
        <f>SUMIFS(D2:D16,A2:A16,"&gt;2221",A2:A16,"&lt;2281")</f>
        <v>0</v>
      </c>
      <c r="K39" s="2">
        <f>SUMIFS(E2:E16,A2:A16,"&gt;2221",A2:A16,"&lt;2281")</f>
        <v>0</v>
      </c>
      <c r="M39">
        <v>38</v>
      </c>
      <c r="N39">
        <v>0</v>
      </c>
      <c r="O39">
        <v>0</v>
      </c>
      <c r="P39">
        <v>0</v>
      </c>
      <c r="Q39">
        <v>0</v>
      </c>
    </row>
    <row r="40" spans="7:17">
      <c r="G40" s="1">
        <v>39</v>
      </c>
      <c r="H40" s="2">
        <f>SUMIFS(B2:B16,A2:A16,"&gt;2281",A2:A16,"&lt;2341")</f>
        <v>0</v>
      </c>
      <c r="I40" s="2">
        <f>SUMIFS(C2:C16,A2:A16,"&gt;2281",A2:A16,"&lt;2341")</f>
        <v>0</v>
      </c>
      <c r="J40" s="2">
        <f>SUMIFS(D2:D16,A2:A16,"&gt;2281",A2:A16,"&lt;2341")</f>
        <v>0</v>
      </c>
      <c r="K40" s="2">
        <f>SUMIFS(E2:E16,A2:A16,"&gt;2281",A2:A16,"&lt;2341")</f>
        <v>0</v>
      </c>
      <c r="M40">
        <v>39</v>
      </c>
      <c r="N40">
        <v>0</v>
      </c>
      <c r="O40">
        <v>0</v>
      </c>
      <c r="P40">
        <v>0</v>
      </c>
      <c r="Q40">
        <v>0</v>
      </c>
    </row>
    <row r="41" spans="7:17">
      <c r="G41" s="1">
        <v>40</v>
      </c>
      <c r="H41" s="2">
        <f>SUMIFS(B2:B16,A2:A16,"&gt;2341",A2:A16,"&lt;2401")</f>
        <v>0</v>
      </c>
      <c r="I41" s="2">
        <f>SUMIFS(C2:C16,A2:A16,"&gt;2341",A2:A16,"&lt;2401")</f>
        <v>0</v>
      </c>
      <c r="J41" s="2">
        <f>SUMIFS(D2:D16,A2:A16,"&gt;2341",A2:A16,"&lt;2401")</f>
        <v>0</v>
      </c>
      <c r="K41" s="2">
        <f>SUMIFS(E2:E16,A2:A16,"&gt;2341",A2:A16,"&lt;2401")</f>
        <v>0</v>
      </c>
      <c r="M41">
        <v>40</v>
      </c>
      <c r="N41">
        <v>0</v>
      </c>
      <c r="O41">
        <v>0</v>
      </c>
      <c r="P41">
        <v>0</v>
      </c>
      <c r="Q41">
        <v>0</v>
      </c>
    </row>
    <row r="42" spans="7:17">
      <c r="G42" s="1">
        <v>41</v>
      </c>
      <c r="H42" s="2">
        <f>SUMIFS(B2:B16,A2:A16,"&gt;2401",A2:A16,"&lt;2461")</f>
        <v>0</v>
      </c>
      <c r="I42" s="2">
        <f>SUMIFS(C2:C16,A2:A16,"&gt;2401",A2:A16,"&lt;2461")</f>
        <v>0</v>
      </c>
      <c r="J42" s="2">
        <f>SUMIFS(D2:D16,A2:A16,"&gt;2401",A2:A16,"&lt;2461")</f>
        <v>1</v>
      </c>
      <c r="K42" s="2">
        <f>SUMIFS(E2:E16,A2:A16,"&gt;2401",A2:A16,"&lt;2461")</f>
        <v>0</v>
      </c>
      <c r="M42">
        <v>41</v>
      </c>
      <c r="N42">
        <v>0</v>
      </c>
      <c r="O42">
        <v>0</v>
      </c>
      <c r="P42">
        <v>1</v>
      </c>
      <c r="Q42">
        <v>0</v>
      </c>
    </row>
    <row r="43" spans="7:17">
      <c r="G43" s="1">
        <v>42</v>
      </c>
      <c r="H43" s="2">
        <f>SUMIFS(B2:B16,A2:A16,"&gt;2461",A2:A16,"&lt;2521")</f>
        <v>0</v>
      </c>
      <c r="I43" s="2">
        <f>SUMIFS(C2:C16,A2:A16,"&gt;2461",A2:A16,"&lt;2521")</f>
        <v>0</v>
      </c>
      <c r="J43" s="2">
        <f>SUMIFS(D2:D16,A2:A16,"&gt;2461",A2:A16,"&lt;2521")</f>
        <v>0</v>
      </c>
      <c r="K43" s="2">
        <f>SUMIFS(E2:E16,A2:A16,"&gt;2461",A2:A16,"&lt;2521")</f>
        <v>0</v>
      </c>
      <c r="M43">
        <v>42</v>
      </c>
      <c r="N43">
        <v>0</v>
      </c>
      <c r="O43">
        <v>0</v>
      </c>
      <c r="P43">
        <v>0</v>
      </c>
      <c r="Q43">
        <v>0</v>
      </c>
    </row>
    <row r="44" spans="7:17">
      <c r="G44" s="1">
        <v>43</v>
      </c>
      <c r="H44" s="2">
        <f>SUMIFS(B2:B16,A2:A16,"&gt;2521",A2:A16,"&lt;2581")</f>
        <v>0</v>
      </c>
      <c r="I44" s="2">
        <f>SUMIFS(C2:C16,A2:A16,"&gt;2521",A2:A16,"&lt;2581")</f>
        <v>0</v>
      </c>
      <c r="J44" s="2">
        <f>SUMIFS(D2:D16,A2:A16,"&gt;2521",A2:A16,"&lt;2581")</f>
        <v>0</v>
      </c>
      <c r="K44" s="2">
        <f>SUMIFS(E2:E16,A2:A16,"&gt;2521",A2:A16,"&lt;2581")</f>
        <v>0</v>
      </c>
      <c r="M44">
        <v>43</v>
      </c>
      <c r="N44">
        <v>0</v>
      </c>
      <c r="O44">
        <v>0</v>
      </c>
      <c r="P44">
        <v>0</v>
      </c>
      <c r="Q44">
        <v>0</v>
      </c>
    </row>
    <row r="45" spans="7:17">
      <c r="G45" s="1">
        <v>44</v>
      </c>
      <c r="H45" s="2">
        <f>SUMIFS(B2:B16,A2:A16,"&gt;2581",A2:A16,"&lt;2641")</f>
        <v>0</v>
      </c>
      <c r="I45" s="2">
        <f>SUMIFS(C2:C16,A2:A16,"&gt;2581",A2:A16,"&lt;2641")</f>
        <v>0</v>
      </c>
      <c r="J45" s="2">
        <f>SUMIFS(D2:D16,A2:A16,"&gt;2581",A2:A16,"&lt;2641")</f>
        <v>0</v>
      </c>
      <c r="K45" s="2">
        <f>SUMIFS(E2:E16,A2:A16,"&gt;2581",A2:A16,"&lt;2641")</f>
        <v>0</v>
      </c>
      <c r="M45">
        <v>44</v>
      </c>
      <c r="N45">
        <v>0</v>
      </c>
      <c r="O45">
        <v>0</v>
      </c>
      <c r="P45">
        <v>0</v>
      </c>
      <c r="Q45">
        <v>0</v>
      </c>
    </row>
    <row r="46" spans="7:17">
      <c r="G46" s="1">
        <v>45</v>
      </c>
      <c r="H46" s="2">
        <f>SUMIFS(B2:B16,A2:A16,"&gt;2641",A2:A16,"&lt;2701")</f>
        <v>0</v>
      </c>
      <c r="I46" s="2">
        <f>SUMIFS(C2:C16,A2:A16,"&gt;2641",A2:A16,"&lt;2701")</f>
        <v>0</v>
      </c>
      <c r="J46" s="2">
        <f>SUMIFS(D2:D16,A2:A16,"&gt;2641",A2:A16,"&lt;2701")</f>
        <v>0</v>
      </c>
      <c r="K46" s="2">
        <f>SUMIFS(E2:E16,A2:A16,"&gt;2641",A2:A16,"&lt;2701")</f>
        <v>0</v>
      </c>
      <c r="M46">
        <v>45</v>
      </c>
      <c r="N46">
        <v>0</v>
      </c>
      <c r="O46">
        <v>0</v>
      </c>
      <c r="P46">
        <v>0</v>
      </c>
      <c r="Q46">
        <v>0</v>
      </c>
    </row>
    <row r="47" spans="7:17">
      <c r="G47" s="1">
        <v>46</v>
      </c>
      <c r="H47" s="2">
        <f>SUMIFS(B2:B16,A2:A16,"&gt;2701",A2:A16,"&lt;2761")</f>
        <v>1</v>
      </c>
      <c r="I47" s="2">
        <f>SUMIFS(C2:C16,A2:A16,"&gt;2701",A2:A16,"&lt;2761")</f>
        <v>0</v>
      </c>
      <c r="J47" s="2">
        <f>SUMIFS(D2:D16,A2:A16,"&gt;2701",A2:A16,"&lt;2761")</f>
        <v>0</v>
      </c>
      <c r="K47" s="2">
        <f>SUMIFS(E2:E16,A2:A16,"&gt;2701",A2:A16,"&lt;2761")</f>
        <v>0</v>
      </c>
      <c r="M47">
        <v>46</v>
      </c>
      <c r="N47">
        <v>1</v>
      </c>
      <c r="O47">
        <v>0</v>
      </c>
      <c r="P47">
        <v>0</v>
      </c>
      <c r="Q47">
        <v>0</v>
      </c>
    </row>
    <row r="48" spans="7:17">
      <c r="G48" s="1">
        <v>47</v>
      </c>
      <c r="H48" s="2">
        <f>SUMIFS(B2:B16,A2:A16,"&gt;2761",A2:A16,"&lt;2821")</f>
        <v>0</v>
      </c>
      <c r="I48" s="2">
        <f>SUMIFS(C2:C16,A2:A16,"&gt;2761",A2:A16,"&lt;2821")</f>
        <v>0</v>
      </c>
      <c r="J48" s="2">
        <f>SUMIFS(D2:D16,A2:A16,"&gt;2761",A2:A16,"&lt;2821")</f>
        <v>0</v>
      </c>
      <c r="K48" s="2">
        <f>SUMIFS(E2:E16,A2:A16,"&gt;2761",A2:A16,"&lt;2821")</f>
        <v>0</v>
      </c>
      <c r="M48">
        <v>47</v>
      </c>
      <c r="N48">
        <v>0</v>
      </c>
      <c r="O48">
        <v>0</v>
      </c>
      <c r="P48">
        <v>0</v>
      </c>
      <c r="Q48">
        <v>0</v>
      </c>
    </row>
    <row r="49" spans="7:17">
      <c r="G49" s="1">
        <v>48</v>
      </c>
      <c r="H49" s="2">
        <f>SUMIFS(B2:B16,A2:A16,"&gt;2821",A2:A16,"&lt;2881")</f>
        <v>0</v>
      </c>
      <c r="I49" s="2">
        <f>SUMIFS(C2:C16,A2:A16,"&gt;2821",A2:A16,"&lt;2881")</f>
        <v>0</v>
      </c>
      <c r="J49" s="2">
        <f>SUMIFS(D2:D16,A2:A16,"&gt;2821",A2:A16,"&lt;2881")</f>
        <v>0</v>
      </c>
      <c r="K49" s="2">
        <f>SUMIFS(E2:E16,A2:A16,"&gt;2821",A2:A16,"&lt;2881")</f>
        <v>0</v>
      </c>
      <c r="M49">
        <v>48</v>
      </c>
      <c r="N49">
        <v>0</v>
      </c>
      <c r="O49">
        <v>0</v>
      </c>
      <c r="P49">
        <v>0</v>
      </c>
      <c r="Q49">
        <v>0</v>
      </c>
    </row>
  </sheetData>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1"/>
  <dimension ref="A1:Q49"/>
  <sheetViews>
    <sheetView workbookViewId="0">
      <selection activeCell="Q33" sqref="Q33"/>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198</v>
      </c>
      <c r="B2" s="1">
        <v>1</v>
      </c>
      <c r="C2" s="1">
        <v>0</v>
      </c>
      <c r="D2" s="1">
        <v>0</v>
      </c>
      <c r="E2" s="1">
        <v>0</v>
      </c>
      <c r="G2" s="1">
        <v>1</v>
      </c>
      <c r="H2" s="2">
        <f>SUMIFS(B2:B29,A2:A29,"&gt;0",A2:A29,"&lt;61")</f>
        <v>0</v>
      </c>
      <c r="I2" s="2">
        <f>SUMIFS(C2:C29,A2:A29,"&gt;0",A2:A29,"&lt;61")</f>
        <v>0</v>
      </c>
      <c r="J2" s="2">
        <f>SUMIFS(D2:D29,A2:A29,"&gt;0",A2:A29,"&lt;61")</f>
        <v>0</v>
      </c>
      <c r="K2" s="2">
        <f>SUMIFS(E2:E29,A2:A29,"&gt;0",A2:A29,"&lt;61")</f>
        <v>0</v>
      </c>
      <c r="M2">
        <v>1</v>
      </c>
      <c r="N2">
        <v>0</v>
      </c>
      <c r="O2">
        <v>0</v>
      </c>
      <c r="P2">
        <v>0</v>
      </c>
      <c r="Q2">
        <v>0</v>
      </c>
    </row>
    <row r="3" spans="1:17">
      <c r="A3" s="1">
        <v>209</v>
      </c>
      <c r="B3" s="1">
        <v>0</v>
      </c>
      <c r="C3" s="1">
        <v>0</v>
      </c>
      <c r="D3" s="1">
        <v>1</v>
      </c>
      <c r="E3" s="1">
        <v>0</v>
      </c>
      <c r="G3" s="1">
        <v>2</v>
      </c>
      <c r="H3" s="2">
        <f>SUMIFS(B2:B29,A2:A29,"&gt;61",A2:A29,"&lt;121")</f>
        <v>0</v>
      </c>
      <c r="I3" s="2">
        <f>SUMIFS(C2:C29,A2:A29,"&gt;61",A2:A29,"&lt;121")</f>
        <v>0</v>
      </c>
      <c r="J3" s="2">
        <f>SUMIFS(D2:D29,A2:A29,"&gt;61",A2:A29,"&lt;121")</f>
        <v>0</v>
      </c>
      <c r="K3" s="2">
        <f>SUMIFS(E2:E29,A2:A29,"&gt;61",A2:A29,"&lt;121")</f>
        <v>0</v>
      </c>
      <c r="M3">
        <v>2</v>
      </c>
      <c r="N3">
        <v>0</v>
      </c>
      <c r="O3">
        <v>0</v>
      </c>
      <c r="P3">
        <v>0</v>
      </c>
      <c r="Q3">
        <v>0</v>
      </c>
    </row>
    <row r="4" spans="1:17">
      <c r="A4" s="1">
        <v>281</v>
      </c>
      <c r="B4" s="1">
        <v>0</v>
      </c>
      <c r="C4" s="1">
        <v>0</v>
      </c>
      <c r="D4" s="1">
        <v>1</v>
      </c>
      <c r="E4" s="1">
        <v>0</v>
      </c>
      <c r="G4" s="1">
        <v>3</v>
      </c>
      <c r="H4" s="2">
        <f>SUMIFS(B2:B29,A2:A29,"&gt;121",A2:A29,"&lt;181")</f>
        <v>0</v>
      </c>
      <c r="I4" s="2">
        <f>SUMIFS(C2:C29,A2:A29,"&gt;121",A2:A29,"&lt;181")</f>
        <v>0</v>
      </c>
      <c r="J4" s="2">
        <f>SUMIFS(D2:D29,A2:A29,"&gt;121",A2:A29,"&lt;181")</f>
        <v>0</v>
      </c>
      <c r="K4" s="2">
        <f>SUMIFS(E2:E29,A2:A29,"&gt;121",A2:A29,"&lt;181")</f>
        <v>0</v>
      </c>
      <c r="M4">
        <v>3</v>
      </c>
      <c r="N4">
        <v>0</v>
      </c>
      <c r="O4">
        <v>0</v>
      </c>
      <c r="P4">
        <v>0</v>
      </c>
      <c r="Q4">
        <v>0</v>
      </c>
    </row>
    <row r="5" spans="1:17">
      <c r="A5" s="1">
        <v>283</v>
      </c>
      <c r="B5" s="1">
        <v>0</v>
      </c>
      <c r="C5" s="1">
        <v>0</v>
      </c>
      <c r="D5" s="1">
        <v>1</v>
      </c>
      <c r="E5" s="1">
        <v>0</v>
      </c>
      <c r="G5" s="1">
        <v>4</v>
      </c>
      <c r="H5" s="2">
        <f>SUMIFS(B2:B29,A2:A29,"&gt;181",A2:A29,"&lt;241")</f>
        <v>1</v>
      </c>
      <c r="I5" s="2">
        <f>SUMIFS(C2:C29,A2:A29,"&gt;181",A2:A29,"&lt;241")</f>
        <v>0</v>
      </c>
      <c r="J5" s="2">
        <f>SUMIFS(D2:D29,A2:A29,"&gt;181",A2:A29,"&lt;241")</f>
        <v>1</v>
      </c>
      <c r="K5" s="2">
        <f>SUMIFS(E2:E29,A2:A29,"&gt;181",A2:A29,"&lt;241")</f>
        <v>0</v>
      </c>
      <c r="M5">
        <v>4</v>
      </c>
      <c r="N5">
        <v>1</v>
      </c>
      <c r="O5">
        <v>0</v>
      </c>
      <c r="P5">
        <v>1</v>
      </c>
      <c r="Q5">
        <v>0</v>
      </c>
    </row>
    <row r="6" spans="1:17">
      <c r="A6" s="1">
        <v>329</v>
      </c>
      <c r="B6" s="1">
        <v>0</v>
      </c>
      <c r="C6" s="1">
        <v>0</v>
      </c>
      <c r="D6" s="1">
        <v>1</v>
      </c>
      <c r="E6" s="1">
        <v>0</v>
      </c>
      <c r="G6" s="1">
        <v>5</v>
      </c>
      <c r="H6" s="2">
        <f>SUMIFS(B2:B29,A2:A29,"&gt;241",A2:A29,"&lt;301")</f>
        <v>0</v>
      </c>
      <c r="I6" s="2">
        <f>SUMIFS(C2:C29,A2:A29,"&gt;241",A2:A29,"&lt;301")</f>
        <v>0</v>
      </c>
      <c r="J6" s="2">
        <f>SUMIFS(D2:D29,A2:A29,"&gt;241",A2:A29,"&lt;301")</f>
        <v>2</v>
      </c>
      <c r="K6" s="2">
        <f>SUMIFS(E2:E29,A2:A29,"&gt;241",A2:A29,"&lt;301")</f>
        <v>0</v>
      </c>
      <c r="M6">
        <v>5</v>
      </c>
      <c r="N6">
        <v>0</v>
      </c>
      <c r="O6">
        <v>0</v>
      </c>
      <c r="P6">
        <v>1</v>
      </c>
      <c r="Q6">
        <v>0</v>
      </c>
    </row>
    <row r="7" spans="1:17">
      <c r="A7" s="1">
        <v>486</v>
      </c>
      <c r="B7" s="1">
        <v>0</v>
      </c>
      <c r="C7" s="1">
        <v>0</v>
      </c>
      <c r="D7" s="1">
        <v>1</v>
      </c>
      <c r="E7" s="1">
        <v>0</v>
      </c>
      <c r="G7" s="1">
        <v>6</v>
      </c>
      <c r="H7" s="2">
        <f>SUMIFS(B2:B29,A2:A29,"&gt;301",A2:A29,"&lt;361")</f>
        <v>0</v>
      </c>
      <c r="I7" s="2">
        <f>SUMIFS(C2:C29,A2:A29,"&gt;301",A2:A29,"&lt;361")</f>
        <v>0</v>
      </c>
      <c r="J7" s="2">
        <f>SUMIFS(D2:D29,A2:A29,"&gt;301",A2:A29,"&lt;361")</f>
        <v>1</v>
      </c>
      <c r="K7" s="2">
        <f>SUMIFS(E2:E29,A2:A29,"&gt;301",A2:A29,"&lt;361")</f>
        <v>0</v>
      </c>
      <c r="M7">
        <v>6</v>
      </c>
      <c r="N7">
        <v>0</v>
      </c>
      <c r="O7">
        <v>0</v>
      </c>
      <c r="P7">
        <v>1</v>
      </c>
      <c r="Q7">
        <v>0</v>
      </c>
    </row>
    <row r="8" spans="1:17">
      <c r="A8" s="1">
        <v>530</v>
      </c>
      <c r="B8" s="1">
        <v>0</v>
      </c>
      <c r="C8" s="1">
        <v>1</v>
      </c>
      <c r="D8" s="1">
        <v>0</v>
      </c>
      <c r="E8" s="1">
        <v>0</v>
      </c>
      <c r="G8" s="1">
        <v>7</v>
      </c>
      <c r="H8" s="2">
        <f>SUMIFS(B2:B29,A2:A29,"&gt;361",A2:A29,"&lt;421")</f>
        <v>0</v>
      </c>
      <c r="I8" s="2">
        <f>SUMIFS(C2:C29,A2:A29,"&gt;361",A2:A29,"&lt;421")</f>
        <v>0</v>
      </c>
      <c r="J8" s="2">
        <f>SUMIFS(D2:D29,A2:A29,"&gt;361",A2:A29,"&lt;421")</f>
        <v>0</v>
      </c>
      <c r="K8" s="2">
        <f>SUMIFS(E2:E29,A2:A29,"&gt;361",A2:A29,"&lt;421")</f>
        <v>0</v>
      </c>
      <c r="M8">
        <v>7</v>
      </c>
      <c r="N8">
        <v>0</v>
      </c>
      <c r="O8">
        <v>0</v>
      </c>
      <c r="P8">
        <v>0</v>
      </c>
      <c r="Q8">
        <v>0</v>
      </c>
    </row>
    <row r="9" spans="1:17">
      <c r="A9" s="1">
        <v>613</v>
      </c>
      <c r="B9" s="1">
        <v>0</v>
      </c>
      <c r="C9" s="1">
        <v>0</v>
      </c>
      <c r="D9" s="1">
        <v>0</v>
      </c>
      <c r="E9" s="1">
        <v>1</v>
      </c>
      <c r="G9" s="1">
        <v>8</v>
      </c>
      <c r="H9" s="2">
        <f>SUMIFS(B2:B29,A2:A29,"&gt;421",A2:A29,"&lt;481")</f>
        <v>0</v>
      </c>
      <c r="I9" s="2">
        <f>SUMIFS(C2:C29,A2:A29,"&gt;421",A2:A29,"&lt;481")</f>
        <v>0</v>
      </c>
      <c r="J9" s="2">
        <f>SUMIFS(D2:D29,A2:A29,"&gt;421",A2:A29,"&lt;481")</f>
        <v>0</v>
      </c>
      <c r="K9" s="2">
        <f>SUMIFS(E2:E29,A2:A29,"&gt;421",A2:A29,"&lt;481")</f>
        <v>0</v>
      </c>
      <c r="M9">
        <v>8</v>
      </c>
      <c r="N9">
        <v>0</v>
      </c>
      <c r="O9">
        <v>0</v>
      </c>
      <c r="P9">
        <v>0</v>
      </c>
      <c r="Q9">
        <v>0</v>
      </c>
    </row>
    <row r="10" spans="1:17">
      <c r="A10" s="1">
        <v>671</v>
      </c>
      <c r="B10" s="1">
        <v>0</v>
      </c>
      <c r="C10" s="1">
        <v>0</v>
      </c>
      <c r="D10" s="1">
        <v>1</v>
      </c>
      <c r="E10" s="1">
        <v>0</v>
      </c>
      <c r="G10" s="1">
        <v>9</v>
      </c>
      <c r="H10" s="2">
        <f>SUMIFS(B2:B29,A2:A29,"&gt;481",A2:A29,"&lt;541")</f>
        <v>0</v>
      </c>
      <c r="I10" s="2">
        <f>SUMIFS(C2:C29,A2:A29,"&gt;481",A2:A29,"&lt;541")</f>
        <v>1</v>
      </c>
      <c r="J10" s="2">
        <f>SUMIFS(D2:D29,A2:A29,"&gt;481",A2:A29,"&lt;541")</f>
        <v>1</v>
      </c>
      <c r="K10" s="2">
        <f>SUMIFS(E2:E29,A2:A29,"&gt;481",A2:A29,"&lt;541")</f>
        <v>0</v>
      </c>
      <c r="M10">
        <v>9</v>
      </c>
      <c r="N10">
        <v>0</v>
      </c>
      <c r="O10">
        <v>1</v>
      </c>
      <c r="P10">
        <v>1</v>
      </c>
      <c r="Q10">
        <v>0</v>
      </c>
    </row>
    <row r="11" spans="1:17">
      <c r="A11" s="1">
        <v>788</v>
      </c>
      <c r="B11" s="1">
        <v>0</v>
      </c>
      <c r="C11" s="1">
        <v>0</v>
      </c>
      <c r="D11" s="1">
        <v>1</v>
      </c>
      <c r="E11" s="1">
        <v>0</v>
      </c>
      <c r="G11" s="1">
        <v>10</v>
      </c>
      <c r="H11" s="2">
        <f>SUMIFS(B2:B29,A2:A29,"&gt;541",A2:A29,"&lt;601")</f>
        <v>0</v>
      </c>
      <c r="I11" s="2">
        <f>SUMIFS(C2:C29,A2:A29,"&gt;541",A2:A29,"&lt;601")</f>
        <v>0</v>
      </c>
      <c r="J11" s="2">
        <f>SUMIFS(D2:D29,A2:A29,"&gt;541",A2:A29,"&lt;601")</f>
        <v>0</v>
      </c>
      <c r="K11" s="2">
        <f>SUMIFS(E2:E29,A2:A29,"&gt;541",A2:A29,"&lt;601")</f>
        <v>0</v>
      </c>
      <c r="M11">
        <v>10</v>
      </c>
      <c r="N11">
        <v>0</v>
      </c>
      <c r="O11">
        <v>0</v>
      </c>
      <c r="P11">
        <v>0</v>
      </c>
      <c r="Q11">
        <v>0</v>
      </c>
    </row>
    <row r="12" spans="1:17">
      <c r="A12" s="1">
        <v>865</v>
      </c>
      <c r="B12" s="1">
        <v>0</v>
      </c>
      <c r="C12" s="1">
        <v>0</v>
      </c>
      <c r="D12" s="1">
        <v>1</v>
      </c>
      <c r="E12" s="1">
        <v>0</v>
      </c>
      <c r="G12" s="1">
        <v>11</v>
      </c>
      <c r="H12" s="2">
        <f>SUMIFS(B2:B29,A2:A29,"&gt;601",A2:A29,"&lt;661")</f>
        <v>0</v>
      </c>
      <c r="I12" s="2">
        <f>SUMIFS(C2:C29,A2:A29,"&gt;601",A2:A29,"&lt;661")</f>
        <v>0</v>
      </c>
      <c r="J12" s="2">
        <f>SUMIFS(D2:D29,A2:A29,"&gt;601",A2:A29,"&lt;661")</f>
        <v>0</v>
      </c>
      <c r="K12" s="2">
        <f>SUMIFS(E2:E29,A2:A29,"&gt;601",A2:A29,"&lt;661")</f>
        <v>1</v>
      </c>
      <c r="M12">
        <v>11</v>
      </c>
      <c r="N12">
        <v>0</v>
      </c>
      <c r="O12">
        <v>0</v>
      </c>
      <c r="P12">
        <v>0</v>
      </c>
      <c r="Q12">
        <v>1</v>
      </c>
    </row>
    <row r="13" spans="1:17">
      <c r="A13" s="1">
        <v>982</v>
      </c>
      <c r="B13" s="1">
        <v>0</v>
      </c>
      <c r="C13" s="1">
        <v>0</v>
      </c>
      <c r="D13" s="1">
        <v>1</v>
      </c>
      <c r="E13" s="1">
        <v>0</v>
      </c>
      <c r="G13" s="1">
        <v>12</v>
      </c>
      <c r="H13" s="2">
        <f>SUMIFS(B2:B29,A2:A29,"&gt;661",A2:A29,"&lt;721")</f>
        <v>0</v>
      </c>
      <c r="I13" s="2">
        <f>SUMIFS(C2:C29,A2:A29,"&gt;661",A2:A29,"&lt;721")</f>
        <v>0</v>
      </c>
      <c r="J13" s="2">
        <f>SUMIFS(D2:D29,A2:A29,"&gt;661",A2:A29,"&lt;721")</f>
        <v>1</v>
      </c>
      <c r="K13" s="2">
        <f>SUMIFS(E2:E29,A2:A29,"&gt;661",A2:A29,"&lt;721")</f>
        <v>0</v>
      </c>
      <c r="M13">
        <v>12</v>
      </c>
      <c r="N13">
        <v>0</v>
      </c>
      <c r="O13">
        <v>0</v>
      </c>
      <c r="P13">
        <v>1</v>
      </c>
      <c r="Q13">
        <v>0</v>
      </c>
    </row>
    <row r="14" spans="1:17">
      <c r="A14" s="1">
        <v>1000</v>
      </c>
      <c r="B14" s="1">
        <v>1</v>
      </c>
      <c r="C14" s="1">
        <v>0</v>
      </c>
      <c r="D14" s="1">
        <v>0</v>
      </c>
      <c r="E14" s="1">
        <v>0</v>
      </c>
      <c r="G14" s="1">
        <v>13</v>
      </c>
      <c r="H14" s="2">
        <f>SUMIFS(B2:B29,A2:A29,"&gt;721",A2:A29,"&lt;781")</f>
        <v>0</v>
      </c>
      <c r="I14" s="2">
        <f>SUMIFS(C2:C29,A2:A29,"&gt;721",A2:A29,"&lt;781")</f>
        <v>0</v>
      </c>
      <c r="J14" s="2">
        <f>SUMIFS(D2:D29,A2:A29,"&gt;721",A2:A29,"&lt;781")</f>
        <v>0</v>
      </c>
      <c r="K14" s="2">
        <f>SUMIFS(E2:E29,A2:A29,"&gt;721",A2:A29,"&lt;781")</f>
        <v>0</v>
      </c>
      <c r="M14">
        <v>13</v>
      </c>
      <c r="N14">
        <v>0</v>
      </c>
      <c r="O14">
        <v>0</v>
      </c>
      <c r="P14">
        <v>0</v>
      </c>
      <c r="Q14">
        <v>0</v>
      </c>
    </row>
    <row r="15" spans="1:17">
      <c r="A15" s="1">
        <v>1003</v>
      </c>
      <c r="B15" s="1">
        <v>1</v>
      </c>
      <c r="C15" s="1">
        <v>0</v>
      </c>
      <c r="D15" s="1">
        <v>0</v>
      </c>
      <c r="E15" s="1">
        <v>0</v>
      </c>
      <c r="G15" s="1">
        <v>14</v>
      </c>
      <c r="H15" s="2">
        <f>SUMIFS(B2:B29,A2:A29,"&gt;781",A2:A29,"&lt;841")</f>
        <v>0</v>
      </c>
      <c r="I15" s="2">
        <f>SUMIFS(C2:C29,A2:A29,"&gt;781",A2:A29,"&lt;841")</f>
        <v>0</v>
      </c>
      <c r="J15" s="2">
        <f>SUMIFS(D2:D29,A2:A29,"&gt;781",A2:A29,"&lt;841")</f>
        <v>1</v>
      </c>
      <c r="K15" s="2">
        <f>SUMIFS(E2:E29,A2:A29,"&gt;781",A2:A29,"&lt;841")</f>
        <v>0</v>
      </c>
      <c r="M15">
        <v>14</v>
      </c>
      <c r="N15">
        <v>0</v>
      </c>
      <c r="O15">
        <v>0</v>
      </c>
      <c r="P15">
        <v>1</v>
      </c>
      <c r="Q15">
        <v>0</v>
      </c>
    </row>
    <row r="16" spans="1:17">
      <c r="A16" s="1">
        <v>1030</v>
      </c>
      <c r="B16" s="1">
        <v>0</v>
      </c>
      <c r="C16" s="1">
        <v>0</v>
      </c>
      <c r="D16" s="1">
        <v>1</v>
      </c>
      <c r="E16" s="1">
        <v>0</v>
      </c>
      <c r="G16" s="1">
        <v>15</v>
      </c>
      <c r="H16" s="2">
        <f>SUMIFS(B2:B29,A2:A29,"&gt;841",A2:A29,"&lt;901")</f>
        <v>0</v>
      </c>
      <c r="I16" s="2">
        <f>SUMIFS(C2:C29,A2:A29,"&gt;841",A2:A29,"&lt;901")</f>
        <v>0</v>
      </c>
      <c r="J16" s="2">
        <f>SUMIFS(D2:D29,A2:A29,"&gt;841",A2:A29,"&lt;901")</f>
        <v>1</v>
      </c>
      <c r="K16" s="2">
        <f>SUMIFS(E2:E29,A2:A29,"&gt;841",A2:A29,"&lt;901")</f>
        <v>0</v>
      </c>
      <c r="M16">
        <v>15</v>
      </c>
      <c r="N16">
        <v>0</v>
      </c>
      <c r="O16">
        <v>0</v>
      </c>
      <c r="P16">
        <v>1</v>
      </c>
      <c r="Q16">
        <v>0</v>
      </c>
    </row>
    <row r="17" spans="1:17">
      <c r="A17" s="1">
        <v>1066</v>
      </c>
      <c r="B17" s="1">
        <v>0</v>
      </c>
      <c r="C17" s="1">
        <v>0</v>
      </c>
      <c r="D17" s="1">
        <v>1</v>
      </c>
      <c r="E17" s="1">
        <v>0</v>
      </c>
      <c r="G17" s="1">
        <v>16</v>
      </c>
      <c r="H17" s="2">
        <f>SUMIFS(B2:B29,A2:A29,"&gt;901",A2:A29,"&lt;961")</f>
        <v>0</v>
      </c>
      <c r="I17" s="2">
        <f>SUMIFS(C2:C29,A2:A29,"&gt;901",A2:A29,"&lt;961")</f>
        <v>0</v>
      </c>
      <c r="J17" s="2">
        <f>SUMIFS(D2:D29,A2:A29,"&gt;901",A2:A29,"&lt;961")</f>
        <v>0</v>
      </c>
      <c r="K17" s="2">
        <f>SUMIFS(E2:E29,A2:A29,"&gt;901",A2:A29,"&lt;961")</f>
        <v>0</v>
      </c>
      <c r="M17">
        <v>16</v>
      </c>
      <c r="N17">
        <v>0</v>
      </c>
      <c r="O17">
        <v>0</v>
      </c>
      <c r="P17">
        <v>0</v>
      </c>
      <c r="Q17">
        <v>0</v>
      </c>
    </row>
    <row r="18" spans="1:17">
      <c r="A18" s="1">
        <v>1096</v>
      </c>
      <c r="B18" s="1">
        <v>0</v>
      </c>
      <c r="C18" s="1">
        <v>0</v>
      </c>
      <c r="D18" s="1">
        <v>1</v>
      </c>
      <c r="E18" s="1">
        <v>0</v>
      </c>
      <c r="G18" s="1">
        <v>17</v>
      </c>
      <c r="H18" s="2">
        <f>SUMIFS(B2:B29,A2:A29,"&gt;961",A2:A29,"&lt;1021")</f>
        <v>2</v>
      </c>
      <c r="I18" s="2">
        <f>SUMIFS(C2:C29,A2:A29,"&gt;961",A2:A29,"&lt;1021")</f>
        <v>0</v>
      </c>
      <c r="J18" s="2">
        <f>SUMIFS(D2:D29,A2:A29,"&gt;961",A2:A29,"&lt;1021")</f>
        <v>1</v>
      </c>
      <c r="K18" s="2">
        <f>SUMIFS(E2:E29,A2:A29,"&gt;961",A2:A29,"&lt;1021")</f>
        <v>0</v>
      </c>
      <c r="M18">
        <v>17</v>
      </c>
      <c r="N18">
        <v>1</v>
      </c>
      <c r="O18">
        <v>0</v>
      </c>
      <c r="P18">
        <v>1</v>
      </c>
      <c r="Q18">
        <v>0</v>
      </c>
    </row>
    <row r="19" spans="1:17">
      <c r="A19" s="1">
        <v>1139</v>
      </c>
      <c r="B19" s="1">
        <v>0</v>
      </c>
      <c r="C19" s="1">
        <v>0</v>
      </c>
      <c r="D19" s="1">
        <v>1</v>
      </c>
      <c r="E19" s="1">
        <v>0</v>
      </c>
      <c r="G19" s="1">
        <v>18</v>
      </c>
      <c r="H19" s="2">
        <f>SUMIFS(B2:B29,A2:A29,"&gt;1021",A2:A29,"&lt;1081")</f>
        <v>0</v>
      </c>
      <c r="I19" s="2">
        <f>SUMIFS(C2:C29,A2:A29,"&gt;1021",A2:A29,"&lt;1081")</f>
        <v>0</v>
      </c>
      <c r="J19" s="2">
        <f>SUMIFS(D2:D29,A2:A29,"&gt;1021",A2:A29,"&lt;1081")</f>
        <v>2</v>
      </c>
      <c r="K19" s="2">
        <f>SUMIFS(E2:E29,A2:A29,"&gt;1021",A2:A29,"&lt;1081")</f>
        <v>0</v>
      </c>
      <c r="M19">
        <v>18</v>
      </c>
      <c r="N19">
        <v>0</v>
      </c>
      <c r="O19">
        <v>0</v>
      </c>
      <c r="P19">
        <v>1</v>
      </c>
      <c r="Q19">
        <v>0</v>
      </c>
    </row>
    <row r="20" spans="1:17">
      <c r="A20" s="1">
        <v>1177</v>
      </c>
      <c r="B20" s="1">
        <v>1</v>
      </c>
      <c r="C20" s="1">
        <v>0</v>
      </c>
      <c r="D20" s="1">
        <v>0</v>
      </c>
      <c r="E20" s="1">
        <v>0</v>
      </c>
      <c r="G20" s="1">
        <v>19</v>
      </c>
      <c r="H20" s="2">
        <f>SUMIFS(B2:B29,A2:A29,"&gt;1081",A2:A29,"&lt;1141")</f>
        <v>0</v>
      </c>
      <c r="I20" s="2">
        <f>SUMIFS(C2:C29,A2:A29,"&gt;1081",A2:A29,"&lt;1141")</f>
        <v>0</v>
      </c>
      <c r="J20" s="2">
        <f>SUMIFS(D2:D29,A2:A29,"&gt;1081",A2:A29,"&lt;1141")</f>
        <v>2</v>
      </c>
      <c r="K20" s="2">
        <f>SUMIFS(E2:E29,A2:A29,"&gt;1081",A2:A29,"&lt;1141")</f>
        <v>0</v>
      </c>
      <c r="M20">
        <v>19</v>
      </c>
      <c r="N20">
        <v>0</v>
      </c>
      <c r="O20">
        <v>0</v>
      </c>
      <c r="P20">
        <v>1</v>
      </c>
      <c r="Q20">
        <v>0</v>
      </c>
    </row>
    <row r="21" spans="1:17">
      <c r="A21" s="1">
        <v>1440</v>
      </c>
      <c r="B21" s="1">
        <v>0</v>
      </c>
      <c r="C21" s="1">
        <v>0</v>
      </c>
      <c r="D21" s="1">
        <v>1</v>
      </c>
      <c r="E21" s="1">
        <v>0</v>
      </c>
      <c r="G21" s="1">
        <v>20</v>
      </c>
      <c r="H21" s="2">
        <f>SUMIFS(B2:B29,A2:A29,"&gt;1141",A2:A29,"&lt;1201")</f>
        <v>1</v>
      </c>
      <c r="I21" s="2">
        <f>SUMIFS(C2:C29,A2:A29,"&gt;1141",A2:A29,"&lt;1201")</f>
        <v>0</v>
      </c>
      <c r="J21" s="2">
        <f>SUMIFS(D2:D29,A2:A29,"&gt;1141",A2:A29,"&lt;1201")</f>
        <v>0</v>
      </c>
      <c r="K21" s="2">
        <f>SUMIFS(E2:E29,A2:A29,"&gt;1141",A2:A29,"&lt;A2:A29")</f>
        <v>0</v>
      </c>
      <c r="M21">
        <v>20</v>
      </c>
      <c r="N21">
        <v>1</v>
      </c>
      <c r="O21">
        <v>0</v>
      </c>
      <c r="P21">
        <v>0</v>
      </c>
      <c r="Q21">
        <v>0</v>
      </c>
    </row>
    <row r="22" spans="1:17">
      <c r="A22" s="1">
        <v>1503</v>
      </c>
      <c r="B22" s="1">
        <v>0</v>
      </c>
      <c r="C22" s="1">
        <v>0</v>
      </c>
      <c r="D22" s="1">
        <v>1</v>
      </c>
      <c r="E22" s="1">
        <v>0</v>
      </c>
      <c r="G22" s="1">
        <v>21</v>
      </c>
      <c r="H22" s="2">
        <f>SUMIFS(B2:B29,A2:A29,"&gt;1201",A2:A29,"&lt;1261")</f>
        <v>0</v>
      </c>
      <c r="I22" s="2">
        <f>SUMIFS(C2:C29,A2:A29,"&gt;1201",A2:A29,"&lt;1261")</f>
        <v>0</v>
      </c>
      <c r="J22" s="2">
        <f>SUMIFS(D2:D29,A2:A29,"&gt;1201",A2:A29,"&lt;1261")</f>
        <v>0</v>
      </c>
      <c r="K22" s="2">
        <f>SUMIFS(E2:E29,A2:A29,"&gt;1201",A2:A29,"&lt;1261")</f>
        <v>0</v>
      </c>
      <c r="M22">
        <v>21</v>
      </c>
      <c r="N22">
        <v>0</v>
      </c>
      <c r="O22">
        <v>0</v>
      </c>
      <c r="P22">
        <v>0</v>
      </c>
      <c r="Q22">
        <v>0</v>
      </c>
    </row>
    <row r="23" spans="1:17">
      <c r="A23" s="1">
        <v>1864</v>
      </c>
      <c r="B23" s="1">
        <v>0</v>
      </c>
      <c r="C23" s="1">
        <v>0</v>
      </c>
      <c r="D23" s="1">
        <v>1</v>
      </c>
      <c r="E23" s="1">
        <v>0</v>
      </c>
      <c r="G23" s="1">
        <v>22</v>
      </c>
      <c r="H23" s="2">
        <f>SUMIFS(B2:B29,A2:A29,"&gt;1261",A2:A29,"&lt;1321")</f>
        <v>0</v>
      </c>
      <c r="I23" s="2">
        <f>SUMIFS(C2:C29,A2:A29,"&gt;1261",A2:A29,"&lt;1321")</f>
        <v>0</v>
      </c>
      <c r="J23" s="2">
        <f>SUMIFS(D2:D29,A2:A29,"&gt;1261",A2:A29,"&lt;1321")</f>
        <v>0</v>
      </c>
      <c r="K23" s="2">
        <f>SUMIFS(E2:E29,A2:A29,"&gt;1261",A2:A29,"&lt;1321")</f>
        <v>0</v>
      </c>
      <c r="M23">
        <v>22</v>
      </c>
      <c r="N23">
        <v>0</v>
      </c>
      <c r="O23">
        <v>0</v>
      </c>
      <c r="P23">
        <v>0</v>
      </c>
      <c r="Q23">
        <v>0</v>
      </c>
    </row>
    <row r="24" spans="1:17">
      <c r="A24" s="1">
        <v>1900</v>
      </c>
      <c r="B24" s="1">
        <v>0</v>
      </c>
      <c r="C24" s="1">
        <v>1</v>
      </c>
      <c r="D24" s="1">
        <v>0</v>
      </c>
      <c r="E24" s="1">
        <v>0</v>
      </c>
      <c r="G24" s="1">
        <v>23</v>
      </c>
      <c r="H24" s="2">
        <f>SUMIFS(B2:B29,A2:A29,"&gt;1321",A2:A29,"&lt;1381")</f>
        <v>0</v>
      </c>
      <c r="I24" s="2">
        <f>SUMIFS(C2:C29,A2:A29,"&gt;1321",A2:A29,"&lt;1381")</f>
        <v>0</v>
      </c>
      <c r="J24" s="2">
        <f>SUMIFS(D2:D29,A2:A29,"&gt;1321",A2:A29,"&lt;1381")</f>
        <v>0</v>
      </c>
      <c r="K24" s="2">
        <f>SUMIFS(E2:E29,A2:A29,"&gt;1321",A2:A29,"&lt;1381")</f>
        <v>0</v>
      </c>
      <c r="M24">
        <v>23</v>
      </c>
      <c r="N24">
        <v>0</v>
      </c>
      <c r="O24">
        <v>0</v>
      </c>
      <c r="P24">
        <v>0</v>
      </c>
      <c r="Q24">
        <v>0</v>
      </c>
    </row>
    <row r="25" spans="1:17">
      <c r="A25" s="1">
        <v>1903</v>
      </c>
      <c r="B25" s="1">
        <v>0</v>
      </c>
      <c r="C25" s="1">
        <v>0</v>
      </c>
      <c r="D25" s="1">
        <v>1</v>
      </c>
      <c r="E25" s="1">
        <v>0</v>
      </c>
      <c r="G25" s="1">
        <v>24</v>
      </c>
      <c r="H25" s="2">
        <f>SUMIFS(B2:B29,A2:A29,"&gt;1381",A2:A29,"&lt;1441")</f>
        <v>0</v>
      </c>
      <c r="I25" s="2">
        <f>SUMIFS(C2:C29,A2:A29,"&gt;1381",A2:A29,"&lt;1441")</f>
        <v>0</v>
      </c>
      <c r="J25" s="2">
        <f>SUMIFS(D2:D29,A2:A29,"&gt;1381",A2:A29,"&lt;1441")</f>
        <v>1</v>
      </c>
      <c r="K25" s="2">
        <f>SUMIFS(E2:E29,A2:A29,"&gt;1381",A2:A29,"&lt;1441")</f>
        <v>0</v>
      </c>
      <c r="M25">
        <v>24</v>
      </c>
      <c r="N25">
        <v>0</v>
      </c>
      <c r="O25">
        <v>0</v>
      </c>
      <c r="P25">
        <v>1</v>
      </c>
      <c r="Q25">
        <v>0</v>
      </c>
    </row>
    <row r="26" spans="1:17">
      <c r="A26" s="1">
        <v>1910</v>
      </c>
      <c r="B26" s="1">
        <v>0</v>
      </c>
      <c r="C26" s="1">
        <v>1</v>
      </c>
      <c r="D26" s="1">
        <v>0</v>
      </c>
      <c r="E26" s="1">
        <v>0</v>
      </c>
      <c r="G26" s="1">
        <v>25</v>
      </c>
      <c r="H26" s="2">
        <f>SUMIFS(B2:B29,A2:A29,"&gt;1441",A2:A29,"&lt;1501")</f>
        <v>0</v>
      </c>
      <c r="I26" s="2">
        <f>SUMIFS(C2:C29,A2:A29,"&gt;1441",A2:A29,"&lt;1501")</f>
        <v>0</v>
      </c>
      <c r="J26" s="2">
        <f>SUMIFS(D2:D29,A2:A29,"&gt;1441",A2:A29,"&lt;1501")</f>
        <v>0</v>
      </c>
      <c r="K26" s="2">
        <f>SUMIFS(E2:E29,A2:A29,"&gt;1441",A2:A29,"&lt;1501")</f>
        <v>0</v>
      </c>
      <c r="M26">
        <v>25</v>
      </c>
      <c r="N26">
        <v>0</v>
      </c>
      <c r="O26">
        <v>0</v>
      </c>
      <c r="P26">
        <v>0</v>
      </c>
      <c r="Q26">
        <v>0</v>
      </c>
    </row>
    <row r="27" spans="1:17">
      <c r="A27" s="1">
        <v>2263</v>
      </c>
      <c r="B27" s="1">
        <v>0</v>
      </c>
      <c r="C27" s="1">
        <v>0</v>
      </c>
      <c r="D27" s="1">
        <v>0</v>
      </c>
      <c r="E27" s="1">
        <v>1</v>
      </c>
      <c r="G27" s="1">
        <v>26</v>
      </c>
      <c r="H27" s="2">
        <f>SUMIFS(B2:B29,A2:A29,"&gt;1501",A2:A29,"&lt;1561")</f>
        <v>0</v>
      </c>
      <c r="I27" s="2">
        <f>SUMIFS(C2:C29,A2:A29,"&gt;1501",A2:A29,"&lt;1561")</f>
        <v>0</v>
      </c>
      <c r="J27" s="2">
        <f>SUMIFS(D2:D29,A2:A29,"&gt;1501",A2:A29,"&lt;1561")</f>
        <v>1</v>
      </c>
      <c r="K27" s="2">
        <f>SUMIFS(E2:E29,A2:A29,"&gt;1501",A2:A29,"&lt;1561")</f>
        <v>0</v>
      </c>
      <c r="M27">
        <v>26</v>
      </c>
      <c r="N27">
        <v>0</v>
      </c>
      <c r="O27">
        <v>0</v>
      </c>
      <c r="P27">
        <v>1</v>
      </c>
      <c r="Q27">
        <v>0</v>
      </c>
    </row>
    <row r="28" spans="1:17">
      <c r="A28" s="1">
        <v>2554</v>
      </c>
      <c r="B28" s="1">
        <v>0</v>
      </c>
      <c r="C28" s="1">
        <v>0</v>
      </c>
      <c r="D28" s="1">
        <v>0</v>
      </c>
      <c r="E28" s="1">
        <v>1</v>
      </c>
      <c r="G28" s="1">
        <v>27</v>
      </c>
      <c r="H28" s="2">
        <f>SUMIFS(B2:B29,A2:A29,"&gt;1561",A2:A29,"&lt;1621")</f>
        <v>0</v>
      </c>
      <c r="I28" s="2">
        <f>SUMIFS(C2:C29,A2:A29,"&gt;1561",A2:A29,"&lt;1621")</f>
        <v>0</v>
      </c>
      <c r="J28" s="2">
        <f>SUMIFS(D2:D29,A2:A29,"&gt;1561",A2:A29,"&lt;1621")</f>
        <v>0</v>
      </c>
      <c r="K28" s="2">
        <f>SUMIFS(E2:E29,A2:A29,"&gt;1561",A2:A29,"&lt;1621")</f>
        <v>0</v>
      </c>
      <c r="M28">
        <v>27</v>
      </c>
      <c r="N28">
        <v>0</v>
      </c>
      <c r="O28">
        <v>0</v>
      </c>
      <c r="P28">
        <v>0</v>
      </c>
      <c r="Q28">
        <v>0</v>
      </c>
    </row>
    <row r="29" spans="1:17">
      <c r="A29" s="1">
        <v>2655</v>
      </c>
      <c r="B29" s="1">
        <v>0</v>
      </c>
      <c r="C29" s="1">
        <v>1</v>
      </c>
      <c r="D29" s="1">
        <v>0</v>
      </c>
      <c r="E29" s="1">
        <v>0</v>
      </c>
      <c r="G29" s="1">
        <v>28</v>
      </c>
      <c r="H29" s="2">
        <f>SUMIFS(B2:B29,A2:A29,"&gt;1621",A2:A29,"&lt;1681")</f>
        <v>0</v>
      </c>
      <c r="I29" s="2">
        <f>SUMIFS(C2:C29,A2:A29,"&gt;1621",A2:A29,"&lt;1681")</f>
        <v>0</v>
      </c>
      <c r="J29" s="2">
        <f>SUMIFS(D2:D29,A2:A29,"&gt;1621",A2:A29,"&lt;1681")</f>
        <v>0</v>
      </c>
      <c r="K29" s="2">
        <f>SUMIFS(E2:E29,A2:A29,"&gt;1621",A2:A29,"&lt;1681")</f>
        <v>0</v>
      </c>
      <c r="M29">
        <v>28</v>
      </c>
      <c r="N29">
        <v>0</v>
      </c>
      <c r="O29">
        <v>0</v>
      </c>
      <c r="P29">
        <v>0</v>
      </c>
      <c r="Q29">
        <v>0</v>
      </c>
    </row>
    <row r="30" spans="7:17">
      <c r="G30" s="1">
        <v>29</v>
      </c>
      <c r="H30" s="2">
        <f>SUMIFS(B2:B29,A2:A29,"&gt;1681",A2:A29,"&lt;1741")</f>
        <v>0</v>
      </c>
      <c r="I30" s="2">
        <f>SUMIFS(C2:C29,A2:A29,"&gt;1681",A2:A29,"&lt;1741")</f>
        <v>0</v>
      </c>
      <c r="J30" s="2">
        <f>SUMIFS(D2:D29,A2:A29,"&gt;1681",A2:A29,"&lt;1741")</f>
        <v>0</v>
      </c>
      <c r="K30" s="2">
        <f>SUMIFS(E2:E29,A2:A29,"&gt;1681",A2:A29,"&lt;1741")</f>
        <v>0</v>
      </c>
      <c r="M30">
        <v>29</v>
      </c>
      <c r="N30">
        <v>0</v>
      </c>
      <c r="O30">
        <v>0</v>
      </c>
      <c r="P30">
        <v>0</v>
      </c>
      <c r="Q30">
        <v>0</v>
      </c>
    </row>
    <row r="31" spans="7:17">
      <c r="G31" s="1">
        <v>30</v>
      </c>
      <c r="H31" s="2">
        <f>SUMIFS(B2:B29,A2:A29,"&gt;1741",A2:A29,"&lt;1801")</f>
        <v>0</v>
      </c>
      <c r="I31" s="2">
        <f>SUMIFS(C2:C29,A2:A29,"&gt;1741",A2:A29,"&lt;1801")</f>
        <v>0</v>
      </c>
      <c r="J31" s="2">
        <f>SUMIFS(D2:D29,A2:A29,"&gt;1741",A2:A29,"&lt;1801")</f>
        <v>0</v>
      </c>
      <c r="K31" s="2">
        <f>SUMIFS(E2:E29,A2:A29,"&gt;1741",A2:A29,"&lt;1801")</f>
        <v>0</v>
      </c>
      <c r="M31">
        <v>30</v>
      </c>
      <c r="N31">
        <v>0</v>
      </c>
      <c r="O31">
        <v>0</v>
      </c>
      <c r="P31">
        <v>0</v>
      </c>
      <c r="Q31">
        <v>0</v>
      </c>
    </row>
    <row r="32" spans="7:17">
      <c r="G32" s="1">
        <v>31</v>
      </c>
      <c r="H32" s="2">
        <f>SUMIFS(B2:B29,A2:A29,"&gt;1801",A2:A29,"&lt;1861")</f>
        <v>0</v>
      </c>
      <c r="I32" s="2">
        <f>SUMIFS(C2:C29,A2:A29,"&gt;1801",A2:A29,"&lt;1861")</f>
        <v>0</v>
      </c>
      <c r="J32" s="2">
        <f>SUMIFS(D2:D29,A2:A29,"&gt;1801",A2:A29,"&lt;1861")</f>
        <v>0</v>
      </c>
      <c r="K32" s="2">
        <f>SUMIFS(E2:E29,A2:A29,"&gt;1801",A2:A29,"&lt;1861")</f>
        <v>0</v>
      </c>
      <c r="M32">
        <v>31</v>
      </c>
      <c r="N32">
        <v>0</v>
      </c>
      <c r="O32">
        <v>0</v>
      </c>
      <c r="P32">
        <v>0</v>
      </c>
      <c r="Q32">
        <v>0</v>
      </c>
    </row>
    <row r="33" spans="7:17">
      <c r="G33" s="1">
        <v>32</v>
      </c>
      <c r="H33" s="2">
        <f>SUMIFS(B2:B29,A2:A29,"&gt;1861",A2:A29,"&lt;1921")</f>
        <v>0</v>
      </c>
      <c r="I33" s="2">
        <f>SUMIFS(C2:C29,A2:A29,"&gt;1861",A2:A29,"&lt;1921")</f>
        <v>2</v>
      </c>
      <c r="J33" s="2">
        <f>SUMIFS(D2:D29,A2:A29,"&gt;1861",A2:A29,"&lt;1921")</f>
        <v>2</v>
      </c>
      <c r="K33" s="2">
        <f>SUMIFS(E2:E29,A2:A29,"&gt;1861",A2:A29,"&lt;1921")</f>
        <v>0</v>
      </c>
      <c r="M33">
        <v>32</v>
      </c>
      <c r="N33">
        <v>0</v>
      </c>
      <c r="O33">
        <v>1</v>
      </c>
      <c r="P33">
        <v>1</v>
      </c>
      <c r="Q33">
        <v>0</v>
      </c>
    </row>
    <row r="34" spans="7:17">
      <c r="G34" s="1">
        <v>33</v>
      </c>
      <c r="H34" s="2">
        <f>SUMIFS(B2:B29,A2:A29,"&gt;1921",A2:A29,"&lt;1981")</f>
        <v>0</v>
      </c>
      <c r="I34" s="2">
        <f>SUMIFS(C2:C29,A2:A29,"&gt;1921",A2:A29,"&lt;1981")</f>
        <v>0</v>
      </c>
      <c r="J34" s="2">
        <f>SUMIFS(D2:D29,A2:A29,"&gt;1921",A2:A29,"&lt;1981")</f>
        <v>0</v>
      </c>
      <c r="K34" s="2">
        <f>SUMIFS(E2:E29,A2:A29,"&gt;1921",A2:A29,"&lt;1981")</f>
        <v>0</v>
      </c>
      <c r="M34">
        <v>33</v>
      </c>
      <c r="N34">
        <v>0</v>
      </c>
      <c r="O34">
        <v>0</v>
      </c>
      <c r="P34">
        <v>0</v>
      </c>
      <c r="Q34">
        <v>0</v>
      </c>
    </row>
    <row r="35" spans="7:17">
      <c r="G35" s="1">
        <v>34</v>
      </c>
      <c r="H35" s="2">
        <f>SUMIFS(B2:B29,A2:A29,"&gt;1981",A2:A29,"&lt;2041")</f>
        <v>0</v>
      </c>
      <c r="I35" s="2">
        <f>SUMIFS(C2:C29,A2:A29,"&gt;1981",A2:A29,"&lt;2041")</f>
        <v>0</v>
      </c>
      <c r="J35" s="2">
        <f>SUMIFS(D2:D29,A2:A29,"&gt;1981",A2:A29,"&lt;2041")</f>
        <v>0</v>
      </c>
      <c r="K35" s="2">
        <f>SUMIFS(E2:E29,A2:A29,"&gt;1981",A2:A29,"&lt;2041")</f>
        <v>0</v>
      </c>
      <c r="M35">
        <v>34</v>
      </c>
      <c r="N35">
        <v>0</v>
      </c>
      <c r="O35">
        <v>0</v>
      </c>
      <c r="P35">
        <v>0</v>
      </c>
      <c r="Q35">
        <v>0</v>
      </c>
    </row>
    <row r="36" spans="7:17">
      <c r="G36" s="1">
        <v>35</v>
      </c>
      <c r="H36" s="2">
        <f>SUMIFS(B2:B29,A2:A29,"&gt;2041",A2:A29,"&lt;2101")</f>
        <v>0</v>
      </c>
      <c r="I36" s="2">
        <f>SUMIFS(C2:C29,A2:A29,"&gt;2041",A2:A29,"&lt;2101")</f>
        <v>0</v>
      </c>
      <c r="J36" s="2">
        <f>SUMIFS(D2:D29,A2:A29,"&gt;2041",A2:A29,"&lt;2101")</f>
        <v>0</v>
      </c>
      <c r="K36" s="2">
        <f>SUMIFS(E2:E29,A2:A29,"&gt;2041",A2:A29,"&lt;2101")</f>
        <v>0</v>
      </c>
      <c r="M36">
        <v>35</v>
      </c>
      <c r="N36">
        <v>0</v>
      </c>
      <c r="O36">
        <v>0</v>
      </c>
      <c r="P36">
        <v>0</v>
      </c>
      <c r="Q36">
        <v>0</v>
      </c>
    </row>
    <row r="37" spans="7:17">
      <c r="G37" s="1">
        <v>36</v>
      </c>
      <c r="H37" s="2">
        <f>SUMIFS(B2:B29,A2:A29,"&gt;2101",A2:A29,"&lt;2161")</f>
        <v>0</v>
      </c>
      <c r="I37" s="2">
        <f>SUMIFS(C2:C29,A2:A29,"&gt;2101",A2:A29,"&lt;2161")</f>
        <v>0</v>
      </c>
      <c r="J37" s="2">
        <f>SUMIFS(D2:D29,A2:A29,"&gt;2101",A2:A29,"&lt;2161")</f>
        <v>0</v>
      </c>
      <c r="K37" s="2">
        <f>SUMIFS(E2:E29,A2:A29,"&gt;2101",A2:A29,"&lt;2161")</f>
        <v>0</v>
      </c>
      <c r="M37">
        <v>36</v>
      </c>
      <c r="N37">
        <v>0</v>
      </c>
      <c r="O37">
        <v>0</v>
      </c>
      <c r="P37">
        <v>0</v>
      </c>
      <c r="Q37">
        <v>0</v>
      </c>
    </row>
    <row r="38" spans="7:17">
      <c r="G38" s="1">
        <v>37</v>
      </c>
      <c r="H38" s="2">
        <f>SUMIFS(B2:B29,A2:A29,"&gt;2161",A2:A29,"&lt;2221")</f>
        <v>0</v>
      </c>
      <c r="I38" s="2">
        <f>SUMIFS(C2:C29,A2:A29,"&gt;2161",A2:A29,"&lt;2221")</f>
        <v>0</v>
      </c>
      <c r="J38" s="2">
        <f>SUMIFS(D2:D29,A2:A29,"&gt;2161",A2:A29,"&lt;2221")</f>
        <v>0</v>
      </c>
      <c r="K38" s="2">
        <f>SUMIFS(E2:E29,A2:A29,"&gt;2161",A2:A29,"&lt;2221")</f>
        <v>0</v>
      </c>
      <c r="M38">
        <v>37</v>
      </c>
      <c r="N38">
        <v>0</v>
      </c>
      <c r="O38">
        <v>0</v>
      </c>
      <c r="P38">
        <v>0</v>
      </c>
      <c r="Q38">
        <v>0</v>
      </c>
    </row>
    <row r="39" spans="7:17">
      <c r="G39" s="1">
        <v>38</v>
      </c>
      <c r="H39" s="2">
        <f>SUMIFS(B2:B29,A2:A29,"&gt;2221",A2:A29,"&lt;2281")</f>
        <v>0</v>
      </c>
      <c r="I39" s="2">
        <f>SUMIFS(C2:C29,A2:A29,"&gt;2221",A2:A29,"&lt;2281")</f>
        <v>0</v>
      </c>
      <c r="J39" s="2">
        <f>SUMIFS(D2:D29,A2:A29,"&gt;2221",A2:A29,"&lt;2281")</f>
        <v>0</v>
      </c>
      <c r="K39" s="2">
        <f>SUMIFS(E2:E29,A2:A29,"&gt;2221",A2:A29,"&lt;2281")</f>
        <v>1</v>
      </c>
      <c r="M39">
        <v>38</v>
      </c>
      <c r="N39">
        <v>0</v>
      </c>
      <c r="O39">
        <v>0</v>
      </c>
      <c r="P39">
        <v>0</v>
      </c>
      <c r="Q39">
        <v>1</v>
      </c>
    </row>
    <row r="40" spans="7:17">
      <c r="G40" s="1">
        <v>39</v>
      </c>
      <c r="H40" s="2">
        <f>SUMIFS(B2:B29,A2:A29,"&gt;2281",A2:A29,"&lt;2341")</f>
        <v>0</v>
      </c>
      <c r="I40" s="2">
        <f>SUMIFS(C2:C29,A2:A29,"&gt;2281",A2:A29,"&lt;2341")</f>
        <v>0</v>
      </c>
      <c r="J40" s="2">
        <f>SUMIFS(D2:D29,A2:A29,"&gt;2281",A2:A29,"&lt;2341")</f>
        <v>0</v>
      </c>
      <c r="K40" s="2">
        <f>SUMIFS(E2:E29,A2:A29,"&gt;2281",A2:A29,"&lt;2341")</f>
        <v>0</v>
      </c>
      <c r="M40">
        <v>39</v>
      </c>
      <c r="N40">
        <v>0</v>
      </c>
      <c r="O40">
        <v>0</v>
      </c>
      <c r="P40">
        <v>0</v>
      </c>
      <c r="Q40">
        <v>0</v>
      </c>
    </row>
    <row r="41" spans="7:17">
      <c r="G41" s="1">
        <v>40</v>
      </c>
      <c r="H41" s="2">
        <f>SUMIFS(B2:B29,A2:A29,"&gt;2341",A2:A29,"&lt;2401")</f>
        <v>0</v>
      </c>
      <c r="I41" s="2">
        <f>SUMIFS(C2:C29,A2:A29,"&gt;2341",A2:A29,"&lt;2401")</f>
        <v>0</v>
      </c>
      <c r="J41" s="2">
        <f>SUMIFS(D2:D29,A2:A29,"&gt;2341",A2:A29,"&lt;2401")</f>
        <v>0</v>
      </c>
      <c r="K41" s="2">
        <f>SUMIFS(E2:E29,A2:A29,"&gt;2341",A2:A29,"&lt;2401")</f>
        <v>0</v>
      </c>
      <c r="M41">
        <v>40</v>
      </c>
      <c r="N41">
        <v>0</v>
      </c>
      <c r="O41">
        <v>0</v>
      </c>
      <c r="P41">
        <v>0</v>
      </c>
      <c r="Q41">
        <v>0</v>
      </c>
    </row>
    <row r="42" spans="7:17">
      <c r="G42" s="1">
        <v>41</v>
      </c>
      <c r="H42" s="2">
        <f>SUMIFS(B2:B29,A2:A29,"&gt;2401",A2:A29,"&lt;2461")</f>
        <v>0</v>
      </c>
      <c r="I42" s="2">
        <f>SUMIFS(C2:C29,A2:A29,"&gt;2401",A2:A29,"&lt;2461")</f>
        <v>0</v>
      </c>
      <c r="J42" s="2">
        <f>SUMIFS(D2:D29,A2:A29,"&gt;2401",A2:A29,"&lt;2461")</f>
        <v>0</v>
      </c>
      <c r="K42" s="2">
        <f>SUMIFS(E2:E29,A2:A29,"&gt;2401",A2:A29,"&lt;2461")</f>
        <v>0</v>
      </c>
      <c r="M42">
        <v>41</v>
      </c>
      <c r="N42">
        <v>0</v>
      </c>
      <c r="O42">
        <v>0</v>
      </c>
      <c r="P42">
        <v>0</v>
      </c>
      <c r="Q42">
        <v>0</v>
      </c>
    </row>
    <row r="43" spans="7:17">
      <c r="G43" s="1">
        <v>42</v>
      </c>
      <c r="H43" s="2">
        <f>SUMIFS(B2:B29,A2:A29,"&gt;2461",A2:A29,"&lt;2521")</f>
        <v>0</v>
      </c>
      <c r="I43" s="2">
        <f>SUMIFS(C2:C29,A2:A29,"&gt;2461",A2:A29,"&lt;2521")</f>
        <v>0</v>
      </c>
      <c r="J43" s="2">
        <f>SUMIFS(D2:D29,A2:A29,"&gt;2461",A2:A29,"&lt;2521")</f>
        <v>0</v>
      </c>
      <c r="K43" s="2">
        <f>SUMIFS(E2:E29,A2:A29,"&gt;2461",A2:A29,"&lt;2521")</f>
        <v>0</v>
      </c>
      <c r="M43">
        <v>42</v>
      </c>
      <c r="N43">
        <v>0</v>
      </c>
      <c r="O43">
        <v>0</v>
      </c>
      <c r="P43">
        <v>0</v>
      </c>
      <c r="Q43">
        <v>0</v>
      </c>
    </row>
    <row r="44" spans="7:17">
      <c r="G44" s="1">
        <v>43</v>
      </c>
      <c r="H44" s="2">
        <f>SUMIFS(B2:B29,A2:A29,"&gt;2521",A2:A29,"&lt;2581")</f>
        <v>0</v>
      </c>
      <c r="I44" s="2">
        <f>SUMIFS(C2:C29,A2:A29,"&gt;2521",A2:A29,"&lt;2581")</f>
        <v>0</v>
      </c>
      <c r="J44" s="2">
        <f>SUMIFS(D2:D29,A2:A29,"&gt;2521",A2:A29,"&lt;2581")</f>
        <v>0</v>
      </c>
      <c r="K44" s="2">
        <f>SUMIFS(E2:E29,A2:A29,"&gt;2521",A2:A29,"&lt;2581")</f>
        <v>1</v>
      </c>
      <c r="M44">
        <v>43</v>
      </c>
      <c r="N44">
        <v>0</v>
      </c>
      <c r="O44">
        <v>0</v>
      </c>
      <c r="P44">
        <v>0</v>
      </c>
      <c r="Q44">
        <v>1</v>
      </c>
    </row>
    <row r="45" spans="7:17">
      <c r="G45" s="1">
        <v>44</v>
      </c>
      <c r="H45" s="2">
        <f>SUMIFS(B2:B29,A2:A29,"&gt;2581",A2:A29,"&lt;2641")</f>
        <v>0</v>
      </c>
      <c r="I45" s="2">
        <f>SUMIFS(C2:C29,A2:A29,"&gt;2581",A2:A29,"&lt;2641")</f>
        <v>0</v>
      </c>
      <c r="J45" s="2">
        <f>SUMIFS(D2:D29,A2:A29,"&gt;2581",A2:A29,"&lt;2641")</f>
        <v>0</v>
      </c>
      <c r="K45" s="2">
        <f>SUMIFS(E2:E29,A2:A29,"&gt;2581",A2:A29,"&lt;2641")</f>
        <v>0</v>
      </c>
      <c r="M45">
        <v>44</v>
      </c>
      <c r="N45">
        <v>0</v>
      </c>
      <c r="O45">
        <v>0</v>
      </c>
      <c r="P45">
        <v>0</v>
      </c>
      <c r="Q45">
        <v>0</v>
      </c>
    </row>
    <row r="46" spans="7:17">
      <c r="G46" s="1">
        <v>45</v>
      </c>
      <c r="H46" s="2">
        <f>SUMIFS(B2:B29,A2:A29,"&gt;2641",A2:A29,"&lt;2701")</f>
        <v>0</v>
      </c>
      <c r="I46" s="2">
        <f>SUMIFS(C2:C29,A2:A29,"&gt;2641",A2:A29,"&lt;2701")</f>
        <v>1</v>
      </c>
      <c r="J46" s="2">
        <f>SUMIFS(D2:D29,A2:A29,"&gt;2641",A2:A29,"&lt;2701")</f>
        <v>0</v>
      </c>
      <c r="K46" s="2">
        <f>SUMIFS(E2:E29,A2:A29,"&gt;2641",A2:A29,"&lt;2701")</f>
        <v>0</v>
      </c>
      <c r="M46">
        <v>45</v>
      </c>
      <c r="N46">
        <v>0</v>
      </c>
      <c r="O46">
        <v>1</v>
      </c>
      <c r="P46">
        <v>0</v>
      </c>
      <c r="Q46">
        <v>0</v>
      </c>
    </row>
    <row r="47" spans="7:17">
      <c r="G47" s="1">
        <v>46</v>
      </c>
      <c r="H47" s="2">
        <f>SUMIFS(B2:B29,A2:A29,"&gt;2701",A2:A29,"&lt;2761")</f>
        <v>0</v>
      </c>
      <c r="I47" s="2">
        <f>SUMIFS(C2:C29,A2:A29,"&gt;2701",A2:A29,"&lt;2761")</f>
        <v>0</v>
      </c>
      <c r="J47" s="2">
        <f>SUMIFS(D2:D29,A2:A29,"&gt;2701",A2:A29,"&lt;2761")</f>
        <v>0</v>
      </c>
      <c r="K47" s="2">
        <f>SUMIFS(E2:E29,A2:A29,"&gt;2701",A2:A29,"&lt;2761")</f>
        <v>0</v>
      </c>
      <c r="M47">
        <v>46</v>
      </c>
      <c r="N47">
        <v>0</v>
      </c>
      <c r="O47">
        <v>0</v>
      </c>
      <c r="P47">
        <v>0</v>
      </c>
      <c r="Q47">
        <v>0</v>
      </c>
    </row>
    <row r="48" spans="7:17">
      <c r="G48" s="1">
        <v>47</v>
      </c>
      <c r="H48" s="2">
        <f>SUMIFS(B2:B29,A2:A29,"&gt;2761",A2:A29,"&lt;2821")</f>
        <v>0</v>
      </c>
      <c r="I48" s="2">
        <f>SUMIFS(C2:C29,A2:A29,"&gt;2761",A2:A29,"&lt;2821")</f>
        <v>0</v>
      </c>
      <c r="J48" s="2">
        <f>SUMIFS(D2:D29,A2:A29,"&gt;2761",A2:A29,"&lt;2821")</f>
        <v>0</v>
      </c>
      <c r="K48" s="2">
        <f>SUMIFS(E2:E29,A2:A29,"&gt;2761",A2:A29,"&lt;2821")</f>
        <v>0</v>
      </c>
      <c r="M48">
        <v>47</v>
      </c>
      <c r="N48">
        <v>0</v>
      </c>
      <c r="O48">
        <v>0</v>
      </c>
      <c r="P48">
        <v>0</v>
      </c>
      <c r="Q48">
        <v>0</v>
      </c>
    </row>
    <row r="49" spans="7:17">
      <c r="G49" s="1">
        <v>48</v>
      </c>
      <c r="H49" s="2">
        <f>SUMIFS(B2:B29,A2:A29,"&gt;2821",A2:A29,"&lt;2881")</f>
        <v>0</v>
      </c>
      <c r="I49" s="2">
        <f>SUMIFS(C2:C29,A2:A29,"&gt;2821",A2:A29,"&lt;2881")</f>
        <v>0</v>
      </c>
      <c r="J49" s="2">
        <f>SUMIFS(D2:D29,A2:A29,"&gt;2821",A2:A29,"&lt;2881")</f>
        <v>0</v>
      </c>
      <c r="K49" s="2">
        <f>SUMIFS(E2:E29,A2:A29,"&gt;2821",A2:A29,"&lt;2881")</f>
        <v>0</v>
      </c>
      <c r="M49">
        <v>48</v>
      </c>
      <c r="N49">
        <v>0</v>
      </c>
      <c r="O49">
        <v>0</v>
      </c>
      <c r="P49">
        <v>0</v>
      </c>
      <c r="Q49">
        <v>0</v>
      </c>
    </row>
  </sheetData>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2"/>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248</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473</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2062</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1</v>
      </c>
      <c r="M6">
        <v>5</v>
      </c>
      <c r="N6">
        <v>0</v>
      </c>
      <c r="O6">
        <v>0</v>
      </c>
      <c r="P6">
        <v>0</v>
      </c>
      <c r="Q6">
        <v>1</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1</v>
      </c>
      <c r="M9">
        <v>8</v>
      </c>
      <c r="N9">
        <v>0</v>
      </c>
      <c r="O9">
        <v>0</v>
      </c>
      <c r="P9">
        <v>0</v>
      </c>
      <c r="Q9">
        <v>1</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1</v>
      </c>
      <c r="M36">
        <v>35</v>
      </c>
      <c r="N36">
        <v>0</v>
      </c>
      <c r="O36">
        <v>0</v>
      </c>
      <c r="P36">
        <v>0</v>
      </c>
      <c r="Q36">
        <v>1</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3"/>
  <dimension ref="A1:Q49"/>
  <sheetViews>
    <sheetView workbookViewId="0">
      <selection activeCell="O17" sqref="O17"/>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558</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643</v>
      </c>
      <c r="B3" s="1">
        <v>0</v>
      </c>
      <c r="C3" s="1">
        <v>0</v>
      </c>
      <c r="D3" s="1">
        <v>1</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852</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1181</v>
      </c>
      <c r="B5" s="1">
        <v>0</v>
      </c>
      <c r="C5" s="1">
        <v>0</v>
      </c>
      <c r="D5" s="1">
        <v>1</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1285</v>
      </c>
      <c r="B6" s="1">
        <v>1</v>
      </c>
      <c r="C6" s="1">
        <v>0</v>
      </c>
      <c r="D6" s="1">
        <v>0</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1409</v>
      </c>
      <c r="B7" s="1">
        <v>0</v>
      </c>
      <c r="C7" s="1">
        <v>0</v>
      </c>
      <c r="D7" s="1">
        <v>1</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1542</v>
      </c>
      <c r="B8" s="1">
        <v>0</v>
      </c>
      <c r="C8" s="1">
        <v>0</v>
      </c>
      <c r="D8" s="1">
        <v>1</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1575</v>
      </c>
      <c r="B9" s="1">
        <v>0</v>
      </c>
      <c r="C9" s="1">
        <v>0</v>
      </c>
      <c r="D9" s="1">
        <v>0</v>
      </c>
      <c r="E9" s="1">
        <v>1</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1778</v>
      </c>
      <c r="B10" s="1">
        <v>0</v>
      </c>
      <c r="C10" s="1">
        <v>0</v>
      </c>
      <c r="D10" s="1">
        <v>1</v>
      </c>
      <c r="E10" s="1">
        <v>0</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1978</v>
      </c>
      <c r="B11" s="1">
        <v>1</v>
      </c>
      <c r="C11" s="1">
        <v>0</v>
      </c>
      <c r="D11" s="1">
        <v>0</v>
      </c>
      <c r="E11" s="1">
        <v>0</v>
      </c>
      <c r="G11" s="1">
        <v>10</v>
      </c>
      <c r="H11" s="2">
        <f>SUMIFS(B2:B22,A2:A22,"&gt;541",A2:A22,"&lt;601")</f>
        <v>0</v>
      </c>
      <c r="I11" s="2">
        <f>SUMIFS(C2:C22,A2:A22,"&gt;541",A2:A22,"&lt;601")</f>
        <v>0</v>
      </c>
      <c r="J11" s="2">
        <f>SUMIFS(D2:D22,A2:A22,"&gt;541",A2:A22,"&lt;601")</f>
        <v>0</v>
      </c>
      <c r="K11" s="2">
        <f>SUMIFS(E2:E22,A2:A22,"&gt;541",A2:A22,"&lt;601")</f>
        <v>1</v>
      </c>
      <c r="M11">
        <v>10</v>
      </c>
      <c r="N11">
        <v>0</v>
      </c>
      <c r="O11">
        <v>0</v>
      </c>
      <c r="P11">
        <v>0</v>
      </c>
      <c r="Q11">
        <v>1</v>
      </c>
    </row>
    <row r="12" spans="1:17">
      <c r="A12" s="1">
        <v>2057</v>
      </c>
      <c r="B12" s="1">
        <v>0</v>
      </c>
      <c r="C12" s="1">
        <v>0</v>
      </c>
      <c r="D12" s="1">
        <v>1</v>
      </c>
      <c r="E12" s="1">
        <v>0</v>
      </c>
      <c r="G12" s="1">
        <v>11</v>
      </c>
      <c r="H12" s="2">
        <f>SUMIFS(B2:B22,A2:A22,"&gt;601",A2:A22,"&lt;661")</f>
        <v>0</v>
      </c>
      <c r="I12" s="2">
        <f>SUMIFS(C2:C22,A2:A22,"&gt;601",A2:A22,"&lt;661")</f>
        <v>0</v>
      </c>
      <c r="J12" s="2">
        <f>SUMIFS(D2:D22,A2:A22,"&gt;601",A2:A22,"&lt;661")</f>
        <v>1</v>
      </c>
      <c r="K12" s="2">
        <f>SUMIFS(E2:E22,A2:A22,"&gt;601",A2:A22,"&lt;661")</f>
        <v>0</v>
      </c>
      <c r="M12">
        <v>11</v>
      </c>
      <c r="N12">
        <v>0</v>
      </c>
      <c r="O12">
        <v>0</v>
      </c>
      <c r="P12">
        <v>1</v>
      </c>
      <c r="Q12">
        <v>0</v>
      </c>
    </row>
    <row r="13" spans="1:17">
      <c r="A13" s="1">
        <v>2303</v>
      </c>
      <c r="B13" s="1">
        <v>1</v>
      </c>
      <c r="C13" s="1">
        <v>0</v>
      </c>
      <c r="D13" s="1">
        <v>0</v>
      </c>
      <c r="E13" s="1">
        <v>0</v>
      </c>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1:17">
      <c r="A14" s="1">
        <v>2312</v>
      </c>
      <c r="B14" s="1">
        <v>0</v>
      </c>
      <c r="C14" s="1">
        <v>0</v>
      </c>
      <c r="D14" s="1">
        <v>1</v>
      </c>
      <c r="E14" s="1">
        <v>0</v>
      </c>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1:17">
      <c r="A15" s="1">
        <v>2576</v>
      </c>
      <c r="B15" s="1">
        <v>0</v>
      </c>
      <c r="C15" s="1">
        <v>0</v>
      </c>
      <c r="D15" s="1">
        <v>1</v>
      </c>
      <c r="E15" s="1">
        <v>0</v>
      </c>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1:17">
      <c r="A16" s="1">
        <v>2598</v>
      </c>
      <c r="B16" s="1">
        <v>0</v>
      </c>
      <c r="C16" s="1">
        <v>1</v>
      </c>
      <c r="D16" s="1">
        <v>0</v>
      </c>
      <c r="E16" s="1">
        <v>0</v>
      </c>
      <c r="G16" s="1">
        <v>15</v>
      </c>
      <c r="H16" s="2">
        <f>SUMIFS(B2:B22,A2:A22,"&gt;841",A2:A22,"&lt;901")</f>
        <v>0</v>
      </c>
      <c r="I16" s="2">
        <f>SUMIFS(C2:C22,A2:A22,"&gt;841",A2:A22,"&lt;901")</f>
        <v>1</v>
      </c>
      <c r="J16" s="2">
        <f>SUMIFS(D2:D22,A2:A22,"&gt;841",A2:A22,"&lt;901")</f>
        <v>0</v>
      </c>
      <c r="K16" s="2">
        <f>SUMIFS(E2:E22,A2:A22,"&gt;841",A2:A22,"&lt;901")</f>
        <v>0</v>
      </c>
      <c r="M16">
        <v>15</v>
      </c>
      <c r="N16">
        <v>0</v>
      </c>
      <c r="O16">
        <v>1</v>
      </c>
      <c r="P16">
        <v>0</v>
      </c>
      <c r="Q16">
        <v>0</v>
      </c>
    </row>
    <row r="17" spans="1:17">
      <c r="A17" s="1">
        <v>2850</v>
      </c>
      <c r="B17" s="1">
        <v>0</v>
      </c>
      <c r="C17" s="1">
        <v>0</v>
      </c>
      <c r="D17" s="1">
        <v>1</v>
      </c>
      <c r="E17" s="1">
        <v>0</v>
      </c>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1</v>
      </c>
      <c r="K21" s="2">
        <f>SUMIFS(E2:E22,A2:A22,"&gt;1141",A2:A22,"&lt;A2:A22")</f>
        <v>0</v>
      </c>
      <c r="M21">
        <v>20</v>
      </c>
      <c r="N21">
        <v>0</v>
      </c>
      <c r="O21">
        <v>0</v>
      </c>
      <c r="P21">
        <v>1</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1</v>
      </c>
      <c r="I23" s="2">
        <f>SUMIFS(C2:C22,A2:A22,"&gt;1261",A2:A22,"&lt;1321")</f>
        <v>0</v>
      </c>
      <c r="J23" s="2">
        <f>SUMIFS(D2:D22,A2:A22,"&gt;1261",A2:A22,"&lt;1321")</f>
        <v>0</v>
      </c>
      <c r="K23" s="2">
        <f>SUMIFS(E2:E22,A2:A22,"&gt;1261",A2:A22,"&lt;1321")</f>
        <v>0</v>
      </c>
      <c r="M23">
        <v>22</v>
      </c>
      <c r="N23">
        <v>1</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1</v>
      </c>
      <c r="K25" s="2">
        <f>SUMIFS(E2:E22,A2:A22,"&gt;1381",A2:A22,"&lt;1441")</f>
        <v>0</v>
      </c>
      <c r="M25">
        <v>24</v>
      </c>
      <c r="N25">
        <v>0</v>
      </c>
      <c r="O25">
        <v>0</v>
      </c>
      <c r="P25">
        <v>1</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1</v>
      </c>
      <c r="K27" s="2">
        <f>SUMIFS(E2:E22,A2:A22,"&gt;1501",A2:A22,"&lt;1561")</f>
        <v>0</v>
      </c>
      <c r="M27">
        <v>26</v>
      </c>
      <c r="N27">
        <v>0</v>
      </c>
      <c r="O27">
        <v>0</v>
      </c>
      <c r="P27">
        <v>1</v>
      </c>
      <c r="Q27">
        <v>0</v>
      </c>
    </row>
    <row r="28" spans="7:17">
      <c r="G28" s="1">
        <v>27</v>
      </c>
      <c r="H28" s="2">
        <f>SUMIFS(B2:B22,A2:A22,"&gt;1561",A2:A22,"&lt;1621")</f>
        <v>0</v>
      </c>
      <c r="I28" s="2">
        <f>SUMIFS(C2:C22,A2:A22,"&gt;1561",A2:A22,"&lt;1621")</f>
        <v>0</v>
      </c>
      <c r="J28" s="2">
        <f>SUMIFS(D2:D22,A2:A22,"&gt;1561",A2:A22,"&lt;1621")</f>
        <v>0</v>
      </c>
      <c r="K28" s="2">
        <f>SUMIFS(E2:E22,A2:A22,"&gt;1561",A2:A22,"&lt;1621")</f>
        <v>1</v>
      </c>
      <c r="M28">
        <v>27</v>
      </c>
      <c r="N28">
        <v>0</v>
      </c>
      <c r="O28">
        <v>0</v>
      </c>
      <c r="P28">
        <v>0</v>
      </c>
      <c r="Q28">
        <v>1</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1</v>
      </c>
      <c r="K31" s="2">
        <f>SUMIFS(E2:E22,A2:A22,"&gt;1741",A2:A22,"&lt;1801")</f>
        <v>0</v>
      </c>
      <c r="M31">
        <v>30</v>
      </c>
      <c r="N31">
        <v>0</v>
      </c>
      <c r="O31">
        <v>0</v>
      </c>
      <c r="P31">
        <v>1</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1</v>
      </c>
      <c r="I34" s="2">
        <f>SUMIFS(C2:C22,A2:A22,"&gt;1921",A2:A22,"&lt;1981")</f>
        <v>0</v>
      </c>
      <c r="J34" s="2">
        <f>SUMIFS(D2:D22,A2:A22,"&gt;1921",A2:A22,"&lt;1981")</f>
        <v>0</v>
      </c>
      <c r="K34" s="2">
        <f>SUMIFS(E2:E22,A2:A22,"&gt;1921",A2:A22,"&lt;1981")</f>
        <v>0</v>
      </c>
      <c r="M34">
        <v>33</v>
      </c>
      <c r="N34">
        <v>1</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1</v>
      </c>
      <c r="K36" s="2">
        <f>SUMIFS(E2:E22,A2:A22,"&gt;2041",A2:A22,"&lt;2101")</f>
        <v>0</v>
      </c>
      <c r="M36">
        <v>35</v>
      </c>
      <c r="N36">
        <v>0</v>
      </c>
      <c r="O36">
        <v>0</v>
      </c>
      <c r="P36">
        <v>1</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1</v>
      </c>
      <c r="I40" s="2">
        <f>SUMIFS(C2:C22,A2:A22,"&gt;2281",A2:A22,"&lt;2341")</f>
        <v>0</v>
      </c>
      <c r="J40" s="2">
        <f>SUMIFS(D2:D22,A2:A22,"&gt;2281",A2:A22,"&lt;2341")</f>
        <v>1</v>
      </c>
      <c r="K40" s="2">
        <f>SUMIFS(E2:E22,A2:A22,"&gt;2281",A2:A22,"&lt;2341")</f>
        <v>0</v>
      </c>
      <c r="M40">
        <v>39</v>
      </c>
      <c r="N40">
        <v>1</v>
      </c>
      <c r="O40">
        <v>0</v>
      </c>
      <c r="P40">
        <v>1</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1</v>
      </c>
      <c r="K44" s="2">
        <f>SUMIFS(E2:E22,A2:A22,"&gt;2521",A2:A22,"&lt;2581")</f>
        <v>0</v>
      </c>
      <c r="M44">
        <v>43</v>
      </c>
      <c r="N44">
        <v>0</v>
      </c>
      <c r="O44">
        <v>0</v>
      </c>
      <c r="P44">
        <v>1</v>
      </c>
      <c r="Q44">
        <v>0</v>
      </c>
    </row>
    <row r="45" spans="7:17">
      <c r="G45" s="1">
        <v>44</v>
      </c>
      <c r="H45" s="2">
        <f>SUMIFS(B2:B22,A2:A22,"&gt;2581",A2:A22,"&lt;2641")</f>
        <v>0</v>
      </c>
      <c r="I45" s="2">
        <f>SUMIFS(C2:C22,A2:A22,"&gt;2581",A2:A22,"&lt;2641")</f>
        <v>1</v>
      </c>
      <c r="J45" s="2">
        <f>SUMIFS(D2:D22,A2:A22,"&gt;2581",A2:A22,"&lt;2641")</f>
        <v>0</v>
      </c>
      <c r="K45" s="2">
        <f>SUMIFS(E2:E22,A2:A22,"&gt;2581",A2:A22,"&lt;2641")</f>
        <v>0</v>
      </c>
      <c r="M45">
        <v>44</v>
      </c>
      <c r="N45">
        <v>0</v>
      </c>
      <c r="O45">
        <v>1</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1</v>
      </c>
      <c r="K49" s="2">
        <f>SUMIFS(E2:E22,A2:A22,"&gt;2821",A2:A22,"&lt;2881")</f>
        <v>0</v>
      </c>
      <c r="M49">
        <v>48</v>
      </c>
      <c r="N49">
        <v>0</v>
      </c>
      <c r="O49">
        <v>0</v>
      </c>
      <c r="P49">
        <v>1</v>
      </c>
      <c r="Q49">
        <v>0</v>
      </c>
    </row>
  </sheetData>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4"/>
  <dimension ref="A1:Q49"/>
  <sheetViews>
    <sheetView workbookViewId="0">
      <selection activeCell="N1" sqref="N$1:Q$1048576"/>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616</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643</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2172</v>
      </c>
      <c r="B4" s="1">
        <v>0</v>
      </c>
      <c r="C4" s="1">
        <v>0</v>
      </c>
      <c r="D4" s="1">
        <v>1</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2178</v>
      </c>
      <c r="B5" s="1">
        <v>1</v>
      </c>
      <c r="C5" s="1">
        <v>0</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1</v>
      </c>
      <c r="J12" s="2">
        <f>SUMIFS(D2:D22,A2:A22,"&gt;601",A2:A22,"&lt;661")</f>
        <v>0</v>
      </c>
      <c r="K12" s="2">
        <f>SUMIFS(E2:E22,A2:A22,"&gt;601",A2:A22,"&lt;661")</f>
        <v>1</v>
      </c>
      <c r="M12">
        <v>11</v>
      </c>
      <c r="N12">
        <v>0</v>
      </c>
      <c r="O12">
        <v>1</v>
      </c>
      <c r="P12">
        <v>0</v>
      </c>
      <c r="Q12">
        <v>1</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1</v>
      </c>
      <c r="I38" s="2">
        <f>SUMIFS(C2:C22,A2:A22,"&gt;2161",A2:A22,"&lt;2221")</f>
        <v>0</v>
      </c>
      <c r="J38" s="2">
        <f>SUMIFS(D2:D22,A2:A22,"&gt;2161",A2:A22,"&lt;2221")</f>
        <v>1</v>
      </c>
      <c r="K38" s="2">
        <f>SUMIFS(E2:E22,A2:A22,"&gt;2161",A2:A22,"&lt;2221")</f>
        <v>0</v>
      </c>
      <c r="M38">
        <v>37</v>
      </c>
      <c r="N38">
        <v>1</v>
      </c>
      <c r="O38">
        <v>0</v>
      </c>
      <c r="P38">
        <v>1</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8"/>
  <dimension ref="A1:Q49"/>
  <sheetViews>
    <sheetView workbookViewId="0">
      <selection activeCell="N1" sqref="N$1:Q$1048576"/>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657</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661</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1515</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1855</v>
      </c>
      <c r="B5" s="1">
        <v>1</v>
      </c>
      <c r="C5" s="1">
        <v>0</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1856</v>
      </c>
      <c r="B6" s="1">
        <v>0</v>
      </c>
      <c r="C6" s="1">
        <v>0</v>
      </c>
      <c r="D6" s="1">
        <v>0</v>
      </c>
      <c r="E6" s="1">
        <v>1</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2652</v>
      </c>
      <c r="B7" s="1">
        <v>0</v>
      </c>
      <c r="C7" s="1">
        <v>0</v>
      </c>
      <c r="D7" s="1">
        <v>1</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1</v>
      </c>
      <c r="M12">
        <v>11</v>
      </c>
      <c r="N12">
        <v>0</v>
      </c>
      <c r="O12">
        <v>0</v>
      </c>
      <c r="P12">
        <v>0</v>
      </c>
      <c r="Q12">
        <v>1</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1</v>
      </c>
      <c r="J27" s="2">
        <f>SUMIFS(D2:D22,A2:A22,"&gt;1501",A2:A22,"&lt;1561")</f>
        <v>0</v>
      </c>
      <c r="K27" s="2">
        <f>SUMIFS(E2:E22,A2:A22,"&gt;1501",A2:A22,"&lt;1561")</f>
        <v>0</v>
      </c>
      <c r="M27">
        <v>26</v>
      </c>
      <c r="N27">
        <v>0</v>
      </c>
      <c r="O27">
        <v>1</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1</v>
      </c>
      <c r="I32" s="2">
        <f>SUMIFS(C2:C22,A2:A22,"&gt;1801",A2:A22,"&lt;1861")</f>
        <v>0</v>
      </c>
      <c r="J32" s="2">
        <f>SUMIFS(D2:D22,A2:A22,"&gt;1801",A2:A22,"&lt;1861")</f>
        <v>0</v>
      </c>
      <c r="K32" s="2">
        <f>SUMIFS(E2:E22,A2:A22,"&gt;1801",A2:A22,"&lt;1861")</f>
        <v>1</v>
      </c>
      <c r="M32">
        <v>31</v>
      </c>
      <c r="N32">
        <v>1</v>
      </c>
      <c r="O32">
        <v>0</v>
      </c>
      <c r="P32">
        <v>0</v>
      </c>
      <c r="Q32">
        <v>1</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1</v>
      </c>
      <c r="K46" s="2">
        <f>SUMIFS(E2:E22,A2:A22,"&gt;2641",A2:A22,"&lt;2701")</f>
        <v>0</v>
      </c>
      <c r="M46">
        <v>45</v>
      </c>
      <c r="N46">
        <v>0</v>
      </c>
      <c r="O46">
        <v>0</v>
      </c>
      <c r="P46">
        <v>1</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9"/>
  <dimension ref="A1:Q49"/>
  <sheetViews>
    <sheetView topLeftCell="G1" workbookViewId="0">
      <selection activeCell="T1" sqref="T1"/>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503</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693</v>
      </c>
      <c r="B3" s="1">
        <v>1</v>
      </c>
      <c r="C3" s="1">
        <v>0</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966</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986</v>
      </c>
      <c r="B5" s="1">
        <v>0</v>
      </c>
      <c r="C5" s="1">
        <v>0</v>
      </c>
      <c r="D5" s="1">
        <v>1</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1422</v>
      </c>
      <c r="B6" s="1">
        <v>0</v>
      </c>
      <c r="C6" s="1">
        <v>0</v>
      </c>
      <c r="D6" s="1">
        <v>0</v>
      </c>
      <c r="E6" s="1">
        <v>1</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2147</v>
      </c>
      <c r="B7" s="1">
        <v>0</v>
      </c>
      <c r="C7" s="1">
        <v>1</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2467</v>
      </c>
      <c r="B8" s="1">
        <v>0</v>
      </c>
      <c r="C8" s="1">
        <v>0</v>
      </c>
      <c r="D8" s="1">
        <v>0</v>
      </c>
      <c r="E8" s="1">
        <v>1</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1</v>
      </c>
      <c r="J10" s="2">
        <f>SUMIFS(D2:D22,A2:A22,"&gt;481",A2:A22,"&lt;541")</f>
        <v>0</v>
      </c>
      <c r="K10" s="2">
        <f>SUMIFS(E2:E22,A2:A22,"&gt;481",A2:A22,"&lt;541")</f>
        <v>0</v>
      </c>
      <c r="M10">
        <v>9</v>
      </c>
      <c r="N10">
        <v>0</v>
      </c>
      <c r="O10">
        <v>1</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1</v>
      </c>
      <c r="I13" s="2">
        <f>SUMIFS(C2:C22,A2:A22,"&gt;661",A2:A22,"&lt;721")</f>
        <v>0</v>
      </c>
      <c r="J13" s="2">
        <f>SUMIFS(D2:D22,A2:A22,"&gt;661",A2:A22,"&lt;721")</f>
        <v>0</v>
      </c>
      <c r="K13" s="2">
        <f>SUMIFS(E2:E22,A2:A22,"&gt;661",A2:A22,"&lt;721")</f>
        <v>0</v>
      </c>
      <c r="M13">
        <v>12</v>
      </c>
      <c r="N13">
        <v>1</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1</v>
      </c>
      <c r="J18" s="2">
        <f>SUMIFS(D2:D22,A2:A22,"&gt;961",A2:A22,"&lt;1021")</f>
        <v>1</v>
      </c>
      <c r="K18" s="2">
        <f>SUMIFS(E2:E22,A2:A22,"&gt;961",A2:A22,"&lt;1021")</f>
        <v>0</v>
      </c>
      <c r="M18">
        <v>17</v>
      </c>
      <c r="N18">
        <v>0</v>
      </c>
      <c r="O18">
        <v>1</v>
      </c>
      <c r="P18">
        <v>1</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1</v>
      </c>
      <c r="M25">
        <v>24</v>
      </c>
      <c r="N25">
        <v>0</v>
      </c>
      <c r="O25">
        <v>0</v>
      </c>
      <c r="P25">
        <v>0</v>
      </c>
      <c r="Q25">
        <v>1</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1</v>
      </c>
      <c r="J37" s="2">
        <f>SUMIFS(D2:D22,A2:A22,"&gt;2101",A2:A22,"&lt;2161")</f>
        <v>0</v>
      </c>
      <c r="K37" s="2">
        <f>SUMIFS(E2:E22,A2:A22,"&gt;2101",A2:A22,"&lt;2161")</f>
        <v>0</v>
      </c>
      <c r="M37">
        <v>36</v>
      </c>
      <c r="N37">
        <v>0</v>
      </c>
      <c r="O37">
        <v>1</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1</v>
      </c>
      <c r="M43">
        <v>42</v>
      </c>
      <c r="N43">
        <v>0</v>
      </c>
      <c r="O43">
        <v>0</v>
      </c>
      <c r="P43">
        <v>0</v>
      </c>
      <c r="Q43">
        <v>1</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0"/>
  <dimension ref="A1:Q49"/>
  <sheetViews>
    <sheetView workbookViewId="0">
      <selection activeCell="N1" sqref="N$1:Q$1048576"/>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233</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647</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870</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1219</v>
      </c>
      <c r="B5" s="1">
        <v>1</v>
      </c>
      <c r="C5" s="1">
        <v>0</v>
      </c>
      <c r="D5" s="1">
        <v>0</v>
      </c>
      <c r="E5" s="1">
        <v>0</v>
      </c>
      <c r="G5" s="1">
        <v>4</v>
      </c>
      <c r="H5" s="2">
        <f>SUMIFS(B2:B22,A2:A22,"&gt;181",A2:A22,"&lt;241")</f>
        <v>0</v>
      </c>
      <c r="I5" s="2">
        <f>SUMIFS(C2:C22,A2:A22,"&gt;181",A2:A22,"&lt;241")</f>
        <v>1</v>
      </c>
      <c r="J5" s="2">
        <f>SUMIFS(D2:D22,A2:A22,"&gt;181",A2:A22,"&lt;241")</f>
        <v>0</v>
      </c>
      <c r="K5" s="2">
        <f>SUMIFS(E2:E22,A2:A22,"&gt;181",A2:A22,"&lt;241")</f>
        <v>0</v>
      </c>
      <c r="M5">
        <v>4</v>
      </c>
      <c r="N5">
        <v>0</v>
      </c>
      <c r="O5">
        <v>1</v>
      </c>
      <c r="P5">
        <v>0</v>
      </c>
      <c r="Q5">
        <v>0</v>
      </c>
    </row>
    <row r="6" spans="1:17">
      <c r="A6" s="1">
        <v>1231</v>
      </c>
      <c r="B6" s="1">
        <v>0</v>
      </c>
      <c r="C6" s="1">
        <v>0</v>
      </c>
      <c r="D6" s="1">
        <v>1</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1528</v>
      </c>
      <c r="B7" s="1">
        <v>1</v>
      </c>
      <c r="C7" s="1">
        <v>0</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1579</v>
      </c>
      <c r="B8" s="1">
        <v>0</v>
      </c>
      <c r="C8" s="1">
        <v>0</v>
      </c>
      <c r="D8" s="1">
        <v>0</v>
      </c>
      <c r="E8" s="1">
        <v>1</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1807</v>
      </c>
      <c r="B9" s="1">
        <v>0</v>
      </c>
      <c r="C9" s="1">
        <v>0</v>
      </c>
      <c r="D9" s="1">
        <v>1</v>
      </c>
      <c r="E9" s="1">
        <v>0</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1815</v>
      </c>
      <c r="B10" s="1">
        <v>0</v>
      </c>
      <c r="C10" s="1">
        <v>0</v>
      </c>
      <c r="D10" s="1">
        <v>1</v>
      </c>
      <c r="E10" s="1">
        <v>0</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1926</v>
      </c>
      <c r="B11" s="1">
        <v>0</v>
      </c>
      <c r="C11" s="1">
        <v>0</v>
      </c>
      <c r="D11" s="1">
        <v>1</v>
      </c>
      <c r="E11" s="1">
        <v>0</v>
      </c>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1:17">
      <c r="A12" s="1">
        <v>1958</v>
      </c>
      <c r="B12" s="1">
        <v>0</v>
      </c>
      <c r="C12" s="1">
        <v>0</v>
      </c>
      <c r="D12" s="1">
        <v>0</v>
      </c>
      <c r="E12" s="1">
        <v>1</v>
      </c>
      <c r="G12" s="1">
        <v>11</v>
      </c>
      <c r="H12" s="2">
        <f>SUMIFS(B2:B22,A2:A22,"&gt;601",A2:A22,"&lt;661")</f>
        <v>0</v>
      </c>
      <c r="I12" s="2">
        <f>SUMIFS(C2:C22,A2:A22,"&gt;601",A2:A22,"&lt;661")</f>
        <v>1</v>
      </c>
      <c r="J12" s="2">
        <f>SUMIFS(D2:D22,A2:A22,"&gt;601",A2:A22,"&lt;661")</f>
        <v>0</v>
      </c>
      <c r="K12" s="2">
        <f>SUMIFS(E2:E22,A2:A22,"&gt;601",A2:A22,"&lt;661")</f>
        <v>0</v>
      </c>
      <c r="M12">
        <v>11</v>
      </c>
      <c r="N12">
        <v>0</v>
      </c>
      <c r="O12">
        <v>1</v>
      </c>
      <c r="P12">
        <v>0</v>
      </c>
      <c r="Q12">
        <v>0</v>
      </c>
    </row>
    <row r="13" spans="1:17">
      <c r="A13" s="1">
        <v>2054</v>
      </c>
      <c r="B13" s="1">
        <v>0</v>
      </c>
      <c r="C13" s="1">
        <v>0</v>
      </c>
      <c r="D13" s="1">
        <v>1</v>
      </c>
      <c r="E13" s="1">
        <v>0</v>
      </c>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1:17">
      <c r="A14" s="1">
        <v>2290</v>
      </c>
      <c r="B14" s="1">
        <v>0</v>
      </c>
      <c r="C14" s="1">
        <v>0</v>
      </c>
      <c r="D14" s="1">
        <v>0</v>
      </c>
      <c r="E14" s="1">
        <v>1</v>
      </c>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1:17">
      <c r="A15" s="1">
        <v>2493</v>
      </c>
      <c r="B15" s="1">
        <v>0</v>
      </c>
      <c r="C15" s="1">
        <v>0</v>
      </c>
      <c r="D15" s="1">
        <v>1</v>
      </c>
      <c r="E15" s="1">
        <v>0</v>
      </c>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1:17">
      <c r="A16" s="1">
        <v>2569</v>
      </c>
      <c r="B16" s="1">
        <v>1</v>
      </c>
      <c r="C16" s="1">
        <v>0</v>
      </c>
      <c r="D16" s="1">
        <v>0</v>
      </c>
      <c r="E16" s="1">
        <v>0</v>
      </c>
      <c r="G16" s="1">
        <v>15</v>
      </c>
      <c r="H16" s="2">
        <f>SUMIFS(B2:B22,A2:A22,"&gt;841",A2:A22,"&lt;901")</f>
        <v>0</v>
      </c>
      <c r="I16" s="2">
        <f>SUMIFS(C2:C22,A2:A22,"&gt;841",A2:A22,"&lt;901")</f>
        <v>0</v>
      </c>
      <c r="J16" s="2">
        <f>SUMIFS(D2:D22,A2:A22,"&gt;841",A2:A22,"&lt;901")</f>
        <v>0</v>
      </c>
      <c r="K16" s="2">
        <f>SUMIFS(E2:E22,A2:A22,"&gt;841",A2:A22,"&lt;901")</f>
        <v>1</v>
      </c>
      <c r="M16">
        <v>15</v>
      </c>
      <c r="N16">
        <v>0</v>
      </c>
      <c r="O16">
        <v>0</v>
      </c>
      <c r="P16">
        <v>0</v>
      </c>
      <c r="Q16">
        <v>1</v>
      </c>
    </row>
    <row r="17" spans="1:17">
      <c r="A17" s="1">
        <v>2787</v>
      </c>
      <c r="B17" s="1">
        <v>0</v>
      </c>
      <c r="C17" s="1">
        <v>0</v>
      </c>
      <c r="D17" s="1">
        <v>0</v>
      </c>
      <c r="E17" s="1">
        <v>1</v>
      </c>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1</v>
      </c>
      <c r="I22" s="2">
        <f>SUMIFS(C2:C22,A2:A22,"&gt;1201",A2:A22,"&lt;1261")</f>
        <v>0</v>
      </c>
      <c r="J22" s="2">
        <f>SUMIFS(D2:D22,A2:A22,"&gt;1201",A2:A22,"&lt;1261")</f>
        <v>1</v>
      </c>
      <c r="K22" s="2">
        <f>SUMIFS(E2:E22,A2:A22,"&gt;1201",A2:A22,"&lt;1261")</f>
        <v>0</v>
      </c>
      <c r="M22">
        <v>21</v>
      </c>
      <c r="N22">
        <v>1</v>
      </c>
      <c r="O22">
        <v>0</v>
      </c>
      <c r="P22">
        <v>1</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1</v>
      </c>
      <c r="I27" s="2">
        <f>SUMIFS(C2:C22,A2:A22,"&gt;1501",A2:A22,"&lt;1561")</f>
        <v>0</v>
      </c>
      <c r="J27" s="2">
        <f>SUMIFS(D2:D22,A2:A22,"&gt;1501",A2:A22,"&lt;1561")</f>
        <v>0</v>
      </c>
      <c r="K27" s="2">
        <f>SUMIFS(E2:E22,A2:A22,"&gt;1501",A2:A22,"&lt;1561")</f>
        <v>0</v>
      </c>
      <c r="M27">
        <v>26</v>
      </c>
      <c r="N27">
        <v>1</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1</v>
      </c>
      <c r="M28">
        <v>27</v>
      </c>
      <c r="N28">
        <v>0</v>
      </c>
      <c r="O28">
        <v>0</v>
      </c>
      <c r="P28">
        <v>0</v>
      </c>
      <c r="Q28">
        <v>1</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2</v>
      </c>
      <c r="K32" s="2">
        <f>SUMIFS(E2:E22,A2:A22,"&gt;1801",A2:A22,"&lt;1861")</f>
        <v>0</v>
      </c>
      <c r="M32">
        <v>31</v>
      </c>
      <c r="N32">
        <v>0</v>
      </c>
      <c r="O32">
        <v>0</v>
      </c>
      <c r="P32">
        <v>1</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1</v>
      </c>
      <c r="K34" s="2">
        <f>SUMIFS(E2:E22,A2:A22,"&gt;1921",A2:A22,"&lt;1981")</f>
        <v>1</v>
      </c>
      <c r="M34">
        <v>33</v>
      </c>
      <c r="N34">
        <v>0</v>
      </c>
      <c r="O34">
        <v>0</v>
      </c>
      <c r="P34">
        <v>1</v>
      </c>
      <c r="Q34">
        <v>1</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1</v>
      </c>
      <c r="K36" s="2">
        <f>SUMIFS(E2:E22,A2:A22,"&gt;2041",A2:A22,"&lt;2101")</f>
        <v>0</v>
      </c>
      <c r="M36">
        <v>35</v>
      </c>
      <c r="N36">
        <v>0</v>
      </c>
      <c r="O36">
        <v>0</v>
      </c>
      <c r="P36">
        <v>1</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1</v>
      </c>
      <c r="M40">
        <v>39</v>
      </c>
      <c r="N40">
        <v>0</v>
      </c>
      <c r="O40">
        <v>0</v>
      </c>
      <c r="P40">
        <v>0</v>
      </c>
      <c r="Q40">
        <v>1</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1</v>
      </c>
      <c r="K43" s="2">
        <f>SUMIFS(E2:E22,A2:A22,"&gt;2461",A2:A22,"&lt;2521")</f>
        <v>0</v>
      </c>
      <c r="M43">
        <v>42</v>
      </c>
      <c r="N43">
        <v>0</v>
      </c>
      <c r="O43">
        <v>0</v>
      </c>
      <c r="P43">
        <v>1</v>
      </c>
      <c r="Q43">
        <v>0</v>
      </c>
    </row>
    <row r="44" spans="7:17">
      <c r="G44" s="1">
        <v>43</v>
      </c>
      <c r="H44" s="2">
        <f>SUMIFS(B2:B22,A2:A22,"&gt;2521",A2:A22,"&lt;2581")</f>
        <v>1</v>
      </c>
      <c r="I44" s="2">
        <f>SUMIFS(C2:C22,A2:A22,"&gt;2521",A2:A22,"&lt;2581")</f>
        <v>0</v>
      </c>
      <c r="J44" s="2">
        <f>SUMIFS(D2:D22,A2:A22,"&gt;2521",A2:A22,"&lt;2581")</f>
        <v>0</v>
      </c>
      <c r="K44" s="2">
        <f>SUMIFS(E2:E22,A2:A22,"&gt;2521",A2:A22,"&lt;2581")</f>
        <v>0</v>
      </c>
      <c r="M44">
        <v>43</v>
      </c>
      <c r="N44">
        <v>1</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1</v>
      </c>
      <c r="M48">
        <v>47</v>
      </c>
      <c r="N48">
        <v>0</v>
      </c>
      <c r="O48">
        <v>0</v>
      </c>
      <c r="P48">
        <v>0</v>
      </c>
      <c r="Q48">
        <v>1</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1"/>
  <dimension ref="A1:Q49"/>
  <sheetViews>
    <sheetView workbookViewId="0">
      <selection activeCell="N33" sqref="N33"/>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1309</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1607</v>
      </c>
      <c r="B3" s="1">
        <v>0</v>
      </c>
      <c r="C3" s="1">
        <v>0</v>
      </c>
      <c r="D3" s="1">
        <v>1</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1845</v>
      </c>
      <c r="B4" s="1">
        <v>1</v>
      </c>
      <c r="C4" s="1">
        <v>0</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1858</v>
      </c>
      <c r="B5" s="1">
        <v>1</v>
      </c>
      <c r="C5" s="1">
        <v>0</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1859</v>
      </c>
      <c r="B6" s="1">
        <v>0</v>
      </c>
      <c r="C6" s="1">
        <v>0</v>
      </c>
      <c r="D6" s="1">
        <v>1</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1861</v>
      </c>
      <c r="B7" s="1">
        <v>1</v>
      </c>
      <c r="C7" s="1">
        <v>0</v>
      </c>
      <c r="D7" s="1">
        <v>1</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1863</v>
      </c>
      <c r="B8" s="1">
        <v>1</v>
      </c>
      <c r="C8" s="1">
        <v>0</v>
      </c>
      <c r="D8" s="1">
        <v>1</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1</v>
      </c>
      <c r="J23" s="2">
        <f>SUMIFS(D2:D22,A2:A22,"&gt;1261",A2:A22,"&lt;1321")</f>
        <v>0</v>
      </c>
      <c r="K23" s="2">
        <f>SUMIFS(E2:E22,A2:A22,"&gt;1261",A2:A22,"&lt;1321")</f>
        <v>0</v>
      </c>
      <c r="M23">
        <v>22</v>
      </c>
      <c r="N23">
        <v>0</v>
      </c>
      <c r="O23">
        <v>1</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1</v>
      </c>
      <c r="K28" s="2">
        <f>SUMIFS(E2:E22,A2:A22,"&gt;1561",A2:A22,"&lt;1621")</f>
        <v>0</v>
      </c>
      <c r="M28">
        <v>27</v>
      </c>
      <c r="N28">
        <v>0</v>
      </c>
      <c r="O28">
        <v>0</v>
      </c>
      <c r="P28">
        <v>1</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2</v>
      </c>
      <c r="I32" s="2">
        <f>SUMIFS(C2:C22,A2:A22,"&gt;1801",A2:A22,"&lt;1861")</f>
        <v>0</v>
      </c>
      <c r="J32" s="2">
        <f>SUMIFS(D2:D22,A2:A22,"&gt;1801",A2:A22,"&lt;1861")</f>
        <v>1</v>
      </c>
      <c r="K32" s="2">
        <f>SUMIFS(E2:E22,A2:A22,"&gt;1801",A2:A22,"&lt;1861")</f>
        <v>0</v>
      </c>
      <c r="M32">
        <v>31</v>
      </c>
      <c r="N32">
        <v>1</v>
      </c>
      <c r="O32">
        <v>0</v>
      </c>
      <c r="P32">
        <v>1</v>
      </c>
      <c r="Q32">
        <v>0</v>
      </c>
    </row>
    <row r="33" spans="7:17">
      <c r="G33" s="1">
        <v>32</v>
      </c>
      <c r="H33" s="2">
        <f>SUMIFS(B2:B22,A2:A22,"&gt;1861",A2:A22,"&lt;1921")</f>
        <v>1</v>
      </c>
      <c r="I33" s="2">
        <f>SUMIFS(C2:C22,A2:A22,"&gt;1861",A2:A22,"&lt;1921")</f>
        <v>0</v>
      </c>
      <c r="J33" s="2">
        <f>SUMIFS(D2:D22,A2:A22,"&gt;1861",A2:A22,"&lt;1921")</f>
        <v>1</v>
      </c>
      <c r="K33" s="2">
        <f>SUMIFS(E2:E22,A2:A22,"&gt;1861",A2:A22,"&lt;1921")</f>
        <v>0</v>
      </c>
      <c r="M33">
        <v>32</v>
      </c>
      <c r="N33">
        <v>1</v>
      </c>
      <c r="O33">
        <v>0</v>
      </c>
      <c r="P33">
        <v>1</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2"/>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432</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566</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1374</v>
      </c>
      <c r="B4" s="1">
        <v>1</v>
      </c>
      <c r="C4" s="1">
        <v>0</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2624</v>
      </c>
      <c r="B5" s="1">
        <v>0</v>
      </c>
      <c r="C5" s="1">
        <v>1</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2672</v>
      </c>
      <c r="B6" s="1">
        <v>0</v>
      </c>
      <c r="C6" s="1">
        <v>0</v>
      </c>
      <c r="D6" s="1">
        <v>0</v>
      </c>
      <c r="E6" s="1">
        <v>1</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1</v>
      </c>
      <c r="M9">
        <v>8</v>
      </c>
      <c r="N9">
        <v>0</v>
      </c>
      <c r="O9">
        <v>0</v>
      </c>
      <c r="P9">
        <v>0</v>
      </c>
      <c r="Q9">
        <v>1</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1</v>
      </c>
      <c r="J11" s="2">
        <f>SUMIFS(D2:D22,A2:A22,"&gt;541",A2:A22,"&lt;601")</f>
        <v>0</v>
      </c>
      <c r="K11" s="2">
        <f>SUMIFS(E2:E22,A2:A22,"&gt;541",A2:A22,"&lt;601")</f>
        <v>0</v>
      </c>
      <c r="M11">
        <v>10</v>
      </c>
      <c r="N11">
        <v>0</v>
      </c>
      <c r="O11">
        <v>1</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1</v>
      </c>
      <c r="I24" s="2">
        <f>SUMIFS(C2:C22,A2:A22,"&gt;1321",A2:A22,"&lt;1381")</f>
        <v>0</v>
      </c>
      <c r="J24" s="2">
        <f>SUMIFS(D2:D22,A2:A22,"&gt;1321",A2:A22,"&lt;1381")</f>
        <v>0</v>
      </c>
      <c r="K24" s="2">
        <f>SUMIFS(E2:E22,A2:A22,"&gt;1321",A2:A22,"&lt;1381")</f>
        <v>0</v>
      </c>
      <c r="M24">
        <v>23</v>
      </c>
      <c r="N24">
        <v>1</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1</v>
      </c>
      <c r="J45" s="2">
        <f>SUMIFS(D2:D22,A2:A22,"&gt;2581",A2:A22,"&lt;2641")</f>
        <v>0</v>
      </c>
      <c r="K45" s="2">
        <f>SUMIFS(E2:E22,A2:A22,"&gt;2581",A2:A22,"&lt;2641")</f>
        <v>0</v>
      </c>
      <c r="M45">
        <v>44</v>
      </c>
      <c r="N45">
        <v>0</v>
      </c>
      <c r="O45">
        <v>1</v>
      </c>
      <c r="P45">
        <v>0</v>
      </c>
      <c r="Q45">
        <v>0</v>
      </c>
    </row>
    <row r="46" spans="7:17">
      <c r="G46" s="1">
        <v>45</v>
      </c>
      <c r="H46" s="2">
        <f>SUMIFS(B2:B22,A2:A22,"&gt;2641",A2:A22,"&lt;2701")</f>
        <v>0</v>
      </c>
      <c r="I46" s="2">
        <f>SUMIFS(C2:C22,A2:A22,"&gt;2641",A2:A22,"&lt;2701")</f>
        <v>0</v>
      </c>
      <c r="J46" s="2">
        <f>SUMIFS(D2:D22,A2:A22,"&gt;2641",A2:A22,"&lt;2701")</f>
        <v>0</v>
      </c>
      <c r="K46" s="2">
        <f>SUMIFS(E2:E22,A2:A22,"&gt;2641",A2:A22,"&lt;2701")</f>
        <v>1</v>
      </c>
      <c r="M46">
        <v>45</v>
      </c>
      <c r="N46">
        <v>0</v>
      </c>
      <c r="O46">
        <v>0</v>
      </c>
      <c r="P46">
        <v>0</v>
      </c>
      <c r="Q46">
        <v>1</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3"/>
  <dimension ref="A1:Q49"/>
  <sheetViews>
    <sheetView workbookViewId="0">
      <selection activeCell="E9" sqref="E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380</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410</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7:17">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2</v>
      </c>
      <c r="J8" s="2">
        <f>SUMIFS(D2:D22,A2:A22,"&gt;361",A2:A22,"&lt;421")</f>
        <v>0</v>
      </c>
      <c r="K8" s="2">
        <f>SUMIFS(E2:E22,A2:A22,"&gt;361",A2:A22,"&lt;421")</f>
        <v>0</v>
      </c>
      <c r="M8">
        <v>7</v>
      </c>
      <c r="N8">
        <v>0</v>
      </c>
      <c r="O8">
        <v>1</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Q49"/>
  <sheetViews>
    <sheetView workbookViewId="0">
      <selection activeCell="O15" sqref="O15"/>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1073</v>
      </c>
      <c r="B2" s="1">
        <v>0</v>
      </c>
      <c r="C2" s="1">
        <v>0</v>
      </c>
      <c r="D2" s="1">
        <v>0</v>
      </c>
      <c r="E2" s="1">
        <v>1</v>
      </c>
      <c r="G2" s="1">
        <v>1</v>
      </c>
      <c r="H2" s="2">
        <f>SUMIFS(B2:B16,A2:A16,"&gt;0",A2:A16,"&lt;61")</f>
        <v>0</v>
      </c>
      <c r="I2" s="2">
        <f>SUMIFS(C2:C16,A2:A16,"&gt;0",A2:A16,"&lt;61")</f>
        <v>0</v>
      </c>
      <c r="J2" s="2">
        <f>SUMIFS(D2:D16,A2:A16,"&gt;0",A2:A16,"&lt;61")</f>
        <v>0</v>
      </c>
      <c r="K2" s="2">
        <f>SUMIFS(E2:E16,A2:A16,"&gt;0",A2:A16,"&lt;61")</f>
        <v>0</v>
      </c>
      <c r="M2">
        <v>1</v>
      </c>
      <c r="N2">
        <v>0</v>
      </c>
      <c r="O2">
        <v>0</v>
      </c>
      <c r="P2">
        <v>0</v>
      </c>
      <c r="Q2">
        <v>0</v>
      </c>
    </row>
    <row r="3" spans="1:17">
      <c r="A3" s="1">
        <v>2098</v>
      </c>
      <c r="B3" s="1">
        <v>1</v>
      </c>
      <c r="C3" s="1">
        <v>0</v>
      </c>
      <c r="D3" s="1">
        <v>0</v>
      </c>
      <c r="E3" s="1">
        <v>0</v>
      </c>
      <c r="G3" s="1">
        <v>2</v>
      </c>
      <c r="H3" s="2">
        <f>SUMIFS(B2:B16,A2:A16,"&gt;61",A2:A16,"&lt;121")</f>
        <v>0</v>
      </c>
      <c r="I3" s="2">
        <f>SUMIFS(C2:C16,A2:A16,"&gt;61",A2:A16,"&lt;121")</f>
        <v>0</v>
      </c>
      <c r="J3" s="2">
        <f>SUMIFS(D2:D16,A2:A16,"&gt;61",A2:A16,"&lt;121")</f>
        <v>0</v>
      </c>
      <c r="K3" s="2">
        <f>SUMIFS(E2:E16,A2:A16,"&gt;61",A2:A16,"&lt;121")</f>
        <v>0</v>
      </c>
      <c r="M3">
        <v>2</v>
      </c>
      <c r="N3">
        <v>0</v>
      </c>
      <c r="O3">
        <v>0</v>
      </c>
      <c r="P3">
        <v>0</v>
      </c>
      <c r="Q3">
        <v>0</v>
      </c>
    </row>
    <row r="4" spans="1:17">
      <c r="A4" s="1">
        <v>2589</v>
      </c>
      <c r="B4" s="1">
        <v>0</v>
      </c>
      <c r="C4" s="1">
        <v>0</v>
      </c>
      <c r="D4" s="1">
        <v>0</v>
      </c>
      <c r="E4" s="1">
        <v>1</v>
      </c>
      <c r="G4" s="1">
        <v>3</v>
      </c>
      <c r="H4" s="2">
        <f>SUMIFS(B2:B16,A2:A16,"&gt;121",A2:A16,"&lt;181")</f>
        <v>0</v>
      </c>
      <c r="I4" s="2">
        <f>SUMIFS(C2:C16,A2:A16,"&gt;121",A2:A16,"&lt;181")</f>
        <v>0</v>
      </c>
      <c r="J4" s="2">
        <f>SUMIFS(D2:D16,A2:A16,"&gt;121",A2:A16,"&lt;181")</f>
        <v>0</v>
      </c>
      <c r="K4" s="2">
        <f>SUMIFS(E2:E16,A2:A16,"&gt;121",A2:A16,"&lt;181")</f>
        <v>0</v>
      </c>
      <c r="M4">
        <v>3</v>
      </c>
      <c r="N4">
        <v>0</v>
      </c>
      <c r="O4">
        <v>0</v>
      </c>
      <c r="P4">
        <v>0</v>
      </c>
      <c r="Q4">
        <v>0</v>
      </c>
    </row>
    <row r="5" spans="1:17">
      <c r="A5" s="1">
        <v>2603</v>
      </c>
      <c r="B5" s="1">
        <v>0</v>
      </c>
      <c r="C5" s="1">
        <v>1</v>
      </c>
      <c r="D5" s="1">
        <v>0</v>
      </c>
      <c r="E5" s="1">
        <v>0</v>
      </c>
      <c r="G5" s="1">
        <v>4</v>
      </c>
      <c r="H5" s="2">
        <f>SUMIFS(B2:B16,A2:A16,"&gt;181",A2:A16,"&lt;241")</f>
        <v>0</v>
      </c>
      <c r="I5" s="2">
        <f>SUMIFS(C2:C16,A2:A16,"&gt;181",A2:A16,"&lt;241")</f>
        <v>0</v>
      </c>
      <c r="J5" s="2">
        <f>SUMIFS(D2:D16,A2:A16,"&gt;181",A2:A16,"&lt;241")</f>
        <v>0</v>
      </c>
      <c r="K5" s="2">
        <f>SUMIFS(E2:E16,A2:A16,"&gt;181",A2:A16,"&lt;241")</f>
        <v>0</v>
      </c>
      <c r="M5">
        <v>4</v>
      </c>
      <c r="N5">
        <v>0</v>
      </c>
      <c r="O5">
        <v>0</v>
      </c>
      <c r="P5">
        <v>0</v>
      </c>
      <c r="Q5">
        <v>0</v>
      </c>
    </row>
    <row r="6" spans="1:17">
      <c r="A6" s="1">
        <v>2732</v>
      </c>
      <c r="B6" s="1">
        <v>0</v>
      </c>
      <c r="C6" s="1">
        <v>0</v>
      </c>
      <c r="D6" s="1">
        <v>0</v>
      </c>
      <c r="E6" s="1">
        <v>1</v>
      </c>
      <c r="G6" s="1">
        <v>5</v>
      </c>
      <c r="H6" s="2">
        <f>SUMIFS(B2:B16,A2:A16,"&gt;241",A2:A16,"&lt;301")</f>
        <v>0</v>
      </c>
      <c r="I6" s="2">
        <f>SUMIFS(C2:C16,A2:A16,"&gt;241",A2:A16,"&lt;301")</f>
        <v>0</v>
      </c>
      <c r="J6" s="2">
        <f>SUMIFS(D2:D16,A2:A16,"&gt;241",A2:A16,"&lt;301")</f>
        <v>0</v>
      </c>
      <c r="K6" s="2">
        <f>SUMIFS(E2:E16,A2:A16,"&gt;241",A2:A16,"&lt;301")</f>
        <v>0</v>
      </c>
      <c r="M6">
        <v>5</v>
      </c>
      <c r="N6">
        <v>0</v>
      </c>
      <c r="O6">
        <v>0</v>
      </c>
      <c r="P6">
        <v>0</v>
      </c>
      <c r="Q6">
        <v>0</v>
      </c>
    </row>
    <row r="7" spans="1:17">
      <c r="A7" s="1">
        <v>2859</v>
      </c>
      <c r="B7" s="1">
        <v>1</v>
      </c>
      <c r="C7" s="1">
        <v>0</v>
      </c>
      <c r="D7" s="1">
        <v>0</v>
      </c>
      <c r="E7" s="1">
        <v>0</v>
      </c>
      <c r="G7" s="1">
        <v>6</v>
      </c>
      <c r="H7" s="2">
        <f>SUMIFS(B2:B16,A2:A16,"&gt;301",A2:A16,"&lt;361")</f>
        <v>0</v>
      </c>
      <c r="I7" s="2">
        <f>SUMIFS(C2:C16,A2:A16,"&gt;301",A2:A16,"&lt;361")</f>
        <v>0</v>
      </c>
      <c r="J7" s="2">
        <f>SUMIFS(D2:D16,A2:A16,"&gt;301",A2:A16,"&lt;361")</f>
        <v>0</v>
      </c>
      <c r="K7" s="2">
        <f>SUMIFS(E2:E16,A2:A16,"&gt;301",A2:A16,"&lt;361")</f>
        <v>0</v>
      </c>
      <c r="M7">
        <v>6</v>
      </c>
      <c r="N7">
        <v>0</v>
      </c>
      <c r="O7">
        <v>0</v>
      </c>
      <c r="P7">
        <v>0</v>
      </c>
      <c r="Q7">
        <v>0</v>
      </c>
    </row>
    <row r="8" spans="7:17">
      <c r="G8" s="1">
        <v>7</v>
      </c>
      <c r="H8" s="2">
        <f>SUMIFS(B2:B16,A2:A16,"&gt;361",A2:A16,"&lt;421")</f>
        <v>0</v>
      </c>
      <c r="I8" s="2">
        <f>SUMIFS(C2:C16,A2:A16,"&gt;361",A2:A16,"&lt;421")</f>
        <v>0</v>
      </c>
      <c r="J8" s="2">
        <f>SUMIFS(D2:D16,A2:A16,"&gt;361",A2:A16,"&lt;421")</f>
        <v>0</v>
      </c>
      <c r="K8" s="2">
        <f>SUMIFS(E2:E16,A2:A16,"&gt;361",A2:A16,"&lt;421")</f>
        <v>0</v>
      </c>
      <c r="M8">
        <v>7</v>
      </c>
      <c r="N8">
        <v>0</v>
      </c>
      <c r="O8">
        <v>0</v>
      </c>
      <c r="P8">
        <v>0</v>
      </c>
      <c r="Q8">
        <v>0</v>
      </c>
    </row>
    <row r="9" spans="7:17">
      <c r="G9" s="1">
        <v>8</v>
      </c>
      <c r="H9" s="2">
        <f>SUMIFS(B2:B16,A2:A16,"&gt;421",A2:A16,"&lt;481")</f>
        <v>0</v>
      </c>
      <c r="I9" s="2">
        <f>SUMIFS(C2:C16,A2:A16,"&gt;421",A2:A16,"&lt;481")</f>
        <v>0</v>
      </c>
      <c r="J9" s="2">
        <f>SUMIFS(D2:D16,A2:A16,"&gt;421",A2:A16,"&lt;481")</f>
        <v>0</v>
      </c>
      <c r="K9" s="2">
        <f>SUMIFS(E2:E16,A2:A16,"&gt;421",A2:A16,"&lt;481")</f>
        <v>0</v>
      </c>
      <c r="M9">
        <v>8</v>
      </c>
      <c r="N9">
        <v>0</v>
      </c>
      <c r="O9">
        <v>0</v>
      </c>
      <c r="P9">
        <v>0</v>
      </c>
      <c r="Q9">
        <v>0</v>
      </c>
    </row>
    <row r="10" spans="7:17">
      <c r="G10" s="1">
        <v>9</v>
      </c>
      <c r="H10" s="2">
        <f>SUMIFS(B2:B16,A2:A16,"&gt;481",A2:A16,"&lt;541")</f>
        <v>0</v>
      </c>
      <c r="I10" s="2">
        <f>SUMIFS(C2:C16,A2:A16,"&gt;481",A2:A16,"&lt;541")</f>
        <v>0</v>
      </c>
      <c r="J10" s="2">
        <f>SUMIFS(D2:D16,A2:A16,"&gt;481",A2:A16,"&lt;541")</f>
        <v>0</v>
      </c>
      <c r="K10" s="2">
        <f>SUMIFS(E2:E16,A2:A16,"&gt;481",A2:A16,"&lt;541")</f>
        <v>0</v>
      </c>
      <c r="M10">
        <v>9</v>
      </c>
      <c r="N10">
        <v>0</v>
      </c>
      <c r="O10">
        <v>0</v>
      </c>
      <c r="P10">
        <v>0</v>
      </c>
      <c r="Q10">
        <v>0</v>
      </c>
    </row>
    <row r="11" spans="7:17">
      <c r="G11" s="1">
        <v>10</v>
      </c>
      <c r="H11" s="2">
        <f>SUMIFS(B2:B16,A2:A16,"&gt;541",A2:A16,"&lt;601")</f>
        <v>0</v>
      </c>
      <c r="I11" s="2">
        <f>SUMIFS(C2:C16,A2:A16,"&gt;541",A2:A16,"&lt;601")</f>
        <v>0</v>
      </c>
      <c r="J11" s="2">
        <f>SUMIFS(D2:D16,A2:A16,"&gt;541",A2:A16,"&lt;601")</f>
        <v>0</v>
      </c>
      <c r="K11" s="2">
        <f>SUMIFS(E2:E16,A2:A16,"&gt;541",A2:A16,"&lt;601")</f>
        <v>0</v>
      </c>
      <c r="M11">
        <v>10</v>
      </c>
      <c r="N11">
        <v>0</v>
      </c>
      <c r="O11">
        <v>0</v>
      </c>
      <c r="P11">
        <v>0</v>
      </c>
      <c r="Q11">
        <v>0</v>
      </c>
    </row>
    <row r="12" spans="7:17">
      <c r="G12" s="1">
        <v>11</v>
      </c>
      <c r="H12" s="2">
        <f>SUMIFS(B2:B16,A2:A16,"&gt;601",A2:A16,"&lt;661")</f>
        <v>0</v>
      </c>
      <c r="I12" s="2">
        <f>SUMIFS(C2:C16,A2:A16,"&gt;601",A2:A16,"&lt;661")</f>
        <v>0</v>
      </c>
      <c r="J12" s="2">
        <f>SUMIFS(D2:D16,A2:A16,"&gt;601",A2:A16,"&lt;661")</f>
        <v>0</v>
      </c>
      <c r="K12" s="2">
        <f>SUMIFS(E2:E16,A2:A16,"&gt;601",A2:A16,"&lt;661")</f>
        <v>0</v>
      </c>
      <c r="M12">
        <v>11</v>
      </c>
      <c r="N12">
        <v>0</v>
      </c>
      <c r="O12">
        <v>0</v>
      </c>
      <c r="P12">
        <v>0</v>
      </c>
      <c r="Q12">
        <v>0</v>
      </c>
    </row>
    <row r="13" spans="7:17">
      <c r="G13" s="1">
        <v>12</v>
      </c>
      <c r="H13" s="2">
        <f>SUMIFS(B2:B16,A2:A16,"&gt;661",A2:A16,"&lt;721")</f>
        <v>0</v>
      </c>
      <c r="I13" s="2">
        <f>SUMIFS(C2:C16,A2:A16,"&gt;661",A2:A16,"&lt;721")</f>
        <v>0</v>
      </c>
      <c r="J13" s="2">
        <f>SUMIFS(D2:D16,A2:A16,"&gt;661",A2:A16,"&lt;721")</f>
        <v>0</v>
      </c>
      <c r="K13" s="2">
        <f>SUMIFS(E2:E16,A2:A16,"&gt;661",A2:A16,"&lt;721")</f>
        <v>0</v>
      </c>
      <c r="M13">
        <v>12</v>
      </c>
      <c r="N13">
        <v>0</v>
      </c>
      <c r="O13">
        <v>0</v>
      </c>
      <c r="P13">
        <v>0</v>
      </c>
      <c r="Q13">
        <v>0</v>
      </c>
    </row>
    <row r="14" spans="7:17">
      <c r="G14" s="1">
        <v>13</v>
      </c>
      <c r="H14" s="2">
        <f>SUMIFS(B2:B16,A2:A16,"&gt;721",A2:A16,"&lt;781")</f>
        <v>0</v>
      </c>
      <c r="I14" s="2">
        <f>SUMIFS(C2:C16,A2:A16,"&gt;721",A2:A16,"&lt;781")</f>
        <v>0</v>
      </c>
      <c r="J14" s="2">
        <f>SUMIFS(D2:D16,A2:A16,"&gt;721",A2:A16,"&lt;781")</f>
        <v>0</v>
      </c>
      <c r="K14" s="2">
        <f>SUMIFS(E2:E16,A2:A16,"&gt;721",A2:A16,"&lt;781")</f>
        <v>0</v>
      </c>
      <c r="M14">
        <v>13</v>
      </c>
      <c r="N14">
        <v>0</v>
      </c>
      <c r="O14">
        <v>0</v>
      </c>
      <c r="P14">
        <v>0</v>
      </c>
      <c r="Q14">
        <v>0</v>
      </c>
    </row>
    <row r="15" spans="7:17">
      <c r="G15" s="1">
        <v>14</v>
      </c>
      <c r="H15" s="2">
        <f>SUMIFS(B2:B16,A2:A16,"&gt;781",A2:A16,"&lt;841")</f>
        <v>0</v>
      </c>
      <c r="I15" s="2">
        <f>SUMIFS(C2:C16,A2:A16,"&gt;781",A2:A16,"&lt;841")</f>
        <v>0</v>
      </c>
      <c r="J15" s="2">
        <f>SUMIFS(D2:D16,A2:A16,"&gt;781",A2:A16,"&lt;841")</f>
        <v>0</v>
      </c>
      <c r="K15" s="2">
        <f>SUMIFS(E2:E16,A2:A16,"&gt;781",A2:A16,"&lt;841")</f>
        <v>0</v>
      </c>
      <c r="M15">
        <v>14</v>
      </c>
      <c r="N15">
        <v>0</v>
      </c>
      <c r="O15">
        <v>0</v>
      </c>
      <c r="P15">
        <v>0</v>
      </c>
      <c r="Q15">
        <v>0</v>
      </c>
    </row>
    <row r="16" spans="7:17">
      <c r="G16" s="1">
        <v>15</v>
      </c>
      <c r="H16" s="2">
        <f>SUMIFS(B2:B16,A2:A16,"&gt;841",A2:A16,"&lt;901")</f>
        <v>0</v>
      </c>
      <c r="I16" s="2">
        <f>SUMIFS(C2:C16,A2:A16,"&gt;841",A2:A16,"&lt;901")</f>
        <v>0</v>
      </c>
      <c r="J16" s="2">
        <f>SUMIFS(D2:D16,A2:A16,"&gt;841",A2:A16,"&lt;901")</f>
        <v>0</v>
      </c>
      <c r="K16" s="2">
        <f>SUMIFS(E2:E16,A2:A16,"&gt;841",A2:A16,"&lt;901")</f>
        <v>0</v>
      </c>
      <c r="M16">
        <v>15</v>
      </c>
      <c r="N16">
        <v>0</v>
      </c>
      <c r="O16">
        <v>0</v>
      </c>
      <c r="P16">
        <v>0</v>
      </c>
      <c r="Q16">
        <v>0</v>
      </c>
    </row>
    <row r="17" spans="7:17">
      <c r="G17" s="1">
        <v>16</v>
      </c>
      <c r="H17" s="2">
        <f>SUMIFS(B2:B16,A2:A16,"&gt;901",A2:A16,"&lt;961")</f>
        <v>0</v>
      </c>
      <c r="I17" s="2">
        <f>SUMIFS(C2:C16,A2:A16,"&gt;901",A2:A16,"&lt;961")</f>
        <v>0</v>
      </c>
      <c r="J17" s="2">
        <f>SUMIFS(D2:D16,A2:A16,"&gt;901",A2:A16,"&lt;961")</f>
        <v>0</v>
      </c>
      <c r="K17" s="2">
        <f>SUMIFS(E2:E16,A2:A16,"&gt;901",A2:A16,"&lt;961")</f>
        <v>0</v>
      </c>
      <c r="M17">
        <v>16</v>
      </c>
      <c r="N17">
        <v>0</v>
      </c>
      <c r="O17">
        <v>0</v>
      </c>
      <c r="P17">
        <v>0</v>
      </c>
      <c r="Q17">
        <v>0</v>
      </c>
    </row>
    <row r="18" spans="7:17">
      <c r="G18" s="1">
        <v>17</v>
      </c>
      <c r="H18" s="2">
        <f>SUMIFS(B2:B16,A2:A16,"&gt;961",A2:A16,"&lt;1021")</f>
        <v>0</v>
      </c>
      <c r="I18" s="2">
        <f>SUMIFS(C2:C16,A2:A16,"&gt;961",A2:A16,"&lt;1021")</f>
        <v>0</v>
      </c>
      <c r="J18" s="2">
        <f>SUMIFS(D2:D16,A2:A16,"&gt;961",A2:A16,"&lt;1021")</f>
        <v>0</v>
      </c>
      <c r="K18" s="2">
        <f>SUMIFS(E2:E16,A2:A16,"&gt;961",A2:A16,"&lt;1021")</f>
        <v>0</v>
      </c>
      <c r="M18">
        <v>17</v>
      </c>
      <c r="N18">
        <v>0</v>
      </c>
      <c r="O18">
        <v>0</v>
      </c>
      <c r="P18">
        <v>0</v>
      </c>
      <c r="Q18">
        <v>0</v>
      </c>
    </row>
    <row r="19" spans="7:17">
      <c r="G19" s="1">
        <v>18</v>
      </c>
      <c r="H19" s="2">
        <f>SUMIFS(B2:B16,A2:A16,"&gt;1021",A2:A16,"&lt;1081")</f>
        <v>0</v>
      </c>
      <c r="I19" s="2">
        <f>SUMIFS(C2:C16,A2:A16,"&gt;1021",A2:A16,"&lt;1081")</f>
        <v>0</v>
      </c>
      <c r="J19" s="2">
        <f>SUMIFS(D2:D16,A2:A16,"&gt;1021",A2:A16,"&lt;1081")</f>
        <v>0</v>
      </c>
      <c r="K19" s="2">
        <f>SUMIFS(E2:E16,A2:A16,"&gt;1021",A2:A16,"&lt;1081")</f>
        <v>1</v>
      </c>
      <c r="M19">
        <v>18</v>
      </c>
      <c r="N19">
        <v>0</v>
      </c>
      <c r="O19">
        <v>0</v>
      </c>
      <c r="P19">
        <v>0</v>
      </c>
      <c r="Q19">
        <v>1</v>
      </c>
    </row>
    <row r="20" spans="7:17">
      <c r="G20" s="1">
        <v>19</v>
      </c>
      <c r="H20" s="2">
        <f>SUMIFS(B2:B16,A2:A16,"&gt;1081",A2:A16,"&lt;1141")</f>
        <v>0</v>
      </c>
      <c r="I20" s="2">
        <f>SUMIFS(C2:C16,A2:A16,"&gt;1081",A2:A16,"&lt;1141")</f>
        <v>0</v>
      </c>
      <c r="J20" s="2">
        <f>SUMIFS(D2:D16,A2:A16,"&gt;1081",A2:A16,"&lt;1141")</f>
        <v>0</v>
      </c>
      <c r="K20" s="2">
        <f>SUMIFS(E2:E16,A2:A16,"&gt;1081",A2:A16,"&lt;1141")</f>
        <v>0</v>
      </c>
      <c r="M20">
        <v>19</v>
      </c>
      <c r="N20">
        <v>0</v>
      </c>
      <c r="O20">
        <v>0</v>
      </c>
      <c r="P20">
        <v>0</v>
      </c>
      <c r="Q20">
        <v>0</v>
      </c>
    </row>
    <row r="21" spans="7:17">
      <c r="G21" s="1">
        <v>20</v>
      </c>
      <c r="H21" s="2">
        <f>SUMIFS(B2:B16,A2:A16,"&gt;1141",A2:A16,"&lt;1201")</f>
        <v>0</v>
      </c>
      <c r="I21" s="2">
        <f>SUMIFS(C2:C16,A2:A16,"&gt;1141",A2:A16,"&lt;1201")</f>
        <v>0</v>
      </c>
      <c r="J21" s="2">
        <f>SUMIFS(D2:D16,A2:A16,"&gt;1141",A2:A16,"&lt;1201")</f>
        <v>0</v>
      </c>
      <c r="K21" s="2">
        <f>SUMIFS(E2:E16,A2:A16,"&gt;1141",B2:B16,"&lt;A2:A16")</f>
        <v>0</v>
      </c>
      <c r="M21">
        <v>20</v>
      </c>
      <c r="N21">
        <v>0</v>
      </c>
      <c r="O21">
        <v>0</v>
      </c>
      <c r="P21">
        <v>0</v>
      </c>
      <c r="Q21">
        <v>0</v>
      </c>
    </row>
    <row r="22" spans="7:17">
      <c r="G22" s="1">
        <v>21</v>
      </c>
      <c r="H22" s="2">
        <f>SUMIFS(B2:B16,A2:A16,"&gt;1201",A2:A16,"&lt;1261")</f>
        <v>0</v>
      </c>
      <c r="I22" s="2">
        <f>SUMIFS(C2:C16,A2:A16,"&gt;1201",A2:A16,"&lt;1261")</f>
        <v>0</v>
      </c>
      <c r="J22" s="2">
        <f>SUMIFS(D2:D16,A2:A16,"&gt;1201",A2:A16,"&lt;1261")</f>
        <v>0</v>
      </c>
      <c r="K22" s="2">
        <f>SUMIFS(E2:E16,A2:A16,"&gt;1201",A2:A16,"&lt;1261")</f>
        <v>0</v>
      </c>
      <c r="M22">
        <v>21</v>
      </c>
      <c r="N22">
        <v>0</v>
      </c>
      <c r="O22">
        <v>0</v>
      </c>
      <c r="P22">
        <v>0</v>
      </c>
      <c r="Q22">
        <v>0</v>
      </c>
    </row>
    <row r="23" spans="7:17">
      <c r="G23" s="1">
        <v>22</v>
      </c>
      <c r="H23" s="2">
        <f>SUMIFS(B2:B16,A2:A16,"&gt;1261",A2:A16,"&lt;1321")</f>
        <v>0</v>
      </c>
      <c r="I23" s="2">
        <f>SUMIFS(C2:C16,A2:A16,"&gt;1261",A2:A16,"&lt;1321")</f>
        <v>0</v>
      </c>
      <c r="J23" s="2">
        <f>SUMIFS(D2:D16,A2:A16,"&gt;1261",A2:A16,"&lt;1321")</f>
        <v>0</v>
      </c>
      <c r="K23" s="2">
        <f>SUMIFS(E2:E16,A2:A16,"&gt;1261",A2:A16,"&lt;1321")</f>
        <v>0</v>
      </c>
      <c r="M23">
        <v>22</v>
      </c>
      <c r="N23">
        <v>0</v>
      </c>
      <c r="O23">
        <v>0</v>
      </c>
      <c r="P23">
        <v>0</v>
      </c>
      <c r="Q23">
        <v>0</v>
      </c>
    </row>
    <row r="24" spans="7:17">
      <c r="G24" s="1">
        <v>23</v>
      </c>
      <c r="H24" s="2">
        <f>SUMIFS(B2:B16,A2:A16,"&gt;1321",A2:A16,"&lt;1381")</f>
        <v>0</v>
      </c>
      <c r="I24" s="2">
        <f>SUMIFS(C2:C16,A2:A16,"&gt;1321",A2:A16,"&lt;1381")</f>
        <v>0</v>
      </c>
      <c r="J24" s="2">
        <f>SUMIFS(D2:D16,A2:A16,"&gt;1321",A2:A16,"&lt;1381")</f>
        <v>0</v>
      </c>
      <c r="K24" s="2">
        <f>SUMIFS(E2:E16,A2:A16,"&gt;1321",A2:A16,"&lt;1381")</f>
        <v>0</v>
      </c>
      <c r="M24">
        <v>23</v>
      </c>
      <c r="N24">
        <v>0</v>
      </c>
      <c r="O24">
        <v>0</v>
      </c>
      <c r="P24">
        <v>0</v>
      </c>
      <c r="Q24">
        <v>0</v>
      </c>
    </row>
    <row r="25" spans="7:17">
      <c r="G25" s="1">
        <v>24</v>
      </c>
      <c r="H25" s="2">
        <f>SUMIFS(B2:B16,A2:A16,"&gt;1381",A2:A16,"&lt;1441")</f>
        <v>0</v>
      </c>
      <c r="I25" s="2">
        <f>SUMIFS(C2:C16,A2:A16,"&gt;1381",A2:A16,"&lt;1441")</f>
        <v>0</v>
      </c>
      <c r="J25" s="2">
        <f>SUMIFS(D2:D16,A2:A16,"&gt;1381",A2:A16,"&lt;1441")</f>
        <v>0</v>
      </c>
      <c r="K25" s="2">
        <f>SUMIFS(E2:E16,A2:A16,"&gt;1381",A2:A16,"&lt;1441")</f>
        <v>0</v>
      </c>
      <c r="M25">
        <v>24</v>
      </c>
      <c r="N25">
        <v>0</v>
      </c>
      <c r="O25">
        <v>0</v>
      </c>
      <c r="P25">
        <v>0</v>
      </c>
      <c r="Q25">
        <v>0</v>
      </c>
    </row>
    <row r="26" spans="7:17">
      <c r="G26" s="1">
        <v>25</v>
      </c>
      <c r="H26" s="2">
        <f>SUMIFS(B2:B16,A2:A16,"&gt;1441",A2:A16,"&lt;1501")</f>
        <v>0</v>
      </c>
      <c r="I26" s="2">
        <f>SUMIFS(C2:C16,A2:A16,"&gt;1441",A2:A16,"&lt;1501")</f>
        <v>0</v>
      </c>
      <c r="J26" s="2">
        <f>SUMIFS(D2:D16,A2:A16,"&gt;1441",A2:A16,"&lt;1501")</f>
        <v>0</v>
      </c>
      <c r="K26" s="2">
        <f>SUMIFS(E2:E16,A2:A16,"&gt;1441",A2:A16,"&lt;1501")</f>
        <v>0</v>
      </c>
      <c r="M26">
        <v>25</v>
      </c>
      <c r="N26">
        <v>0</v>
      </c>
      <c r="O26">
        <v>0</v>
      </c>
      <c r="P26">
        <v>0</v>
      </c>
      <c r="Q26">
        <v>0</v>
      </c>
    </row>
    <row r="27" spans="7:17">
      <c r="G27" s="1">
        <v>26</v>
      </c>
      <c r="H27" s="2">
        <f>SUMIFS(B2:B16,A2:A16,"&gt;1501",A2:A16,"&lt;1561")</f>
        <v>0</v>
      </c>
      <c r="I27" s="2">
        <f>SUMIFS(C2:C16,A2:A16,"&gt;1501",A2:A16,"&lt;1561")</f>
        <v>0</v>
      </c>
      <c r="J27" s="2">
        <f>SUMIFS(D2:D16,A2:A16,"&gt;1501",A2:A16,"&lt;1561")</f>
        <v>0</v>
      </c>
      <c r="K27" s="2">
        <f>SUMIFS(E2:E16,A2:A16,"&gt;1501",A2:A16,"&lt;1561")</f>
        <v>0</v>
      </c>
      <c r="M27">
        <v>26</v>
      </c>
      <c r="N27">
        <v>0</v>
      </c>
      <c r="O27">
        <v>0</v>
      </c>
      <c r="P27">
        <v>0</v>
      </c>
      <c r="Q27">
        <v>0</v>
      </c>
    </row>
    <row r="28" spans="7:17">
      <c r="G28" s="1">
        <v>27</v>
      </c>
      <c r="H28" s="2">
        <f>SUMIFS(B2:B16,A2:A16,"&gt;1561",A2:A16,"&lt;1621")</f>
        <v>0</v>
      </c>
      <c r="I28" s="2">
        <f>SUMIFS(C2:C16,A2:A16,"&gt;1561",A2:A16,"&lt;1621")</f>
        <v>0</v>
      </c>
      <c r="J28" s="2">
        <f>SUMIFS(D2:D16,A2:A16,"&gt;1561",A2:A16,"&lt;1621")</f>
        <v>0</v>
      </c>
      <c r="K28" s="2">
        <f>SUMIFS(E2:E16,A2:A16,"&gt;1561",A2:A16,"&lt;1621")</f>
        <v>0</v>
      </c>
      <c r="M28">
        <v>27</v>
      </c>
      <c r="N28">
        <v>0</v>
      </c>
      <c r="O28">
        <v>0</v>
      </c>
      <c r="P28">
        <v>0</v>
      </c>
      <c r="Q28">
        <v>0</v>
      </c>
    </row>
    <row r="29" spans="7:17">
      <c r="G29" s="1">
        <v>28</v>
      </c>
      <c r="H29" s="2">
        <f>SUMIFS(B2:B16,A2:A16,"&gt;1621",A2:A16,"&lt;1681")</f>
        <v>0</v>
      </c>
      <c r="I29" s="2">
        <f>SUMIFS(C2:C16,A2:A16,"&gt;1621",A2:A16,"&lt;1681")</f>
        <v>0</v>
      </c>
      <c r="J29" s="2">
        <f>SUMIFS(D2:D16,A2:A16,"&gt;1621",A2:A16,"&lt;1681")</f>
        <v>0</v>
      </c>
      <c r="K29" s="2">
        <f>SUMIFS(E2:E16,A2:A16,"&gt;1621",A2:A16,"&lt;1681")</f>
        <v>0</v>
      </c>
      <c r="M29">
        <v>28</v>
      </c>
      <c r="N29">
        <v>0</v>
      </c>
      <c r="O29">
        <v>0</v>
      </c>
      <c r="P29">
        <v>0</v>
      </c>
      <c r="Q29">
        <v>0</v>
      </c>
    </row>
    <row r="30" spans="7:17">
      <c r="G30" s="1">
        <v>29</v>
      </c>
      <c r="H30" s="2">
        <f>SUMIFS(B2:B16,A2:A16,"&gt;1681",A2:A16,"&lt;1741")</f>
        <v>0</v>
      </c>
      <c r="I30" s="2">
        <f>SUMIFS(C2:C16,A2:A16,"&gt;1681",A2:A16,"&lt;1741")</f>
        <v>0</v>
      </c>
      <c r="J30" s="2">
        <f>SUMIFS(D2:D16,A2:A16,"&gt;1681",A2:A16,"&lt;1741")</f>
        <v>0</v>
      </c>
      <c r="K30" s="2">
        <f>SUMIFS(E2:E16,A2:A16,"&gt;1681",A2:A16,"&lt;1741")</f>
        <v>0</v>
      </c>
      <c r="M30">
        <v>29</v>
      </c>
      <c r="N30">
        <v>0</v>
      </c>
      <c r="O30">
        <v>0</v>
      </c>
      <c r="P30">
        <v>0</v>
      </c>
      <c r="Q30">
        <v>0</v>
      </c>
    </row>
    <row r="31" spans="7:17">
      <c r="G31" s="1">
        <v>30</v>
      </c>
      <c r="H31" s="2">
        <f>SUMIFS(B2:B16,A2:A16,"&gt;1741",A2:A16,"&lt;1801")</f>
        <v>0</v>
      </c>
      <c r="I31" s="2">
        <f>SUMIFS(C2:C16,A2:A16,"&gt;1741",A2:A16,"&lt;1801")</f>
        <v>0</v>
      </c>
      <c r="J31" s="2">
        <f>SUMIFS(D2:D16,A2:A16,"&gt;1741",A2:A16,"&lt;1801")</f>
        <v>0</v>
      </c>
      <c r="K31" s="2">
        <f>SUMIFS(E2:E16,A2:A16,"&gt;1741",A2:A16,"&lt;1801")</f>
        <v>0</v>
      </c>
      <c r="M31">
        <v>30</v>
      </c>
      <c r="N31">
        <v>0</v>
      </c>
      <c r="O31">
        <v>0</v>
      </c>
      <c r="P31">
        <v>0</v>
      </c>
      <c r="Q31">
        <v>0</v>
      </c>
    </row>
    <row r="32" spans="7:17">
      <c r="G32" s="1">
        <v>31</v>
      </c>
      <c r="H32" s="2">
        <f>SUMIFS(B2:B16,A2:A16,"&gt;1801",A2:A16,"&lt;1861")</f>
        <v>0</v>
      </c>
      <c r="I32" s="2">
        <f>SUMIFS(C2:C16,A2:A16,"&gt;1801",A2:A16,"&lt;1861")</f>
        <v>0</v>
      </c>
      <c r="J32" s="2">
        <f>SUMIFS(D2:D16,A2:A16,"&gt;1801",A2:A16,"&lt;1861")</f>
        <v>0</v>
      </c>
      <c r="K32" s="2">
        <f>SUMIFS(E2:E16,A2:A16,"&gt;1801",A2:A16,"&lt;1861")</f>
        <v>0</v>
      </c>
      <c r="M32">
        <v>31</v>
      </c>
      <c r="N32">
        <v>0</v>
      </c>
      <c r="O32">
        <v>0</v>
      </c>
      <c r="P32">
        <v>0</v>
      </c>
      <c r="Q32">
        <v>0</v>
      </c>
    </row>
    <row r="33" spans="7:17">
      <c r="G33" s="1">
        <v>32</v>
      </c>
      <c r="H33" s="2">
        <f>SUMIFS(B2:B16,A2:A16,"&gt;1861",A2:A16,"&lt;1921")</f>
        <v>0</v>
      </c>
      <c r="I33" s="2">
        <f>SUMIFS(C2:C16,A2:A16,"&gt;1861",A2:A16,"&lt;1921")</f>
        <v>0</v>
      </c>
      <c r="J33" s="2">
        <f>SUMIFS(D2:D16,A2:A16,"&gt;1861",A2:A16,"&lt;1921")</f>
        <v>0</v>
      </c>
      <c r="K33" s="2">
        <f>SUMIFS(E2:E16,A2:A16,"&gt;1861",A2:A16,"&lt;1921")</f>
        <v>0</v>
      </c>
      <c r="M33">
        <v>32</v>
      </c>
      <c r="N33">
        <v>0</v>
      </c>
      <c r="O33">
        <v>0</v>
      </c>
      <c r="P33">
        <v>0</v>
      </c>
      <c r="Q33">
        <v>0</v>
      </c>
    </row>
    <row r="34" spans="7:17">
      <c r="G34" s="1">
        <v>33</v>
      </c>
      <c r="H34" s="2">
        <f>SUMIFS(B2:B16,A2:A16,"&gt;1921",A2:A16,"&lt;1981")</f>
        <v>0</v>
      </c>
      <c r="I34" s="2">
        <f>SUMIFS(C2:C16,A2:A16,"&gt;1921",A2:A16,"&lt;1981")</f>
        <v>0</v>
      </c>
      <c r="J34" s="2">
        <f>SUMIFS(D2:D16,A2:A16,"&gt;1921",A2:A16,"&lt;1981")</f>
        <v>0</v>
      </c>
      <c r="K34" s="2">
        <f>SUMIFS(E2:E16,A2:A16,"&gt;1921",A2:A16,"&lt;1981")</f>
        <v>0</v>
      </c>
      <c r="M34">
        <v>33</v>
      </c>
      <c r="N34">
        <v>0</v>
      </c>
      <c r="O34">
        <v>0</v>
      </c>
      <c r="P34">
        <v>0</v>
      </c>
      <c r="Q34">
        <v>0</v>
      </c>
    </row>
    <row r="35" spans="7:17">
      <c r="G35" s="1">
        <v>34</v>
      </c>
      <c r="H35" s="2">
        <f>SUMIFS(B2:B16,A2:A16,"&gt;1981",A2:A16,"&lt;2041")</f>
        <v>0</v>
      </c>
      <c r="I35" s="2">
        <f>SUMIFS(C2:C16,A2:A16,"&gt;1981",A2:A16,"&lt;2041")</f>
        <v>0</v>
      </c>
      <c r="J35" s="2">
        <f>SUMIFS(D2:D16,A2:A16,"&gt;1981",A2:A16,"&lt;2041")</f>
        <v>0</v>
      </c>
      <c r="K35" s="2">
        <f>SUMIFS(E2:E16,A2:A16,"&gt;1981",A2:A16,"&lt;2041")</f>
        <v>0</v>
      </c>
      <c r="M35">
        <v>34</v>
      </c>
      <c r="N35">
        <v>0</v>
      </c>
      <c r="O35">
        <v>0</v>
      </c>
      <c r="P35">
        <v>0</v>
      </c>
      <c r="Q35">
        <v>0</v>
      </c>
    </row>
    <row r="36" spans="7:17">
      <c r="G36" s="1">
        <v>35</v>
      </c>
      <c r="H36" s="2">
        <f>SUMIFS(B2:B16,A2:A16,"&gt;2041",A2:A16,"&lt;2101")</f>
        <v>1</v>
      </c>
      <c r="I36" s="2">
        <f>SUMIFS(C2:C16,A2:A16,"&gt;2041",A2:A16,"&lt;2101")</f>
        <v>0</v>
      </c>
      <c r="J36" s="2">
        <f>SUMIFS(D2:D16,A2:A16,"&gt;2041",A2:A16,"&lt;2101")</f>
        <v>0</v>
      </c>
      <c r="K36" s="2">
        <f>SUMIFS(E2:E16,A2:A16,"&gt;2041",A2:A16,"&lt;2101")</f>
        <v>0</v>
      </c>
      <c r="M36">
        <v>35</v>
      </c>
      <c r="N36">
        <v>1</v>
      </c>
      <c r="O36">
        <v>0</v>
      </c>
      <c r="P36">
        <v>0</v>
      </c>
      <c r="Q36">
        <v>0</v>
      </c>
    </row>
    <row r="37" spans="7:17">
      <c r="G37" s="1">
        <v>36</v>
      </c>
      <c r="H37" s="2">
        <f>SUMIFS(B2:B16,A2:A16,"&gt;2101",A2:A16,"&lt;2161")</f>
        <v>0</v>
      </c>
      <c r="I37" s="2">
        <f>SUMIFS(C2:C16,A2:A16,"&gt;2101",A2:A16,"&lt;2161")</f>
        <v>0</v>
      </c>
      <c r="J37" s="2">
        <f>SUMIFS(D2:D16,A2:A16,"&gt;2101",A2:A16,"&lt;2161")</f>
        <v>0</v>
      </c>
      <c r="K37" s="2">
        <f>SUMIFS(E2:E16,A2:A16,"&gt;2101",A2:A16,"&lt;2161")</f>
        <v>0</v>
      </c>
      <c r="M37">
        <v>36</v>
      </c>
      <c r="N37">
        <v>0</v>
      </c>
      <c r="O37">
        <v>0</v>
      </c>
      <c r="P37">
        <v>0</v>
      </c>
      <c r="Q37">
        <v>0</v>
      </c>
    </row>
    <row r="38" spans="7:17">
      <c r="G38" s="1">
        <v>37</v>
      </c>
      <c r="H38" s="2">
        <f>SUMIFS(B2:B16,A2:A16,"&gt;2161",A2:A16,"&lt;2221")</f>
        <v>0</v>
      </c>
      <c r="I38" s="2">
        <f>SUMIFS(C2:C16,A2:A16,"&gt;2161",A2:A16,"&lt;2221")</f>
        <v>0</v>
      </c>
      <c r="J38" s="2">
        <f>SUMIFS(D2:D16,A2:A16,"&gt;2161",A2:A16,"&lt;2221")</f>
        <v>0</v>
      </c>
      <c r="K38" s="2">
        <f>SUMIFS(E2:E16,A2:A16,"&gt;2161",A2:A16,"&lt;2221")</f>
        <v>0</v>
      </c>
      <c r="M38">
        <v>37</v>
      </c>
      <c r="N38">
        <v>0</v>
      </c>
      <c r="O38">
        <v>0</v>
      </c>
      <c r="P38">
        <v>0</v>
      </c>
      <c r="Q38">
        <v>0</v>
      </c>
    </row>
    <row r="39" spans="7:17">
      <c r="G39" s="1">
        <v>38</v>
      </c>
      <c r="H39" s="2">
        <f>SUMIFS(B2:B16,A2:A16,"&gt;2221",A2:A16,"&lt;2281")</f>
        <v>0</v>
      </c>
      <c r="I39" s="2">
        <f>SUMIFS(C2:C16,A2:A16,"&gt;2221",A2:A16,"&lt;2281")</f>
        <v>0</v>
      </c>
      <c r="J39" s="2">
        <f>SUMIFS(D2:D16,A2:A16,"&gt;2221",A2:A16,"&lt;2281")</f>
        <v>0</v>
      </c>
      <c r="K39" s="2">
        <f>SUMIFS(E2:E16,A2:A16,"&gt;2221",A2:A16,"&lt;2281")</f>
        <v>0</v>
      </c>
      <c r="M39">
        <v>38</v>
      </c>
      <c r="N39">
        <v>0</v>
      </c>
      <c r="O39">
        <v>0</v>
      </c>
      <c r="P39">
        <v>0</v>
      </c>
      <c r="Q39">
        <v>0</v>
      </c>
    </row>
    <row r="40" spans="7:17">
      <c r="G40" s="1">
        <v>39</v>
      </c>
      <c r="H40" s="2">
        <f>SUMIFS(B2:B16,A2:A16,"&gt;2281",A2:A16,"&lt;2341")</f>
        <v>0</v>
      </c>
      <c r="I40" s="2">
        <f>SUMIFS(C2:C16,A2:A16,"&gt;2281",A2:A16,"&lt;2341")</f>
        <v>0</v>
      </c>
      <c r="J40" s="2">
        <f>SUMIFS(D2:D16,A2:A16,"&gt;2281",A2:A16,"&lt;2341")</f>
        <v>0</v>
      </c>
      <c r="K40" s="2">
        <f>SUMIFS(E2:E16,A2:A16,"&gt;2281",A2:A16,"&lt;2341")</f>
        <v>0</v>
      </c>
      <c r="M40">
        <v>39</v>
      </c>
      <c r="N40">
        <v>0</v>
      </c>
      <c r="O40">
        <v>0</v>
      </c>
      <c r="P40">
        <v>0</v>
      </c>
      <c r="Q40">
        <v>0</v>
      </c>
    </row>
    <row r="41" spans="7:17">
      <c r="G41" s="1">
        <v>40</v>
      </c>
      <c r="H41" s="2">
        <f>SUMIFS(B2:B16,A2:A16,"&gt;2341",A2:A16,"&lt;2401")</f>
        <v>0</v>
      </c>
      <c r="I41" s="2">
        <f>SUMIFS(C2:C16,A2:A16,"&gt;2341",A2:A16,"&lt;2401")</f>
        <v>0</v>
      </c>
      <c r="J41" s="2">
        <f>SUMIFS(D2:D16,A2:A16,"&gt;2341",A2:A16,"&lt;2401")</f>
        <v>0</v>
      </c>
      <c r="K41" s="2">
        <f>SUMIFS(E2:E16,A2:A16,"&gt;2341",A2:A16,"&lt;2401")</f>
        <v>0</v>
      </c>
      <c r="M41">
        <v>40</v>
      </c>
      <c r="N41">
        <v>0</v>
      </c>
      <c r="O41">
        <v>0</v>
      </c>
      <c r="P41">
        <v>0</v>
      </c>
      <c r="Q41">
        <v>0</v>
      </c>
    </row>
    <row r="42" spans="7:17">
      <c r="G42" s="1">
        <v>41</v>
      </c>
      <c r="H42" s="2">
        <f>SUMIFS(B2:B16,A2:A16,"&gt;2401",A2:A16,"&lt;2461")</f>
        <v>0</v>
      </c>
      <c r="I42" s="2">
        <f>SUMIFS(C2:C16,A2:A16,"&gt;2401",A2:A16,"&lt;2461")</f>
        <v>0</v>
      </c>
      <c r="J42" s="2">
        <f>SUMIFS(D2:D16,A2:A16,"&gt;2401",A2:A16,"&lt;2461")</f>
        <v>0</v>
      </c>
      <c r="K42" s="2">
        <f>SUMIFS(E2:E16,A2:A16,"&gt;2401",A2:A16,"&lt;2461")</f>
        <v>0</v>
      </c>
      <c r="M42">
        <v>41</v>
      </c>
      <c r="N42">
        <v>0</v>
      </c>
      <c r="O42">
        <v>0</v>
      </c>
      <c r="P42">
        <v>0</v>
      </c>
      <c r="Q42">
        <v>0</v>
      </c>
    </row>
    <row r="43" spans="7:17">
      <c r="G43" s="1">
        <v>42</v>
      </c>
      <c r="H43" s="2">
        <f>SUMIFS(B2:B16,A2:A16,"&gt;2461",A2:A16,"&lt;2521")</f>
        <v>0</v>
      </c>
      <c r="I43" s="2">
        <f>SUMIFS(C2:C16,A2:A16,"&gt;2461",A2:A16,"&lt;2521")</f>
        <v>0</v>
      </c>
      <c r="J43" s="2">
        <f>SUMIFS(D2:D16,A2:A16,"&gt;2461",A2:A16,"&lt;2521")</f>
        <v>0</v>
      </c>
      <c r="K43" s="2">
        <f>SUMIFS(E2:E16,A2:A16,"&gt;2461",A2:A16,"&lt;2521")</f>
        <v>0</v>
      </c>
      <c r="M43">
        <v>42</v>
      </c>
      <c r="N43">
        <v>0</v>
      </c>
      <c r="O43">
        <v>0</v>
      </c>
      <c r="P43">
        <v>0</v>
      </c>
      <c r="Q43">
        <v>0</v>
      </c>
    </row>
    <row r="44" spans="7:17">
      <c r="G44" s="1">
        <v>43</v>
      </c>
      <c r="H44" s="2">
        <f>SUMIFS(B2:B16,A2:A16,"&gt;2521",A2:A16,"&lt;2581")</f>
        <v>0</v>
      </c>
      <c r="I44" s="2">
        <f>SUMIFS(C2:C16,A2:A16,"&gt;2521",A2:A16,"&lt;2581")</f>
        <v>0</v>
      </c>
      <c r="J44" s="2">
        <f>SUMIFS(D2:D16,A2:A16,"&gt;2521",A2:A16,"&lt;2581")</f>
        <v>0</v>
      </c>
      <c r="K44" s="2">
        <f>SUMIFS(E2:E16,A2:A16,"&gt;2521",A2:A16,"&lt;2581")</f>
        <v>0</v>
      </c>
      <c r="M44">
        <v>43</v>
      </c>
      <c r="N44">
        <v>0</v>
      </c>
      <c r="O44">
        <v>0</v>
      </c>
      <c r="P44">
        <v>0</v>
      </c>
      <c r="Q44">
        <v>0</v>
      </c>
    </row>
    <row r="45" spans="7:17">
      <c r="G45" s="1">
        <v>44</v>
      </c>
      <c r="H45" s="2">
        <f>SUMIFS(B2:B16,A2:A16,"&gt;2581",A2:A16,"&lt;2641")</f>
        <v>0</v>
      </c>
      <c r="I45" s="2">
        <f>SUMIFS(C2:C16,A2:A16,"&gt;2581",A2:A16,"&lt;2641")</f>
        <v>1</v>
      </c>
      <c r="J45" s="2">
        <f>SUMIFS(D2:D16,A2:A16,"&gt;2581",A2:A16,"&lt;2641")</f>
        <v>0</v>
      </c>
      <c r="K45" s="2">
        <f>SUMIFS(E2:E16,A2:A16,"&gt;2581",A2:A16,"&lt;2641")</f>
        <v>1</v>
      </c>
      <c r="M45">
        <v>44</v>
      </c>
      <c r="N45">
        <v>0</v>
      </c>
      <c r="O45">
        <v>1</v>
      </c>
      <c r="P45">
        <v>0</v>
      </c>
      <c r="Q45">
        <v>1</v>
      </c>
    </row>
    <row r="46" spans="7:17">
      <c r="G46" s="1">
        <v>45</v>
      </c>
      <c r="H46" s="2">
        <f>SUMIFS(B2:B16,A2:A16,"&gt;2641",A2:A16,"&lt;2701")</f>
        <v>0</v>
      </c>
      <c r="I46" s="2">
        <f>SUMIFS(C2:C16,A2:A16,"&gt;2641",A2:A16,"&lt;2701")</f>
        <v>0</v>
      </c>
      <c r="J46" s="2">
        <f>SUMIFS(D2:D16,A2:A16,"&gt;2641",A2:A16,"&lt;2701")</f>
        <v>0</v>
      </c>
      <c r="K46" s="2">
        <f>SUMIFS(E2:E16,A2:A16,"&gt;2641",A2:A16,"&lt;2701")</f>
        <v>0</v>
      </c>
      <c r="M46">
        <v>45</v>
      </c>
      <c r="N46">
        <v>0</v>
      </c>
      <c r="O46">
        <v>0</v>
      </c>
      <c r="P46">
        <v>0</v>
      </c>
      <c r="Q46">
        <v>0</v>
      </c>
    </row>
    <row r="47" spans="7:17">
      <c r="G47" s="1">
        <v>46</v>
      </c>
      <c r="H47" s="2">
        <f>SUMIFS(B2:B16,A2:A16,"&gt;2701",A2:A16,"&lt;2761")</f>
        <v>0</v>
      </c>
      <c r="I47" s="2">
        <f>SUMIFS(C2:C16,A2:A16,"&gt;2701",A2:A16,"&lt;2761")</f>
        <v>0</v>
      </c>
      <c r="J47" s="2">
        <f>SUMIFS(D2:D16,A2:A16,"&gt;2701",A2:A16,"&lt;2761")</f>
        <v>0</v>
      </c>
      <c r="K47" s="2">
        <f>SUMIFS(E2:E16,A2:A16,"&gt;2701",A2:A16,"&lt;2761")</f>
        <v>1</v>
      </c>
      <c r="M47">
        <v>46</v>
      </c>
      <c r="N47">
        <v>0</v>
      </c>
      <c r="O47">
        <v>0</v>
      </c>
      <c r="P47">
        <v>0</v>
      </c>
      <c r="Q47">
        <v>1</v>
      </c>
    </row>
    <row r="48" spans="7:17">
      <c r="G48" s="1">
        <v>47</v>
      </c>
      <c r="H48" s="2">
        <f>SUMIFS(B2:B16,A2:A16,"&gt;2761",A2:A16,"&lt;2821")</f>
        <v>0</v>
      </c>
      <c r="I48" s="2">
        <f>SUMIFS(C2:C16,A2:A16,"&gt;2761",A2:A16,"&lt;2821")</f>
        <v>0</v>
      </c>
      <c r="J48" s="2">
        <f>SUMIFS(D2:D16,A2:A16,"&gt;2761",A2:A16,"&lt;2821")</f>
        <v>0</v>
      </c>
      <c r="K48" s="2">
        <f>SUMIFS(E2:E16,A2:A16,"&gt;2761",A2:A16,"&lt;2821")</f>
        <v>0</v>
      </c>
      <c r="M48">
        <v>47</v>
      </c>
      <c r="N48">
        <v>0</v>
      </c>
      <c r="O48">
        <v>0</v>
      </c>
      <c r="P48">
        <v>0</v>
      </c>
      <c r="Q48">
        <v>0</v>
      </c>
    </row>
    <row r="49" spans="7:17">
      <c r="G49" s="1">
        <v>48</v>
      </c>
      <c r="H49" s="2">
        <f>SUMIFS(B2:B16,A2:A16,"&gt;2821",A2:A16,"&lt;2881")</f>
        <v>1</v>
      </c>
      <c r="I49" s="2">
        <f>SUMIFS(C2:C16,A2:A16,"&gt;2821",A2:A16,"&lt;2881")</f>
        <v>0</v>
      </c>
      <c r="J49" s="2">
        <f>SUMIFS(D2:D16,A2:A16,"&gt;2821",A2:A16,"&lt;2881")</f>
        <v>0</v>
      </c>
      <c r="K49" s="2">
        <f>SUMIFS(E2:E16,A2:A16,"&gt;2821",A2:A16,"&lt;2881")</f>
        <v>0</v>
      </c>
      <c r="M49">
        <v>48</v>
      </c>
      <c r="N49">
        <v>1</v>
      </c>
      <c r="O49">
        <v>0</v>
      </c>
      <c r="P49">
        <v>0</v>
      </c>
      <c r="Q49">
        <v>0</v>
      </c>
    </row>
  </sheetData>
  <pageMargins left="0.7" right="0.7" top="0.75" bottom="0.75" header="0.3" footer="0.3"/>
  <pageSetup paperSize="1" orientation="portrait"/>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4"/>
  <dimension ref="A1:Q49"/>
  <sheetViews>
    <sheetView workbookViewId="0">
      <selection activeCell="P17" sqref="P17"/>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1322</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1338</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1602</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1610</v>
      </c>
      <c r="B5" s="1">
        <v>0</v>
      </c>
      <c r="C5" s="1">
        <v>1</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1842</v>
      </c>
      <c r="B6" s="1">
        <v>0</v>
      </c>
      <c r="C6" s="1">
        <v>1</v>
      </c>
      <c r="D6" s="1">
        <v>0</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1850</v>
      </c>
      <c r="B7" s="1">
        <v>0</v>
      </c>
      <c r="C7" s="1">
        <v>1</v>
      </c>
      <c r="D7" s="1">
        <v>0</v>
      </c>
      <c r="E7" s="1">
        <v>0</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2544</v>
      </c>
      <c r="B8" s="1">
        <v>0</v>
      </c>
      <c r="C8" s="1">
        <v>1</v>
      </c>
      <c r="D8" s="1">
        <v>0</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2553</v>
      </c>
      <c r="B9" s="1">
        <v>0</v>
      </c>
      <c r="C9" s="1">
        <v>0</v>
      </c>
      <c r="D9" s="1">
        <v>1</v>
      </c>
      <c r="E9" s="1">
        <v>0</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2557</v>
      </c>
      <c r="B10" s="1">
        <v>0</v>
      </c>
      <c r="C10" s="1">
        <v>1</v>
      </c>
      <c r="D10" s="1">
        <v>0</v>
      </c>
      <c r="E10" s="1">
        <v>0</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2568</v>
      </c>
      <c r="B11" s="1">
        <v>0</v>
      </c>
      <c r="C11" s="1">
        <v>1</v>
      </c>
      <c r="D11" s="1">
        <v>0</v>
      </c>
      <c r="E11" s="1">
        <v>0</v>
      </c>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1:17">
      <c r="A12" s="1">
        <v>2574</v>
      </c>
      <c r="B12" s="1">
        <v>0</v>
      </c>
      <c r="C12" s="1">
        <v>1</v>
      </c>
      <c r="D12" s="1">
        <v>0</v>
      </c>
      <c r="E12" s="1">
        <v>0</v>
      </c>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1:17">
      <c r="A13" s="1">
        <v>2585</v>
      </c>
      <c r="B13" s="1">
        <v>0</v>
      </c>
      <c r="C13" s="1">
        <v>1</v>
      </c>
      <c r="D13" s="1">
        <v>0</v>
      </c>
      <c r="E13" s="1">
        <v>0</v>
      </c>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1:17">
      <c r="A14" s="1">
        <v>2596</v>
      </c>
      <c r="B14" s="1">
        <v>0</v>
      </c>
      <c r="C14" s="1">
        <v>1</v>
      </c>
      <c r="D14" s="1">
        <v>0</v>
      </c>
      <c r="E14" s="1">
        <v>0</v>
      </c>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2</v>
      </c>
      <c r="J24" s="2">
        <f>SUMIFS(D2:D22,A2:A22,"&gt;1321",A2:A22,"&lt;1381")</f>
        <v>0</v>
      </c>
      <c r="K24" s="2">
        <f>SUMIFS(E2:E22,A2:A22,"&gt;1321",A2:A22,"&lt;1381")</f>
        <v>0</v>
      </c>
      <c r="M24">
        <v>23</v>
      </c>
      <c r="N24">
        <v>0</v>
      </c>
      <c r="O24">
        <v>1</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2</v>
      </c>
      <c r="J28" s="2">
        <f>SUMIFS(D2:D22,A2:A22,"&gt;1561",A2:A22,"&lt;1621")</f>
        <v>0</v>
      </c>
      <c r="K28" s="2">
        <f>SUMIFS(E2:E22,A2:A22,"&gt;1561",A2:A22,"&lt;1621")</f>
        <v>0</v>
      </c>
      <c r="M28">
        <v>27</v>
      </c>
      <c r="N28">
        <v>0</v>
      </c>
      <c r="O28">
        <v>1</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2</v>
      </c>
      <c r="J32" s="2">
        <f>SUMIFS(D2:D22,A2:A22,"&gt;1801",A2:A22,"&lt;1861")</f>
        <v>0</v>
      </c>
      <c r="K32" s="2">
        <f>SUMIFS(E2:E22,A2:A22,"&gt;1801",A2:A22,"&lt;1861")</f>
        <v>0</v>
      </c>
      <c r="M32">
        <v>31</v>
      </c>
      <c r="N32">
        <v>0</v>
      </c>
      <c r="O32">
        <v>1</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4</v>
      </c>
      <c r="J44" s="2">
        <f>SUMIFS(D2:D22,A2:A22,"&gt;2521",A2:A22,"&lt;2581")</f>
        <v>1</v>
      </c>
      <c r="K44" s="2">
        <f>SUMIFS(E2:E22,A2:A22,"&gt;2521",A2:A22,"&lt;2581")</f>
        <v>0</v>
      </c>
      <c r="M44">
        <v>43</v>
      </c>
      <c r="N44">
        <v>0</v>
      </c>
      <c r="O44">
        <v>1</v>
      </c>
      <c r="P44">
        <v>1</v>
      </c>
      <c r="Q44">
        <v>0</v>
      </c>
    </row>
    <row r="45" spans="7:17">
      <c r="G45" s="1">
        <v>44</v>
      </c>
      <c r="H45" s="2">
        <f>SUMIFS(B2:B22,A2:A22,"&gt;2581",A2:A22,"&lt;2641")</f>
        <v>0</v>
      </c>
      <c r="I45" s="2">
        <f>SUMIFS(C2:C22,A2:A22,"&gt;2581",A2:A22,"&lt;2641")</f>
        <v>2</v>
      </c>
      <c r="J45" s="2">
        <f>SUMIFS(D2:D22,A2:A22,"&gt;2581",A2:A22,"&lt;2641")</f>
        <v>0</v>
      </c>
      <c r="K45" s="2">
        <f>SUMIFS(E2:E22,A2:A22,"&gt;2581",A2:A22,"&lt;2641")</f>
        <v>0</v>
      </c>
      <c r="M45">
        <v>44</v>
      </c>
      <c r="N45">
        <v>0</v>
      </c>
      <c r="O45">
        <v>1</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5"/>
  <dimension ref="A1:Q49"/>
  <sheetViews>
    <sheetView workbookViewId="0">
      <selection activeCell="H10" sqref="H10"/>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583</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966</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1818</v>
      </c>
      <c r="B4" s="1">
        <v>0</v>
      </c>
      <c r="C4" s="1">
        <v>0</v>
      </c>
      <c r="D4" s="1">
        <v>1</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1862</v>
      </c>
      <c r="B5" s="1">
        <v>0</v>
      </c>
      <c r="C5" s="1">
        <v>0</v>
      </c>
      <c r="D5" s="1">
        <v>0</v>
      </c>
      <c r="E5" s="1">
        <v>1</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1:17">
      <c r="A6" s="1">
        <v>2860</v>
      </c>
      <c r="B6" s="1">
        <v>0</v>
      </c>
      <c r="C6" s="1">
        <v>1</v>
      </c>
      <c r="D6" s="1">
        <v>0</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1</v>
      </c>
      <c r="J11" s="2">
        <f>SUMIFS(D2:D22,A2:A22,"&gt;541",A2:A22,"&lt;601")</f>
        <v>0</v>
      </c>
      <c r="K11" s="2">
        <f>SUMIFS(E2:E22,A2:A22,"&gt;541",A2:A22,"&lt;601")</f>
        <v>0</v>
      </c>
      <c r="M11">
        <v>10</v>
      </c>
      <c r="N11">
        <v>0</v>
      </c>
      <c r="O11">
        <v>1</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1</v>
      </c>
      <c r="M18">
        <v>17</v>
      </c>
      <c r="N18">
        <v>0</v>
      </c>
      <c r="O18">
        <v>0</v>
      </c>
      <c r="P18">
        <v>0</v>
      </c>
      <c r="Q18">
        <v>1</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1</v>
      </c>
      <c r="K32" s="2">
        <f>SUMIFS(E2:E22,A2:A22,"&gt;1801",A2:A22,"&lt;1861")</f>
        <v>0</v>
      </c>
      <c r="M32">
        <v>31</v>
      </c>
      <c r="N32">
        <v>0</v>
      </c>
      <c r="O32">
        <v>0</v>
      </c>
      <c r="P32">
        <v>1</v>
      </c>
      <c r="Q32">
        <v>0</v>
      </c>
    </row>
    <row r="33" spans="7:17">
      <c r="G33" s="1">
        <v>32</v>
      </c>
      <c r="H33" s="2">
        <f>SUMIFS(B2:B22,A2:A22,"&gt;1861",A2:A22,"&lt;1921")</f>
        <v>0</v>
      </c>
      <c r="I33" s="2">
        <f>SUMIFS(C2:C22,A2:A22,"&gt;1861",A2:A22,"&lt;1921")</f>
        <v>0</v>
      </c>
      <c r="J33" s="2">
        <f>SUMIFS(D2:D22,A2:A22,"&gt;1861",A2:A22,"&lt;1921")</f>
        <v>0</v>
      </c>
      <c r="K33" s="2">
        <f>SUMIFS(E2:E22,A2:A22,"&gt;1861",A2:A22,"&lt;1921")</f>
        <v>1</v>
      </c>
      <c r="M33">
        <v>32</v>
      </c>
      <c r="N33">
        <v>0</v>
      </c>
      <c r="O33">
        <v>0</v>
      </c>
      <c r="P33">
        <v>0</v>
      </c>
      <c r="Q33">
        <v>1</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1</v>
      </c>
      <c r="J49" s="2">
        <f>SUMIFS(D2:D22,A2:A22,"&gt;2821",A2:A22,"&lt;2881")</f>
        <v>0</v>
      </c>
      <c r="K49" s="2">
        <f>SUMIFS(E2:E22,A2:A22,"&gt;2821",A2:A22,"&lt;2881")</f>
        <v>0</v>
      </c>
      <c r="M49">
        <v>48</v>
      </c>
      <c r="N49">
        <v>0</v>
      </c>
      <c r="O49">
        <v>1</v>
      </c>
      <c r="P49">
        <v>0</v>
      </c>
      <c r="Q49">
        <v>0</v>
      </c>
    </row>
  </sheetData>
  <pageMargins left="0.7" right="0.7" top="0.75" bottom="0.75" header="0.3" footer="0.3"/>
  <pageSetup paperSize="1" orientation="portrait"/>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6"/>
  <dimension ref="A1:S49"/>
  <sheetViews>
    <sheetView tabSelected="1" zoomScale="85" zoomScaleNormal="85" workbookViewId="0">
      <selection activeCell="O5" sqref="O5"/>
    </sheetView>
  </sheetViews>
  <sheetFormatPr defaultColWidth="9" defaultRowHeight="15"/>
  <cols>
    <col min="1" max="1" width="11.8190476190476" customWidth="1"/>
    <col min="13" max="13" width="14.5428571428571" customWidth="1"/>
    <col min="14" max="14" width="11.5428571428571" customWidth="1"/>
    <col min="17" max="17" width="14.5428571428571" customWidth="1"/>
    <col min="18" max="18" width="11.5428571428571" customWidth="1"/>
  </cols>
  <sheetData>
    <row r="1" spans="1:19">
      <c r="A1" s="1" t="s">
        <v>0</v>
      </c>
      <c r="B1" s="1" t="s">
        <v>1</v>
      </c>
      <c r="C1" s="1" t="s">
        <v>2</v>
      </c>
      <c r="D1" s="1" t="s">
        <v>3</v>
      </c>
      <c r="E1" s="1" t="s">
        <v>4</v>
      </c>
      <c r="F1" s="1"/>
      <c r="G1" s="1" t="s">
        <v>1</v>
      </c>
      <c r="H1" s="1" t="s">
        <v>2</v>
      </c>
      <c r="I1" s="1" t="s">
        <v>3</v>
      </c>
      <c r="J1" s="1" t="s">
        <v>4</v>
      </c>
      <c r="K1" s="1"/>
      <c r="L1" s="1"/>
      <c r="M1" s="1" t="s">
        <v>5</v>
      </c>
      <c r="N1" s="1" t="s">
        <v>6</v>
      </c>
      <c r="O1" s="1"/>
      <c r="P1" s="1"/>
      <c r="Q1" s="1" t="s">
        <v>5</v>
      </c>
      <c r="R1" s="1" t="s">
        <v>6</v>
      </c>
      <c r="S1" s="1"/>
    </row>
    <row r="2" spans="1:19">
      <c r="A2" s="1">
        <v>1</v>
      </c>
      <c r="B2" s="1">
        <f>SUM('Student 1'!N2,'Student 2'!N2,'Student 3'!N2,'Student 4'!N2,'Student 5'!N2,'Student 6'!N2,'Student 7'!N2,'Student 8'!N2,'Student 9'!N2,'Student 10'!N2,'Student 11'!N2,'Student 12'!N2,'Student 13'!N2,'Student 14'!N2,'Student 15'!N2,'Student 16'!N2,'Student 17'!N2,'Student 18'!N2,'Student 19'!N2,'Student 20'!N2,'Student 21'!N2,'Student 22'!N2,'Student 23'!N2,'Student 24'!N2,'Student 25'!N2,'Student 26'!N2,'Student 27'!N2,'Student 28'!N2,'Student 29'!N2,'Student 30'!N2,'Student 31'!N2,'Student 32'!N2,'Student 33'!N2,'Student 34'!N2,'Student 35'!N2,'Student 36'!N2,'Student 37'!N2,'Student 38'!N2,'Student 39'!N2,'Student 40'!N2,'Student 41'!N2,'Student 42'!N2)</f>
        <v>0</v>
      </c>
      <c r="C2" s="1">
        <f>SUM('Student 1'!O2,'Student 2'!O2,'Student 3'!O2,'Student 4'!O2,'Student 5'!O2,'Student 6'!O2,'Student 7'!O2,'Student 8'!O2,'Student 9'!O2,'Student 10'!O2,'Student 11'!O2,'Student 12'!O2,'Student 13'!O2,'Student 14'!O2,'Student 15'!O2,'Student 16'!O2,'Student 17'!O2,'Student 18'!O2,'Student 19'!O2,'Student 20'!O2,'Student 21'!O2,'Student 22'!O2,'Student 23'!O2,'Student 24'!O2,'Student 25'!O2,'Student 26'!O2,'Student 27'!O2,'Student 28'!O2,'Student 29'!O2,'Student 30'!O2,'Student 31'!O2,'Student 32'!O2,'Student 33'!O2,'Student 34'!O2,'Student 35'!O2,'Student 36'!O2,'Student 37'!O2,'Student 38'!O2,'Student 39'!O2,'Student 40'!O2,'Student 41'!O2,'Student 42'!O2)</f>
        <v>0</v>
      </c>
      <c r="D2" s="1">
        <f>SUM('Student 1'!P2,'Student 2'!P2,'Student 3'!P2,'Student 4'!P2,'Student 5'!P2,'Student 6'!P2,'Student 7'!P2,'Student 8'!P2,'Student 9'!P2,'Student 10'!P2,'Student 11'!P2,'Student 12'!P2,'Student 13'!P2,'Student 14'!P2,'Student 15'!P2,'Student 16'!P2,'Student 17'!P2,'Student 18'!P2,'Student 19'!P2,'Student 20'!P2,'Student 21'!P2,'Student 22'!P2,'Student 23'!P2,'Student 24'!P2,'Student 25'!P2,'Student 26'!P2,'Student 27'!P2,'Student 28'!P2,'Student 29'!P2,'Student 30'!P2,'Student 31'!P2,'Student 32'!P2,'Student 33'!P2,'Student 34'!P2,'Student 35'!P2,'Student 36'!P2,'Student 37'!P2,'Student 38'!P2,'Student 39'!P2,'Student 40'!P2,'Student 41'!P2,'Student 42'!P2)</f>
        <v>0</v>
      </c>
      <c r="E2" s="1">
        <f>SUM('Student 1'!Q2,'Student 2'!Q2,'Student 3'!Q2,'Student 4'!Q2,'Student 5'!Q2,'Student 6'!Q2,'Student 7'!Q2,'Student 8'!Q2,'Student 9'!Q2,'Student 10'!Q2,'Student 11'!Q2,'Student 12'!Q2,'Student 13'!Q2,'Student 14'!Q2,'Student 15'!Q2,'Student 16'!Q2,'Student 17'!Q2,'Student 18'!Q2,'Student 19'!Q2,'Student 20'!Q2,'Student 21'!Q2,'Student 22'!Q2,'Student 23'!Q2,'Student 24'!Q2,'Student 25'!Q2,'Student 26'!Q2,'Student 27'!Q2,'Student 28'!Q2,'Student 29'!Q2,'Student 30'!Q2,'Student 31'!Q2,'Student 32'!Q2,'Student 33'!Q2,'Student 34'!Q2,'Student 35'!Q2,'Student 36'!Q2,'Student 37'!Q2,'Student 38'!Q2,'Student 39'!Q2,'Student 40'!Q2,'Student 41'!Q2,'Student 42'!Q2)</f>
        <v>0</v>
      </c>
      <c r="F2" s="1"/>
      <c r="G2" s="3">
        <f>ROUNDUP(AVERAGE(B2:B3),0)</f>
        <v>0</v>
      </c>
      <c r="H2" s="3">
        <f t="shared" ref="H2:J2" si="0">ROUNDUP(AVERAGE(C2:C3),0)</f>
        <v>1</v>
      </c>
      <c r="I2" s="3">
        <f t="shared" si="0"/>
        <v>0</v>
      </c>
      <c r="J2" s="3">
        <f t="shared" si="0"/>
        <v>1</v>
      </c>
      <c r="K2" s="3"/>
      <c r="L2" s="1">
        <v>1</v>
      </c>
      <c r="M2" s="3">
        <f>J2-I2</f>
        <v>1</v>
      </c>
      <c r="N2" s="3">
        <f>G2-H2</f>
        <v>-1</v>
      </c>
      <c r="O2" s="3"/>
      <c r="P2" s="1">
        <v>2</v>
      </c>
      <c r="Q2" s="3">
        <f>(M2/42)*100</f>
        <v>2.38095238095238</v>
      </c>
      <c r="R2" s="3">
        <f>(N2/42)*100</f>
        <v>-2.38095238095238</v>
      </c>
      <c r="S2" s="1"/>
    </row>
    <row r="3" spans="1:19">
      <c r="A3" s="1">
        <v>2</v>
      </c>
      <c r="B3" s="1">
        <f>SUM('Student 1'!N3,'Student 2'!N3,'Student 3'!N3,'Student 4'!N3,'Student 5'!N3,'Student 6'!N3,'Student 7'!N3,'Student 8'!N3,'Student 9'!N3,'Student 10'!N3,'Student 11'!N3,'Student 12'!N3,'Student 13'!N3,'Student 14'!N3,'Student 15'!N3,'Student 16'!N3,'Student 17'!N3,'Student 18'!N3,'Student 19'!N3,'Student 20'!N3,'Student 21'!N3,'Student 22'!N3,'Student 23'!N3,'Student 24'!N3,'Student 25'!N3,'Student 26'!N3,'Student 27'!N3,'Student 28'!N3,'Student 29'!N3,'Student 30'!N3,'Student 31'!N3,'Student 32'!N3,'Student 33'!N3,'Student 34'!N3,'Student 35'!N3,'Student 36'!N3,'Student 37'!N3,'Student 38'!N3,'Student 39'!N3,'Student 40'!N3,'Student 41'!N3,'Student 42'!N3)</f>
        <v>0</v>
      </c>
      <c r="C3" s="1">
        <f>SUM('Student 1'!O3,'Student 2'!O3,'Student 3'!O3,'Student 4'!O3,'Student 5'!O3,'Student 6'!O3,'Student 7'!O3,'Student 8'!O3,'Student 9'!O3,'Student 10'!O3,'Student 11'!O3,'Student 12'!O3,'Student 13'!O3,'Student 14'!O3,'Student 15'!O3,'Student 16'!O3,'Student 17'!O3,'Student 18'!O3,'Student 19'!O3,'Student 20'!O3,'Student 21'!O3,'Student 22'!O3,'Student 23'!O3,'Student 24'!O3,'Student 25'!O3,'Student 26'!O3,'Student 27'!O3,'Student 28'!O3,'Student 29'!O3,'Student 30'!O3,'Student 31'!O3,'Student 32'!O3,'Student 33'!O3,'Student 34'!O3,'Student 35'!O3,'Student 36'!O3,'Student 37'!O3,'Student 38'!O3,'Student 39'!O3,'Student 40'!O3,'Student 41'!O3,'Student 42'!O3)</f>
        <v>1</v>
      </c>
      <c r="D3" s="1">
        <f>SUM('Student 1'!P3,'Student 2'!P3,'Student 3'!P3,'Student 4'!P3,'Student 5'!P3,'Student 6'!P3,'Student 7'!P3,'Student 8'!P3,'Student 9'!P3,'Student 10'!P3,'Student 11'!P3,'Student 12'!P3,'Student 13'!P3,'Student 14'!P3,'Student 15'!P3,'Student 16'!P3,'Student 17'!P3,'Student 18'!P3,'Student 19'!P3,'Student 20'!P3,'Student 21'!P3,'Student 22'!P3,'Student 23'!P3,'Student 24'!P3,'Student 25'!P3,'Student 26'!P3,'Student 27'!P3,'Student 28'!P3,'Student 29'!P3,'Student 30'!P3,'Student 31'!P3,'Student 32'!P3,'Student 33'!P3,'Student 34'!P3,'Student 35'!P3,'Student 36'!P3,'Student 37'!P3,'Student 38'!P3,'Student 39'!P3,'Student 40'!P3,'Student 41'!P3,'Student 42'!P3)</f>
        <v>0</v>
      </c>
      <c r="E3" s="1">
        <f>SUM('Student 1'!Q3,'Student 2'!Q3,'Student 3'!Q3,'Student 4'!Q3,'Student 5'!Q3,'Student 6'!Q3,'Student 7'!Q3,'Student 8'!Q3,'Student 9'!Q3,'Student 10'!Q3,'Student 11'!Q3,'Student 12'!Q3,'Student 13'!Q3,'Student 14'!Q3,'Student 15'!Q3,'Student 16'!Q3,'Student 17'!Q3,'Student 18'!Q3,'Student 19'!Q3,'Student 20'!Q3,'Student 21'!Q3,'Student 22'!Q3,'Student 23'!Q3,'Student 24'!Q3,'Student 25'!Q3,'Student 26'!Q3,'Student 27'!Q3,'Student 28'!Q3,'Student 29'!Q3,'Student 30'!Q3,'Student 31'!Q3,'Student 32'!Q3,'Student 33'!Q3,'Student 34'!Q3,'Student 35'!Q3,'Student 36'!Q3,'Student 37'!Q3,'Student 38'!Q3,'Student 39'!Q3,'Student 40'!Q3,'Student 41'!Q3,'Student 42'!Q3)</f>
        <v>1</v>
      </c>
      <c r="F3" s="1"/>
      <c r="G3" s="3">
        <f t="shared" ref="G3:G49" si="1">ROUNDUP(AVERAGE(B3:B4),0)</f>
        <v>1</v>
      </c>
      <c r="H3" s="3">
        <f t="shared" ref="H3:H49" si="2">ROUNDUP(AVERAGE(C3:C4),0)</f>
        <v>1</v>
      </c>
      <c r="I3" s="3">
        <f t="shared" ref="I3:I49" si="3">ROUNDUP(AVERAGE(D3:D4),0)</f>
        <v>0</v>
      </c>
      <c r="J3" s="3">
        <f t="shared" ref="J3:J49" si="4">ROUNDUP(AVERAGE(E3:E4),0)</f>
        <v>1</v>
      </c>
      <c r="K3" s="3"/>
      <c r="L3" s="1">
        <v>2</v>
      </c>
      <c r="M3" s="3">
        <f t="shared" ref="M3:M48" si="5">J3-I3</f>
        <v>1</v>
      </c>
      <c r="N3" s="3">
        <f t="shared" ref="N3:N48" si="6">G3-H3</f>
        <v>0</v>
      </c>
      <c r="O3" s="3"/>
      <c r="P3" s="1">
        <v>3</v>
      </c>
      <c r="Q3" s="3">
        <f t="shared" ref="Q3:Q48" si="7">(M3/42)*100</f>
        <v>2.38095238095238</v>
      </c>
      <c r="R3" s="3">
        <f t="shared" ref="R3:R48" si="8">(N3/42)*100</f>
        <v>0</v>
      </c>
      <c r="S3" s="1"/>
    </row>
    <row r="4" spans="1:19">
      <c r="A4" s="1">
        <v>3</v>
      </c>
      <c r="B4" s="1">
        <f>SUM('Student 1'!N4,'Student 2'!N4,'Student 3'!N4,'Student 4'!N4,'Student 5'!N4,'Student 6'!N4,'Student 7'!N4,'Student 8'!N4,'Student 9'!N4,'Student 10'!N4,'Student 11'!N4,'Student 12'!N4,'Student 13'!N4,'Student 14'!N4,'Student 15'!N4,'Student 16'!N4,'Student 17'!N4,'Student 18'!N4,'Student 19'!N4,'Student 20'!N4,'Student 21'!N4,'Student 22'!N4,'Student 23'!N4,'Student 24'!N4,'Student 25'!N4,'Student 26'!N4,'Student 27'!N4,'Student 28'!N4,'Student 29'!N4,'Student 30'!N4,'Student 31'!N4,'Student 32'!N4,'Student 33'!N4,'Student 34'!N4,'Student 35'!N4,'Student 36'!N4,'Student 37'!N4,'Student 38'!N4,'Student 39'!N4,'Student 40'!N4,'Student 41'!N4,'Student 42'!N4)</f>
        <v>2</v>
      </c>
      <c r="C4" s="1">
        <f>SUM('Student 1'!O4,'Student 2'!O4,'Student 3'!O4,'Student 4'!O4,'Student 5'!O4,'Student 6'!O4,'Student 7'!O4,'Student 8'!O4,'Student 9'!O4,'Student 10'!O4,'Student 11'!O4,'Student 12'!O4,'Student 13'!O4,'Student 14'!O4,'Student 15'!O4,'Student 16'!O4,'Student 17'!O4,'Student 18'!O4,'Student 19'!O4,'Student 20'!O4,'Student 21'!O4,'Student 22'!O4,'Student 23'!O4,'Student 24'!O4,'Student 25'!O4,'Student 26'!O4,'Student 27'!O4,'Student 28'!O4,'Student 29'!O4,'Student 30'!O4,'Student 31'!O4,'Student 32'!O4,'Student 33'!O4,'Student 34'!O4,'Student 35'!O4,'Student 36'!O4,'Student 37'!O4,'Student 38'!O4,'Student 39'!O4,'Student 40'!O4,'Student 41'!O4,'Student 42'!O4)</f>
        <v>0</v>
      </c>
      <c r="D4" s="1">
        <f>SUM('Student 1'!P4,'Student 2'!P4,'Student 3'!P4,'Student 4'!P4,'Student 5'!P4,'Student 6'!P4,'Student 7'!P4,'Student 8'!P4,'Student 9'!P4,'Student 10'!P4,'Student 11'!P4,'Student 12'!P4,'Student 13'!P4,'Student 14'!P4,'Student 15'!P4,'Student 16'!P4,'Student 17'!P4,'Student 18'!P4,'Student 19'!P4,'Student 20'!P4,'Student 21'!P4,'Student 22'!P4,'Student 23'!P4,'Student 24'!P4,'Student 25'!P4,'Student 26'!P4,'Student 27'!P4,'Student 28'!P4,'Student 29'!P4,'Student 30'!P4,'Student 31'!P4,'Student 32'!P4,'Student 33'!P4,'Student 34'!P4,'Student 35'!P4,'Student 36'!P4,'Student 37'!P4,'Student 38'!P4,'Student 39'!P4,'Student 40'!P4,'Student 41'!P4,'Student 42'!P4)</f>
        <v>0</v>
      </c>
      <c r="E4" s="1">
        <f>SUM('Student 1'!Q4,'Student 2'!Q4,'Student 3'!Q4,'Student 4'!Q4,'Student 5'!Q4,'Student 6'!Q4,'Student 7'!Q4,'Student 8'!Q4,'Student 9'!Q4,'Student 10'!Q4,'Student 11'!Q4,'Student 12'!Q4,'Student 13'!Q4,'Student 14'!Q4,'Student 15'!Q4,'Student 16'!Q4,'Student 17'!Q4,'Student 18'!Q4,'Student 19'!Q4,'Student 20'!Q4,'Student 21'!Q4,'Student 22'!Q4,'Student 23'!Q4,'Student 24'!Q4,'Student 25'!Q4,'Student 26'!Q4,'Student 27'!Q4,'Student 28'!Q4,'Student 29'!Q4,'Student 30'!Q4,'Student 31'!Q4,'Student 32'!Q4,'Student 33'!Q4,'Student 34'!Q4,'Student 35'!Q4,'Student 36'!Q4,'Student 37'!Q4,'Student 38'!Q4,'Student 39'!Q4,'Student 40'!Q4,'Student 41'!Q4,'Student 42'!Q4)</f>
        <v>0</v>
      </c>
      <c r="F4" s="1"/>
      <c r="G4" s="3">
        <f t="shared" si="1"/>
        <v>2</v>
      </c>
      <c r="H4" s="3">
        <f t="shared" si="2"/>
        <v>3</v>
      </c>
      <c r="I4" s="3">
        <f t="shared" si="3"/>
        <v>1</v>
      </c>
      <c r="J4" s="3">
        <f t="shared" si="4"/>
        <v>0</v>
      </c>
      <c r="K4" s="3"/>
      <c r="L4" s="1">
        <v>3</v>
      </c>
      <c r="M4" s="3">
        <f t="shared" si="5"/>
        <v>-1</v>
      </c>
      <c r="N4" s="3">
        <f t="shared" si="6"/>
        <v>-1</v>
      </c>
      <c r="O4" s="3"/>
      <c r="P4" s="1">
        <v>4</v>
      </c>
      <c r="Q4" s="3">
        <f t="shared" si="7"/>
        <v>-2.38095238095238</v>
      </c>
      <c r="R4" s="3">
        <f t="shared" si="8"/>
        <v>-2.38095238095238</v>
      </c>
      <c r="S4" s="1"/>
    </row>
    <row r="5" spans="1:19">
      <c r="A5" s="1">
        <v>4</v>
      </c>
      <c r="B5" s="1">
        <f>SUM('Student 1'!N5,'Student 2'!N5,'Student 3'!N5,'Student 4'!N5,'Student 5'!N5,'Student 6'!N5,'Student 7'!N5,'Student 8'!N5,'Student 9'!N5,'Student 10'!N5,'Student 11'!N5,'Student 12'!N5,'Student 13'!N5,'Student 14'!N5,'Student 15'!N5,'Student 16'!N5,'Student 17'!N5,'Student 18'!N5,'Student 19'!N5,'Student 20'!N5,'Student 21'!N5,'Student 22'!N5,'Student 23'!N5,'Student 24'!N5,'Student 25'!N5,'Student 26'!N5,'Student 27'!N5,'Student 28'!N5,'Student 29'!N5,'Student 30'!N5,'Student 31'!N5,'Student 32'!N5,'Student 33'!N5,'Student 34'!N5,'Student 35'!N5,'Student 36'!N5,'Student 37'!N5,'Student 38'!N5,'Student 39'!N5,'Student 40'!N5,'Student 41'!N5,'Student 42'!N5)</f>
        <v>1</v>
      </c>
      <c r="C5" s="1">
        <f>SUM('Student 1'!O5,'Student 2'!O5,'Student 3'!O5,'Student 4'!O5,'Student 5'!O5,'Student 6'!O5,'Student 7'!O5,'Student 8'!O5,'Student 9'!O5,'Student 10'!O5,'Student 11'!O5,'Student 12'!O5,'Student 13'!O5,'Student 14'!O5,'Student 15'!O5,'Student 16'!O5,'Student 17'!O5,'Student 18'!O5,'Student 19'!O5,'Student 20'!O5,'Student 21'!O5,'Student 22'!O5,'Student 23'!O5,'Student 24'!O5,'Student 25'!O5,'Student 26'!O5,'Student 27'!O5,'Student 28'!O5,'Student 29'!O5,'Student 30'!O5,'Student 31'!O5,'Student 32'!O5,'Student 33'!O5,'Student 34'!O5,'Student 35'!O5,'Student 36'!O5,'Student 37'!O5,'Student 38'!O5,'Student 39'!O5,'Student 40'!O5,'Student 41'!O5,'Student 42'!O5)</f>
        <v>5</v>
      </c>
      <c r="D5" s="1">
        <f>SUM('Student 1'!P5,'Student 2'!P5,'Student 3'!P5,'Student 4'!P5,'Student 5'!P5,'Student 6'!P5,'Student 7'!P5,'Student 8'!P5,'Student 9'!P5,'Student 10'!P5,'Student 11'!P5,'Student 12'!P5,'Student 13'!P5,'Student 14'!P5,'Student 15'!P5,'Student 16'!P5,'Student 17'!P5,'Student 18'!P5,'Student 19'!P5,'Student 20'!P5,'Student 21'!P5,'Student 22'!P5,'Student 23'!P5,'Student 24'!P5,'Student 25'!P5,'Student 26'!P5,'Student 27'!P5,'Student 28'!P5,'Student 29'!P5,'Student 30'!P5,'Student 31'!P5,'Student 32'!P5,'Student 33'!P5,'Student 34'!P5,'Student 35'!P5,'Student 36'!P5,'Student 37'!P5,'Student 38'!P5,'Student 39'!P5,'Student 40'!P5,'Student 41'!P5,'Student 42'!P5)</f>
        <v>1</v>
      </c>
      <c r="E5" s="1">
        <f>SUM('Student 1'!Q5,'Student 2'!Q5,'Student 3'!Q5,'Student 4'!Q5,'Student 5'!Q5,'Student 6'!Q5,'Student 7'!Q5,'Student 8'!Q5,'Student 9'!Q5,'Student 10'!Q5,'Student 11'!Q5,'Student 12'!Q5,'Student 13'!Q5,'Student 14'!Q5,'Student 15'!Q5,'Student 16'!Q5,'Student 17'!Q5,'Student 18'!Q5,'Student 19'!Q5,'Student 20'!Q5,'Student 21'!Q5,'Student 22'!Q5,'Student 23'!Q5,'Student 24'!Q5,'Student 25'!Q5,'Student 26'!Q5,'Student 27'!Q5,'Student 28'!Q5,'Student 29'!Q5,'Student 30'!Q5,'Student 31'!Q5,'Student 32'!Q5,'Student 33'!Q5,'Student 34'!Q5,'Student 35'!Q5,'Student 36'!Q5,'Student 37'!Q5,'Student 38'!Q5,'Student 39'!Q5,'Student 40'!Q5,'Student 41'!Q5,'Student 42'!Q5)</f>
        <v>0</v>
      </c>
      <c r="F5" s="1"/>
      <c r="G5" s="3">
        <f t="shared" si="1"/>
        <v>1</v>
      </c>
      <c r="H5" s="3">
        <f t="shared" si="2"/>
        <v>4</v>
      </c>
      <c r="I5" s="3">
        <f t="shared" si="3"/>
        <v>1</v>
      </c>
      <c r="J5" s="3">
        <f t="shared" si="4"/>
        <v>2</v>
      </c>
      <c r="K5" s="3"/>
      <c r="L5" s="1">
        <v>4</v>
      </c>
      <c r="M5" s="3">
        <f t="shared" si="5"/>
        <v>1</v>
      </c>
      <c r="N5" s="3">
        <f t="shared" si="6"/>
        <v>-3</v>
      </c>
      <c r="O5" s="3"/>
      <c r="P5" s="1">
        <v>5</v>
      </c>
      <c r="Q5" s="3">
        <f t="shared" si="7"/>
        <v>2.38095238095238</v>
      </c>
      <c r="R5" s="3">
        <f t="shared" si="8"/>
        <v>-7.14285714285714</v>
      </c>
      <c r="S5" s="1"/>
    </row>
    <row r="6" spans="1:19">
      <c r="A6" s="1">
        <v>5</v>
      </c>
      <c r="B6" s="1">
        <f>SUM('Student 1'!N6,'Student 2'!N6,'Student 3'!N6,'Student 4'!N6,'Student 5'!N6,'Student 6'!N6,'Student 7'!N6,'Student 8'!N6,'Student 9'!N6,'Student 10'!N6,'Student 11'!N6,'Student 12'!N6,'Student 13'!N6,'Student 14'!N6,'Student 15'!N6,'Student 16'!N6,'Student 17'!N6,'Student 18'!N6,'Student 19'!N6,'Student 20'!N6,'Student 21'!N6,'Student 22'!N6,'Student 23'!N6,'Student 24'!N6,'Student 25'!N6,'Student 26'!N6,'Student 27'!N6,'Student 28'!N6,'Student 29'!N6,'Student 30'!N6,'Student 31'!N6,'Student 32'!N6,'Student 33'!N6,'Student 34'!N6,'Student 35'!N6,'Student 36'!N6,'Student 37'!N6,'Student 38'!N6,'Student 39'!N6,'Student 40'!N6,'Student 41'!N6,'Student 42'!N6)</f>
        <v>0</v>
      </c>
      <c r="C6" s="1">
        <f>SUM('Student 1'!O6,'Student 2'!O6,'Student 3'!O6,'Student 4'!O6,'Student 5'!O6,'Student 6'!O6,'Student 7'!O6,'Student 8'!O6,'Student 9'!O6,'Student 10'!O6,'Student 11'!O6,'Student 12'!O6,'Student 13'!O6,'Student 14'!O6,'Student 15'!O6,'Student 16'!O6,'Student 17'!O6,'Student 18'!O6,'Student 19'!O6,'Student 20'!O6,'Student 21'!O6,'Student 22'!O6,'Student 23'!O6,'Student 24'!O6,'Student 25'!O6,'Student 26'!O6,'Student 27'!O6,'Student 28'!O6,'Student 29'!O6,'Student 30'!O6,'Student 31'!O6,'Student 32'!O6,'Student 33'!O6,'Student 34'!O6,'Student 35'!O6,'Student 36'!O6,'Student 37'!O6,'Student 38'!O6,'Student 39'!O6,'Student 40'!O6,'Student 41'!O6,'Student 42'!O6)</f>
        <v>2</v>
      </c>
      <c r="D6" s="1">
        <f>SUM('Student 1'!P6,'Student 2'!P6,'Student 3'!P6,'Student 4'!P6,'Student 5'!P6,'Student 6'!P6,'Student 7'!P6,'Student 8'!P6,'Student 9'!P6,'Student 10'!P6,'Student 11'!P6,'Student 12'!P6,'Student 13'!P6,'Student 14'!P6,'Student 15'!P6,'Student 16'!P6,'Student 17'!P6,'Student 18'!P6,'Student 19'!P6,'Student 20'!P6,'Student 21'!P6,'Student 22'!P6,'Student 23'!P6,'Student 24'!P6,'Student 25'!P6,'Student 26'!P6,'Student 27'!P6,'Student 28'!P6,'Student 29'!P6,'Student 30'!P6,'Student 31'!P6,'Student 32'!P6,'Student 33'!P6,'Student 34'!P6,'Student 35'!P6,'Student 36'!P6,'Student 37'!P6,'Student 38'!P6,'Student 39'!P6,'Student 40'!P6,'Student 41'!P6,'Student 42'!P6)</f>
        <v>1</v>
      </c>
      <c r="E6" s="1">
        <f>SUM('Student 1'!Q6,'Student 2'!Q6,'Student 3'!Q6,'Student 4'!Q6,'Student 5'!Q6,'Student 6'!Q6,'Student 7'!Q6,'Student 8'!Q6,'Student 9'!Q6,'Student 10'!Q6,'Student 11'!Q6,'Student 12'!Q6,'Student 13'!Q6,'Student 14'!Q6,'Student 15'!Q6,'Student 16'!Q6,'Student 17'!Q6,'Student 18'!Q6,'Student 19'!Q6,'Student 20'!Q6,'Student 21'!Q6,'Student 22'!Q6,'Student 23'!Q6,'Student 24'!Q6,'Student 25'!Q6,'Student 26'!Q6,'Student 27'!Q6,'Student 28'!Q6,'Student 29'!Q6,'Student 30'!Q6,'Student 31'!Q6,'Student 32'!Q6,'Student 33'!Q6,'Student 34'!Q6,'Student 35'!Q6,'Student 36'!Q6,'Student 37'!Q6,'Student 38'!Q6,'Student 39'!Q6,'Student 40'!Q6,'Student 41'!Q6,'Student 42'!Q6)</f>
        <v>4</v>
      </c>
      <c r="F6" s="1"/>
      <c r="G6" s="3">
        <f t="shared" si="1"/>
        <v>0</v>
      </c>
      <c r="H6" s="3">
        <f t="shared" si="2"/>
        <v>2</v>
      </c>
      <c r="I6" s="3">
        <f t="shared" si="3"/>
        <v>1</v>
      </c>
      <c r="J6" s="3">
        <f t="shared" si="4"/>
        <v>3</v>
      </c>
      <c r="K6" s="3"/>
      <c r="L6" s="1">
        <v>5</v>
      </c>
      <c r="M6" s="3">
        <f t="shared" si="5"/>
        <v>2</v>
      </c>
      <c r="N6" s="3">
        <f t="shared" si="6"/>
        <v>-2</v>
      </c>
      <c r="O6" s="3"/>
      <c r="P6" s="1">
        <v>6</v>
      </c>
      <c r="Q6" s="3">
        <f t="shared" si="7"/>
        <v>4.76190476190476</v>
      </c>
      <c r="R6" s="3">
        <f t="shared" si="8"/>
        <v>-4.76190476190476</v>
      </c>
      <c r="S6" s="1"/>
    </row>
    <row r="7" spans="1:19">
      <c r="A7" s="1">
        <v>6</v>
      </c>
      <c r="B7" s="1">
        <f>SUM('Student 1'!N7,'Student 2'!N7,'Student 3'!N7,'Student 4'!N7,'Student 5'!N7,'Student 6'!N7,'Student 7'!N7,'Student 8'!N7,'Student 9'!N7,'Student 10'!N7,'Student 11'!N7,'Student 12'!N7,'Student 13'!N7,'Student 14'!N7,'Student 15'!N7,'Student 16'!N7,'Student 17'!N7,'Student 18'!N7,'Student 19'!N7,'Student 20'!N7,'Student 21'!N7,'Student 22'!N7,'Student 23'!N7,'Student 24'!N7,'Student 25'!N7,'Student 26'!N7,'Student 27'!N7,'Student 28'!N7,'Student 29'!N7,'Student 30'!N7,'Student 31'!N7,'Student 32'!N7,'Student 33'!N7,'Student 34'!N7,'Student 35'!N7,'Student 36'!N7,'Student 37'!N7,'Student 38'!N7,'Student 39'!N7,'Student 40'!N7,'Student 41'!N7,'Student 42'!N7)</f>
        <v>0</v>
      </c>
      <c r="C7" s="1">
        <f>SUM('Student 1'!O7,'Student 2'!O7,'Student 3'!O7,'Student 4'!O7,'Student 5'!O7,'Student 6'!O7,'Student 7'!O7,'Student 8'!O7,'Student 9'!O7,'Student 10'!O7,'Student 11'!O7,'Student 12'!O7,'Student 13'!O7,'Student 14'!O7,'Student 15'!O7,'Student 16'!O7,'Student 17'!O7,'Student 18'!O7,'Student 19'!O7,'Student 20'!O7,'Student 21'!O7,'Student 22'!O7,'Student 23'!O7,'Student 24'!O7,'Student 25'!O7,'Student 26'!O7,'Student 27'!O7,'Student 28'!O7,'Student 29'!O7,'Student 30'!O7,'Student 31'!O7,'Student 32'!O7,'Student 33'!O7,'Student 34'!O7,'Student 35'!O7,'Student 36'!O7,'Student 37'!O7,'Student 38'!O7,'Student 39'!O7,'Student 40'!O7,'Student 41'!O7,'Student 42'!O7)</f>
        <v>1</v>
      </c>
      <c r="D7" s="1">
        <f>SUM('Student 1'!P7,'Student 2'!P7,'Student 3'!P7,'Student 4'!P7,'Student 5'!P7,'Student 6'!P7,'Student 7'!P7,'Student 8'!P7,'Student 9'!P7,'Student 10'!P7,'Student 11'!P7,'Student 12'!P7,'Student 13'!P7,'Student 14'!P7,'Student 15'!P7,'Student 16'!P7,'Student 17'!P7,'Student 18'!P7,'Student 19'!P7,'Student 20'!P7,'Student 21'!P7,'Student 22'!P7,'Student 23'!P7,'Student 24'!P7,'Student 25'!P7,'Student 26'!P7,'Student 27'!P7,'Student 28'!P7,'Student 29'!P7,'Student 30'!P7,'Student 31'!P7,'Student 32'!P7,'Student 33'!P7,'Student 34'!P7,'Student 35'!P7,'Student 36'!P7,'Student 37'!P7,'Student 38'!P7,'Student 39'!P7,'Student 40'!P7,'Student 41'!P7,'Student 42'!P7)</f>
        <v>1</v>
      </c>
      <c r="E7" s="1">
        <f>SUM('Student 1'!Q7,'Student 2'!Q7,'Student 3'!Q7,'Student 4'!Q7,'Student 5'!Q7,'Student 6'!Q7,'Student 7'!Q7,'Student 8'!Q7,'Student 9'!Q7,'Student 10'!Q7,'Student 11'!Q7,'Student 12'!Q7,'Student 13'!Q7,'Student 14'!Q7,'Student 15'!Q7,'Student 16'!Q7,'Student 17'!Q7,'Student 18'!Q7,'Student 19'!Q7,'Student 20'!Q7,'Student 21'!Q7,'Student 22'!Q7,'Student 23'!Q7,'Student 24'!Q7,'Student 25'!Q7,'Student 26'!Q7,'Student 27'!Q7,'Student 28'!Q7,'Student 29'!Q7,'Student 30'!Q7,'Student 31'!Q7,'Student 32'!Q7,'Student 33'!Q7,'Student 34'!Q7,'Student 35'!Q7,'Student 36'!Q7,'Student 37'!Q7,'Student 38'!Q7,'Student 39'!Q7,'Student 40'!Q7,'Student 41'!Q7,'Student 42'!Q7)</f>
        <v>2</v>
      </c>
      <c r="F7" s="1"/>
      <c r="G7" s="3">
        <f t="shared" si="1"/>
        <v>0</v>
      </c>
      <c r="H7" s="3">
        <f t="shared" si="2"/>
        <v>2</v>
      </c>
      <c r="I7" s="3">
        <f t="shared" si="3"/>
        <v>1</v>
      </c>
      <c r="J7" s="3">
        <f t="shared" si="4"/>
        <v>5</v>
      </c>
      <c r="K7" s="3"/>
      <c r="L7" s="1">
        <v>6</v>
      </c>
      <c r="M7" s="3">
        <f t="shared" si="5"/>
        <v>4</v>
      </c>
      <c r="N7" s="3">
        <f t="shared" si="6"/>
        <v>-2</v>
      </c>
      <c r="O7" s="3"/>
      <c r="P7" s="1">
        <v>7</v>
      </c>
      <c r="Q7" s="3">
        <f t="shared" si="7"/>
        <v>9.52380952380952</v>
      </c>
      <c r="R7" s="3">
        <f t="shared" si="8"/>
        <v>-4.76190476190476</v>
      </c>
      <c r="S7" s="1"/>
    </row>
    <row r="8" spans="1:19">
      <c r="A8" s="1">
        <v>7</v>
      </c>
      <c r="B8" s="1">
        <f>SUM('Student 1'!N8,'Student 2'!N8,'Student 3'!N8,'Student 4'!N8,'Student 5'!N8,'Student 6'!N8,'Student 7'!N8,'Student 8'!N8,'Student 9'!N8,'Student 10'!N8,'Student 11'!N8,'Student 12'!N8,'Student 13'!N8,'Student 14'!N8,'Student 15'!N8,'Student 16'!N8,'Student 17'!N8,'Student 18'!N8,'Student 19'!N8,'Student 20'!N8,'Student 21'!N8,'Student 22'!N8,'Student 23'!N8,'Student 24'!N8,'Student 25'!N8,'Student 26'!N8,'Student 27'!N8,'Student 28'!N8,'Student 29'!N8,'Student 30'!N8,'Student 31'!N8,'Student 32'!N8,'Student 33'!N8,'Student 34'!N8,'Student 35'!N8,'Student 36'!N8,'Student 37'!N8,'Student 38'!N8,'Student 39'!N8,'Student 40'!N8,'Student 41'!N8,'Student 42'!N8)</f>
        <v>0</v>
      </c>
      <c r="C8" s="1">
        <f>SUM('Student 1'!O8,'Student 2'!O8,'Student 3'!O8,'Student 4'!O8,'Student 5'!O8,'Student 6'!O8,'Student 7'!O8,'Student 8'!O8,'Student 9'!O8,'Student 10'!O8,'Student 11'!O8,'Student 12'!O8,'Student 13'!O8,'Student 14'!O8,'Student 15'!O8,'Student 16'!O8,'Student 17'!O8,'Student 18'!O8,'Student 19'!O8,'Student 20'!O8,'Student 21'!O8,'Student 22'!O8,'Student 23'!O8,'Student 24'!O8,'Student 25'!O8,'Student 26'!O8,'Student 27'!O8,'Student 28'!O8,'Student 29'!O8,'Student 30'!O8,'Student 31'!O8,'Student 32'!O8,'Student 33'!O8,'Student 34'!O8,'Student 35'!O8,'Student 36'!O8,'Student 37'!O8,'Student 38'!O8,'Student 39'!O8,'Student 40'!O8,'Student 41'!O8,'Student 42'!O8)</f>
        <v>3</v>
      </c>
      <c r="D8" s="1">
        <f>SUM('Student 1'!P8,'Student 2'!P8,'Student 3'!P8,'Student 4'!P8,'Student 5'!P8,'Student 6'!P8,'Student 7'!P8,'Student 8'!P8,'Student 9'!P8,'Student 10'!P8,'Student 11'!P8,'Student 12'!P8,'Student 13'!P8,'Student 14'!P8,'Student 15'!P8,'Student 16'!P8,'Student 17'!P8,'Student 18'!P8,'Student 19'!P8,'Student 20'!P8,'Student 21'!P8,'Student 22'!P8,'Student 23'!P8,'Student 24'!P8,'Student 25'!P8,'Student 26'!P8,'Student 27'!P8,'Student 28'!P8,'Student 29'!P8,'Student 30'!P8,'Student 31'!P8,'Student 32'!P8,'Student 33'!P8,'Student 34'!P8,'Student 35'!P8,'Student 36'!P8,'Student 37'!P8,'Student 38'!P8,'Student 39'!P8,'Student 40'!P8,'Student 41'!P8,'Student 42'!P8)</f>
        <v>0</v>
      </c>
      <c r="E8" s="1">
        <f>SUM('Student 1'!Q8,'Student 2'!Q8,'Student 3'!Q8,'Student 4'!Q8,'Student 5'!Q8,'Student 6'!Q8,'Student 7'!Q8,'Student 8'!Q8,'Student 9'!Q8,'Student 10'!Q8,'Student 11'!Q8,'Student 12'!Q8,'Student 13'!Q8,'Student 14'!Q8,'Student 15'!Q8,'Student 16'!Q8,'Student 17'!Q8,'Student 18'!Q8,'Student 19'!Q8,'Student 20'!Q8,'Student 21'!Q8,'Student 22'!Q8,'Student 23'!Q8,'Student 24'!Q8,'Student 25'!Q8,'Student 26'!Q8,'Student 27'!Q8,'Student 28'!Q8,'Student 29'!Q8,'Student 30'!Q8,'Student 31'!Q8,'Student 32'!Q8,'Student 33'!Q8,'Student 34'!Q8,'Student 35'!Q8,'Student 36'!Q8,'Student 37'!Q8,'Student 38'!Q8,'Student 39'!Q8,'Student 40'!Q8,'Student 41'!Q8,'Student 42'!Q8)</f>
        <v>7</v>
      </c>
      <c r="F8" s="1"/>
      <c r="G8" s="3">
        <f t="shared" si="1"/>
        <v>0</v>
      </c>
      <c r="H8" s="3">
        <f t="shared" si="2"/>
        <v>2</v>
      </c>
      <c r="I8" s="3">
        <f t="shared" si="3"/>
        <v>0</v>
      </c>
      <c r="J8" s="3">
        <f t="shared" si="4"/>
        <v>5</v>
      </c>
      <c r="K8" s="3"/>
      <c r="L8" s="1">
        <v>7</v>
      </c>
      <c r="M8" s="3">
        <f t="shared" si="5"/>
        <v>5</v>
      </c>
      <c r="N8" s="3">
        <f t="shared" si="6"/>
        <v>-2</v>
      </c>
      <c r="O8" s="3"/>
      <c r="P8" s="1">
        <v>8</v>
      </c>
      <c r="Q8" s="3">
        <f t="shared" si="7"/>
        <v>11.9047619047619</v>
      </c>
      <c r="R8" s="3">
        <f t="shared" si="8"/>
        <v>-4.76190476190476</v>
      </c>
      <c r="S8" s="1"/>
    </row>
    <row r="9" spans="1:19">
      <c r="A9" s="1">
        <v>8</v>
      </c>
      <c r="B9" s="1">
        <f>SUM('Student 1'!N9,'Student 2'!N9,'Student 3'!N9,'Student 4'!N9,'Student 5'!N9,'Student 6'!N9,'Student 7'!N9,'Student 8'!N9,'Student 9'!N9,'Student 10'!N9,'Student 11'!N9,'Student 12'!N9,'Student 13'!N9,'Student 14'!N9,'Student 15'!N9,'Student 16'!N9,'Student 17'!N9,'Student 18'!N9,'Student 19'!N9,'Student 20'!N9,'Student 21'!N9,'Student 22'!N9,'Student 23'!N9,'Student 24'!N9,'Student 25'!N9,'Student 26'!N9,'Student 27'!N9,'Student 28'!N9,'Student 29'!N9,'Student 30'!N9,'Student 31'!N9,'Student 32'!N9,'Student 33'!N9,'Student 34'!N9,'Student 35'!N9,'Student 36'!N9,'Student 37'!N9,'Student 38'!N9,'Student 39'!N9,'Student 40'!N9,'Student 41'!N9,'Student 42'!N9)</f>
        <v>0</v>
      </c>
      <c r="C9" s="1">
        <f>SUM('Student 1'!O9,'Student 2'!O9,'Student 3'!O9,'Student 4'!O9,'Student 5'!O9,'Student 6'!O9,'Student 7'!O9,'Student 8'!O9,'Student 9'!O9,'Student 10'!O9,'Student 11'!O9,'Student 12'!O9,'Student 13'!O9,'Student 14'!O9,'Student 15'!O9,'Student 16'!O9,'Student 17'!O9,'Student 18'!O9,'Student 19'!O9,'Student 20'!O9,'Student 21'!O9,'Student 22'!O9,'Student 23'!O9,'Student 24'!O9,'Student 25'!O9,'Student 26'!O9,'Student 27'!O9,'Student 28'!O9,'Student 29'!O9,'Student 30'!O9,'Student 31'!O9,'Student 32'!O9,'Student 33'!O9,'Student 34'!O9,'Student 35'!O9,'Student 36'!O9,'Student 37'!O9,'Student 38'!O9,'Student 39'!O9,'Student 40'!O9,'Student 41'!O9,'Student 42'!O9)</f>
        <v>1</v>
      </c>
      <c r="D9" s="1">
        <f>SUM('Student 1'!P9,'Student 2'!P9,'Student 3'!P9,'Student 4'!P9,'Student 5'!P9,'Student 6'!P9,'Student 7'!P9,'Student 8'!P9,'Student 9'!P9,'Student 10'!P9,'Student 11'!P9,'Student 12'!P9,'Student 13'!P9,'Student 14'!P9,'Student 15'!P9,'Student 16'!P9,'Student 17'!P9,'Student 18'!P9,'Student 19'!P9,'Student 20'!P9,'Student 21'!P9,'Student 22'!P9,'Student 23'!P9,'Student 24'!P9,'Student 25'!P9,'Student 26'!P9,'Student 27'!P9,'Student 28'!P9,'Student 29'!P9,'Student 30'!P9,'Student 31'!P9,'Student 32'!P9,'Student 33'!P9,'Student 34'!P9,'Student 35'!P9,'Student 36'!P9,'Student 37'!P9,'Student 38'!P9,'Student 39'!P9,'Student 40'!P9,'Student 41'!P9,'Student 42'!P9)</f>
        <v>0</v>
      </c>
      <c r="E9" s="1">
        <f>SUM('Student 1'!Q9,'Student 2'!Q9,'Student 3'!Q9,'Student 4'!Q9,'Student 5'!Q9,'Student 6'!Q9,'Student 7'!Q9,'Student 8'!Q9,'Student 9'!Q9,'Student 10'!Q9,'Student 11'!Q9,'Student 12'!Q9,'Student 13'!Q9,'Student 14'!Q9,'Student 15'!Q9,'Student 16'!Q9,'Student 17'!Q9,'Student 18'!Q9,'Student 19'!Q9,'Student 20'!Q9,'Student 21'!Q9,'Student 22'!Q9,'Student 23'!Q9,'Student 24'!Q9,'Student 25'!Q9,'Student 26'!Q9,'Student 27'!Q9,'Student 28'!Q9,'Student 29'!Q9,'Student 30'!Q9,'Student 31'!Q9,'Student 32'!Q9,'Student 33'!Q9,'Student 34'!Q9,'Student 35'!Q9,'Student 36'!Q9,'Student 37'!Q9,'Student 38'!Q9,'Student 39'!Q9,'Student 40'!Q9,'Student 41'!Q9,'Student 42'!Q9)</f>
        <v>3</v>
      </c>
      <c r="F9" s="1"/>
      <c r="G9" s="3">
        <f t="shared" si="1"/>
        <v>0</v>
      </c>
      <c r="H9" s="3">
        <f t="shared" si="2"/>
        <v>3</v>
      </c>
      <c r="I9" s="3">
        <f t="shared" si="3"/>
        <v>1</v>
      </c>
      <c r="J9" s="3">
        <f t="shared" si="4"/>
        <v>2</v>
      </c>
      <c r="K9" s="3"/>
      <c r="L9" s="1">
        <v>8</v>
      </c>
      <c r="M9" s="3">
        <f t="shared" si="5"/>
        <v>1</v>
      </c>
      <c r="N9" s="3">
        <f t="shared" si="6"/>
        <v>-3</v>
      </c>
      <c r="O9" s="3"/>
      <c r="P9" s="1">
        <v>9</v>
      </c>
      <c r="Q9" s="3">
        <f t="shared" si="7"/>
        <v>2.38095238095238</v>
      </c>
      <c r="R9" s="3">
        <f t="shared" si="8"/>
        <v>-7.14285714285714</v>
      </c>
      <c r="S9" s="1"/>
    </row>
    <row r="10" spans="1:19">
      <c r="A10" s="1">
        <v>9</v>
      </c>
      <c r="B10" s="1">
        <f>SUM('Student 1'!N10,'Student 2'!N10,'Student 3'!N10,'Student 4'!N10,'Student 5'!N10,'Student 6'!N10,'Student 7'!N10,'Student 8'!N10,'Student 9'!N10,'Student 10'!N10,'Student 11'!N10,'Student 12'!N10,'Student 13'!N10,'Student 14'!N10,'Student 15'!N10,'Student 16'!N10,'Student 17'!N10,'Student 18'!N10,'Student 19'!N10,'Student 20'!N10,'Student 21'!N10,'Student 22'!N10,'Student 23'!N10,'Student 24'!N10,'Student 25'!N10,'Student 26'!N10,'Student 27'!N10,'Student 28'!N10,'Student 29'!N10,'Student 30'!N10,'Student 31'!N10,'Student 32'!N10,'Student 33'!N10,'Student 34'!N10,'Student 35'!N10,'Student 36'!N10,'Student 37'!N10,'Student 38'!N10,'Student 39'!N10,'Student 40'!N10,'Student 41'!N10,'Student 42'!N10)</f>
        <v>0</v>
      </c>
      <c r="C10" s="1">
        <f>SUM('Student 1'!O10,'Student 2'!O10,'Student 3'!O10,'Student 4'!O10,'Student 5'!O10,'Student 6'!O10,'Student 7'!O10,'Student 8'!O10,'Student 9'!O10,'Student 10'!O10,'Student 11'!O10,'Student 12'!O10,'Student 13'!O10,'Student 14'!O10,'Student 15'!O10,'Student 16'!O10,'Student 17'!O10,'Student 18'!O10,'Student 19'!O10,'Student 20'!O10,'Student 21'!O10,'Student 22'!O10,'Student 23'!O10,'Student 24'!O10,'Student 25'!O10,'Student 26'!O10,'Student 27'!O10,'Student 28'!O10,'Student 29'!O10,'Student 30'!O10,'Student 31'!O10,'Student 32'!O10,'Student 33'!O10,'Student 34'!O10,'Student 35'!O10,'Student 36'!O10,'Student 37'!O10,'Student 38'!O10,'Student 39'!O10,'Student 40'!O10,'Student 41'!O10,'Student 42'!O10)</f>
        <v>5</v>
      </c>
      <c r="D10" s="1">
        <f>SUM('Student 1'!P10,'Student 2'!P10,'Student 3'!P10,'Student 4'!P10,'Student 5'!P10,'Student 6'!P10,'Student 7'!P10,'Student 8'!P10,'Student 9'!P10,'Student 10'!P10,'Student 11'!P10,'Student 12'!P10,'Student 13'!P10,'Student 14'!P10,'Student 15'!P10,'Student 16'!P10,'Student 17'!P10,'Student 18'!P10,'Student 19'!P10,'Student 20'!P10,'Student 21'!P10,'Student 22'!P10,'Student 23'!P10,'Student 24'!P10,'Student 25'!P10,'Student 26'!P10,'Student 27'!P10,'Student 28'!P10,'Student 29'!P10,'Student 30'!P10,'Student 31'!P10,'Student 32'!P10,'Student 33'!P10,'Student 34'!P10,'Student 35'!P10,'Student 36'!P10,'Student 37'!P10,'Student 38'!P10,'Student 39'!P10,'Student 40'!P10,'Student 41'!P10,'Student 42'!P10)</f>
        <v>1</v>
      </c>
      <c r="E10" s="1">
        <f>SUM('Student 1'!Q10,'Student 2'!Q10,'Student 3'!Q10,'Student 4'!Q10,'Student 5'!Q10,'Student 6'!Q10,'Student 7'!Q10,'Student 8'!Q10,'Student 9'!Q10,'Student 10'!Q10,'Student 11'!Q10,'Student 12'!Q10,'Student 13'!Q10,'Student 14'!Q10,'Student 15'!Q10,'Student 16'!Q10,'Student 17'!Q10,'Student 18'!Q10,'Student 19'!Q10,'Student 20'!Q10,'Student 21'!Q10,'Student 22'!Q10,'Student 23'!Q10,'Student 24'!Q10,'Student 25'!Q10,'Student 26'!Q10,'Student 27'!Q10,'Student 28'!Q10,'Student 29'!Q10,'Student 30'!Q10,'Student 31'!Q10,'Student 32'!Q10,'Student 33'!Q10,'Student 34'!Q10,'Student 35'!Q10,'Student 36'!Q10,'Student 37'!Q10,'Student 38'!Q10,'Student 39'!Q10,'Student 40'!Q10,'Student 41'!Q10,'Student 42'!Q10)</f>
        <v>0</v>
      </c>
      <c r="F10" s="1"/>
      <c r="G10" s="3">
        <f t="shared" si="1"/>
        <v>0</v>
      </c>
      <c r="H10" s="3">
        <f t="shared" si="2"/>
        <v>6</v>
      </c>
      <c r="I10" s="3">
        <f t="shared" si="3"/>
        <v>2</v>
      </c>
      <c r="J10" s="3">
        <f t="shared" si="4"/>
        <v>1</v>
      </c>
      <c r="K10" s="3"/>
      <c r="L10" s="1">
        <v>9</v>
      </c>
      <c r="M10" s="3">
        <f t="shared" si="5"/>
        <v>-1</v>
      </c>
      <c r="N10" s="3">
        <f t="shared" si="6"/>
        <v>-6</v>
      </c>
      <c r="O10" s="3"/>
      <c r="P10" s="1">
        <v>10</v>
      </c>
      <c r="Q10" s="3">
        <f t="shared" si="7"/>
        <v>-2.38095238095238</v>
      </c>
      <c r="R10" s="3">
        <f t="shared" si="8"/>
        <v>-14.2857142857143</v>
      </c>
      <c r="S10" s="1"/>
    </row>
    <row r="11" spans="1:19">
      <c r="A11" s="1">
        <v>10</v>
      </c>
      <c r="B11" s="1">
        <f>SUM('Student 1'!N11,'Student 2'!N11,'Student 3'!N11,'Student 4'!N11,'Student 5'!N11,'Student 6'!N11,'Student 7'!N11,'Student 8'!N11,'Student 9'!N11,'Student 10'!N11,'Student 11'!N11,'Student 12'!N11,'Student 13'!N11,'Student 14'!N11,'Student 15'!N11,'Student 16'!N11,'Student 17'!N11,'Student 18'!N11,'Student 19'!N11,'Student 20'!N11,'Student 21'!N11,'Student 22'!N11,'Student 23'!N11,'Student 24'!N11,'Student 25'!N11,'Student 26'!N11,'Student 27'!N11,'Student 28'!N11,'Student 29'!N11,'Student 30'!N11,'Student 31'!N11,'Student 32'!N11,'Student 33'!N11,'Student 34'!N11,'Student 35'!N11,'Student 36'!N11,'Student 37'!N11,'Student 38'!N11,'Student 39'!N11,'Student 40'!N11,'Student 41'!N11,'Student 42'!N11)</f>
        <v>0</v>
      </c>
      <c r="C11" s="1">
        <f>SUM('Student 1'!O11,'Student 2'!O11,'Student 3'!O11,'Student 4'!O11,'Student 5'!O11,'Student 6'!O11,'Student 7'!O11,'Student 8'!O11,'Student 9'!O11,'Student 10'!O11,'Student 11'!O11,'Student 12'!O11,'Student 13'!O11,'Student 14'!O11,'Student 15'!O11,'Student 16'!O11,'Student 17'!O11,'Student 18'!O11,'Student 19'!O11,'Student 20'!O11,'Student 21'!O11,'Student 22'!O11,'Student 23'!O11,'Student 24'!O11,'Student 25'!O11,'Student 26'!O11,'Student 27'!O11,'Student 28'!O11,'Student 29'!O11,'Student 30'!O11,'Student 31'!O11,'Student 32'!O11,'Student 33'!O11,'Student 34'!O11,'Student 35'!O11,'Student 36'!O11,'Student 37'!O11,'Student 38'!O11,'Student 39'!O11,'Student 40'!O11,'Student 41'!O11,'Student 42'!O11)</f>
        <v>7</v>
      </c>
      <c r="D11" s="1">
        <f>SUM('Student 1'!P11,'Student 2'!P11,'Student 3'!P11,'Student 4'!P11,'Student 5'!P11,'Student 6'!P11,'Student 7'!P11,'Student 8'!P11,'Student 9'!P11,'Student 10'!P11,'Student 11'!P11,'Student 12'!P11,'Student 13'!P11,'Student 14'!P11,'Student 15'!P11,'Student 16'!P11,'Student 17'!P11,'Student 18'!P11,'Student 19'!P11,'Student 20'!P11,'Student 21'!P11,'Student 22'!P11,'Student 23'!P11,'Student 24'!P11,'Student 25'!P11,'Student 26'!P11,'Student 27'!P11,'Student 28'!P11,'Student 29'!P11,'Student 30'!P11,'Student 31'!P11,'Student 32'!P11,'Student 33'!P11,'Student 34'!P11,'Student 35'!P11,'Student 36'!P11,'Student 37'!P11,'Student 38'!P11,'Student 39'!P11,'Student 40'!P11,'Student 41'!P11,'Student 42'!P11)</f>
        <v>2</v>
      </c>
      <c r="E11" s="1">
        <f>SUM('Student 1'!Q11,'Student 2'!Q11,'Student 3'!Q11,'Student 4'!Q11,'Student 5'!Q11,'Student 6'!Q11,'Student 7'!Q11,'Student 8'!Q11,'Student 9'!Q11,'Student 10'!Q11,'Student 11'!Q11,'Student 12'!Q11,'Student 13'!Q11,'Student 14'!Q11,'Student 15'!Q11,'Student 16'!Q11,'Student 17'!Q11,'Student 18'!Q11,'Student 19'!Q11,'Student 20'!Q11,'Student 21'!Q11,'Student 22'!Q11,'Student 23'!Q11,'Student 24'!Q11,'Student 25'!Q11,'Student 26'!Q11,'Student 27'!Q11,'Student 28'!Q11,'Student 29'!Q11,'Student 30'!Q11,'Student 31'!Q11,'Student 32'!Q11,'Student 33'!Q11,'Student 34'!Q11,'Student 35'!Q11,'Student 36'!Q11,'Student 37'!Q11,'Student 38'!Q11,'Student 39'!Q11,'Student 40'!Q11,'Student 41'!Q11,'Student 42'!Q11)</f>
        <v>1</v>
      </c>
      <c r="F11" s="1"/>
      <c r="G11" s="3">
        <f t="shared" si="1"/>
        <v>1</v>
      </c>
      <c r="H11" s="3">
        <f t="shared" si="2"/>
        <v>6</v>
      </c>
      <c r="I11" s="3">
        <f t="shared" si="3"/>
        <v>2</v>
      </c>
      <c r="J11" s="3">
        <f t="shared" si="4"/>
        <v>3</v>
      </c>
      <c r="K11" s="3"/>
      <c r="L11" s="1">
        <v>10</v>
      </c>
      <c r="M11" s="3">
        <f t="shared" si="5"/>
        <v>1</v>
      </c>
      <c r="N11" s="3">
        <f t="shared" si="6"/>
        <v>-5</v>
      </c>
      <c r="O11" s="3"/>
      <c r="P11" s="1">
        <v>11</v>
      </c>
      <c r="Q11" s="3">
        <f t="shared" si="7"/>
        <v>2.38095238095238</v>
      </c>
      <c r="R11" s="3">
        <f t="shared" si="8"/>
        <v>-11.9047619047619</v>
      </c>
      <c r="S11" s="1"/>
    </row>
    <row r="12" spans="1:19">
      <c r="A12" s="1">
        <v>11</v>
      </c>
      <c r="B12" s="1">
        <f>SUM('Student 1'!N12,'Student 2'!N12,'Student 3'!N12,'Student 4'!N12,'Student 5'!N12,'Student 6'!N12,'Student 7'!N12,'Student 8'!N12,'Student 9'!N12,'Student 10'!N12,'Student 11'!N12,'Student 12'!N12,'Student 13'!N12,'Student 14'!N12,'Student 15'!N12,'Student 16'!N12,'Student 17'!N12,'Student 18'!N12,'Student 19'!N12,'Student 20'!N12,'Student 21'!N12,'Student 22'!N12,'Student 23'!N12,'Student 24'!N12,'Student 25'!N12,'Student 26'!N12,'Student 27'!N12,'Student 28'!N12,'Student 29'!N12,'Student 30'!N12,'Student 31'!N12,'Student 32'!N12,'Student 33'!N12,'Student 34'!N12,'Student 35'!N12,'Student 36'!N12,'Student 37'!N12,'Student 38'!N12,'Student 39'!N12,'Student 40'!N12,'Student 41'!N12,'Student 42'!N12)</f>
        <v>1</v>
      </c>
      <c r="C12" s="1">
        <f>SUM('Student 1'!O12,'Student 2'!O12,'Student 3'!O12,'Student 4'!O12,'Student 5'!O12,'Student 6'!O12,'Student 7'!O12,'Student 8'!O12,'Student 9'!O12,'Student 10'!O12,'Student 11'!O12,'Student 12'!O12,'Student 13'!O12,'Student 14'!O12,'Student 15'!O12,'Student 16'!O12,'Student 17'!O12,'Student 18'!O12,'Student 19'!O12,'Student 20'!O12,'Student 21'!O12,'Student 22'!O12,'Student 23'!O12,'Student 24'!O12,'Student 25'!O12,'Student 26'!O12,'Student 27'!O12,'Student 28'!O12,'Student 29'!O12,'Student 30'!O12,'Student 31'!O12,'Student 32'!O12,'Student 33'!O12,'Student 34'!O12,'Student 35'!O12,'Student 36'!O12,'Student 37'!O12,'Student 38'!O12,'Student 39'!O12,'Student 40'!O12,'Student 41'!O12,'Student 42'!O12)</f>
        <v>4</v>
      </c>
      <c r="D12" s="1">
        <f>SUM('Student 1'!P12,'Student 2'!P12,'Student 3'!P12,'Student 4'!P12,'Student 5'!P12,'Student 6'!P12,'Student 7'!P12,'Student 8'!P12,'Student 9'!P12,'Student 10'!P12,'Student 11'!P12,'Student 12'!P12,'Student 13'!P12,'Student 14'!P12,'Student 15'!P12,'Student 16'!P12,'Student 17'!P12,'Student 18'!P12,'Student 19'!P12,'Student 20'!P12,'Student 21'!P12,'Student 22'!P12,'Student 23'!P12,'Student 24'!P12,'Student 25'!P12,'Student 26'!P12,'Student 27'!P12,'Student 28'!P12,'Student 29'!P12,'Student 30'!P12,'Student 31'!P12,'Student 32'!P12,'Student 33'!P12,'Student 34'!P12,'Student 35'!P12,'Student 36'!P12,'Student 37'!P12,'Student 38'!P12,'Student 39'!P12,'Student 40'!P12,'Student 41'!P12,'Student 42'!P12)</f>
        <v>1</v>
      </c>
      <c r="E12" s="1">
        <f>SUM('Student 1'!Q12,'Student 2'!Q12,'Student 3'!Q12,'Student 4'!Q12,'Student 5'!Q12,'Student 6'!Q12,'Student 7'!Q12,'Student 8'!Q12,'Student 9'!Q12,'Student 10'!Q12,'Student 11'!Q12,'Student 12'!Q12,'Student 13'!Q12,'Student 14'!Q12,'Student 15'!Q12,'Student 16'!Q12,'Student 17'!Q12,'Student 18'!Q12,'Student 19'!Q12,'Student 20'!Q12,'Student 21'!Q12,'Student 22'!Q12,'Student 23'!Q12,'Student 24'!Q12,'Student 25'!Q12,'Student 26'!Q12,'Student 27'!Q12,'Student 28'!Q12,'Student 29'!Q12,'Student 30'!Q12,'Student 31'!Q12,'Student 32'!Q12,'Student 33'!Q12,'Student 34'!Q12,'Student 35'!Q12,'Student 36'!Q12,'Student 37'!Q12,'Student 38'!Q12,'Student 39'!Q12,'Student 40'!Q12,'Student 41'!Q12,'Student 42'!Q12)</f>
        <v>5</v>
      </c>
      <c r="F12" s="1"/>
      <c r="G12" s="3">
        <f t="shared" si="1"/>
        <v>1</v>
      </c>
      <c r="H12" s="3">
        <f t="shared" si="2"/>
        <v>3</v>
      </c>
      <c r="I12" s="3">
        <f t="shared" si="3"/>
        <v>2</v>
      </c>
      <c r="J12" s="3">
        <f t="shared" si="4"/>
        <v>3</v>
      </c>
      <c r="K12" s="3"/>
      <c r="L12" s="1">
        <v>11</v>
      </c>
      <c r="M12" s="3">
        <f t="shared" si="5"/>
        <v>1</v>
      </c>
      <c r="N12" s="3">
        <f t="shared" si="6"/>
        <v>-2</v>
      </c>
      <c r="O12" s="3"/>
      <c r="P12" s="1">
        <v>12</v>
      </c>
      <c r="Q12" s="3">
        <f t="shared" si="7"/>
        <v>2.38095238095238</v>
      </c>
      <c r="R12" s="3">
        <f t="shared" si="8"/>
        <v>-4.76190476190476</v>
      </c>
      <c r="S12" s="1"/>
    </row>
    <row r="13" spans="1:19">
      <c r="A13" s="1">
        <v>12</v>
      </c>
      <c r="B13" s="1">
        <f>SUM('Student 1'!N13,'Student 2'!N13,'Student 3'!N13,'Student 4'!N13,'Student 5'!N13,'Student 6'!N13,'Student 7'!N13,'Student 8'!N13,'Student 9'!N13,'Student 10'!N13,'Student 11'!N13,'Student 12'!N13,'Student 13'!N13,'Student 14'!N13,'Student 15'!N13,'Student 16'!N13,'Student 17'!N13,'Student 18'!N13,'Student 19'!N13,'Student 20'!N13,'Student 21'!N13,'Student 22'!N13,'Student 23'!N13,'Student 24'!N13,'Student 25'!N13,'Student 26'!N13,'Student 27'!N13,'Student 28'!N13,'Student 29'!N13,'Student 30'!N13,'Student 31'!N13,'Student 32'!N13,'Student 33'!N13,'Student 34'!N13,'Student 35'!N13,'Student 36'!N13,'Student 37'!N13,'Student 38'!N13,'Student 39'!N13,'Student 40'!N13,'Student 41'!N13,'Student 42'!N13)</f>
        <v>1</v>
      </c>
      <c r="C13" s="1">
        <f>SUM('Student 1'!O13,'Student 2'!O13,'Student 3'!O13,'Student 4'!O13,'Student 5'!O13,'Student 6'!O13,'Student 7'!O13,'Student 8'!O13,'Student 9'!O13,'Student 10'!O13,'Student 11'!O13,'Student 12'!O13,'Student 13'!O13,'Student 14'!O13,'Student 15'!O13,'Student 16'!O13,'Student 17'!O13,'Student 18'!O13,'Student 19'!O13,'Student 20'!O13,'Student 21'!O13,'Student 22'!O13,'Student 23'!O13,'Student 24'!O13,'Student 25'!O13,'Student 26'!O13,'Student 27'!O13,'Student 28'!O13,'Student 29'!O13,'Student 30'!O13,'Student 31'!O13,'Student 32'!O13,'Student 33'!O13,'Student 34'!O13,'Student 35'!O13,'Student 36'!O13,'Student 37'!O13,'Student 38'!O13,'Student 39'!O13,'Student 40'!O13,'Student 41'!O13,'Student 42'!O13)</f>
        <v>1</v>
      </c>
      <c r="D13" s="1">
        <f>SUM('Student 1'!P13,'Student 2'!P13,'Student 3'!P13,'Student 4'!P13,'Student 5'!P13,'Student 6'!P13,'Student 7'!P13,'Student 8'!P13,'Student 9'!P13,'Student 10'!P13,'Student 11'!P13,'Student 12'!P13,'Student 13'!P13,'Student 14'!P13,'Student 15'!P13,'Student 16'!P13,'Student 17'!P13,'Student 18'!P13,'Student 19'!P13,'Student 20'!P13,'Student 21'!P13,'Student 22'!P13,'Student 23'!P13,'Student 24'!P13,'Student 25'!P13,'Student 26'!P13,'Student 27'!P13,'Student 28'!P13,'Student 29'!P13,'Student 30'!P13,'Student 31'!P13,'Student 32'!P13,'Student 33'!P13,'Student 34'!P13,'Student 35'!P13,'Student 36'!P13,'Student 37'!P13,'Student 38'!P13,'Student 39'!P13,'Student 40'!P13,'Student 41'!P13,'Student 42'!P13)</f>
        <v>2</v>
      </c>
      <c r="E13" s="1">
        <f>SUM('Student 1'!Q13,'Student 2'!Q13,'Student 3'!Q13,'Student 4'!Q13,'Student 5'!Q13,'Student 6'!Q13,'Student 7'!Q13,'Student 8'!Q13,'Student 9'!Q13,'Student 10'!Q13,'Student 11'!Q13,'Student 12'!Q13,'Student 13'!Q13,'Student 14'!Q13,'Student 15'!Q13,'Student 16'!Q13,'Student 17'!Q13,'Student 18'!Q13,'Student 19'!Q13,'Student 20'!Q13,'Student 21'!Q13,'Student 22'!Q13,'Student 23'!Q13,'Student 24'!Q13,'Student 25'!Q13,'Student 26'!Q13,'Student 27'!Q13,'Student 28'!Q13,'Student 29'!Q13,'Student 30'!Q13,'Student 31'!Q13,'Student 32'!Q13,'Student 33'!Q13,'Student 34'!Q13,'Student 35'!Q13,'Student 36'!Q13,'Student 37'!Q13,'Student 38'!Q13,'Student 39'!Q13,'Student 40'!Q13,'Student 41'!Q13,'Student 42'!Q13)</f>
        <v>0</v>
      </c>
      <c r="F13" s="1"/>
      <c r="G13" s="3">
        <f t="shared" si="1"/>
        <v>1</v>
      </c>
      <c r="H13" s="3">
        <f t="shared" si="2"/>
        <v>1</v>
      </c>
      <c r="I13" s="3">
        <f t="shared" si="3"/>
        <v>1</v>
      </c>
      <c r="J13" s="3">
        <f t="shared" si="4"/>
        <v>0</v>
      </c>
      <c r="K13" s="3"/>
      <c r="L13" s="1">
        <v>12</v>
      </c>
      <c r="M13" s="3">
        <f t="shared" si="5"/>
        <v>-1</v>
      </c>
      <c r="N13" s="3">
        <f t="shared" si="6"/>
        <v>0</v>
      </c>
      <c r="O13" s="3"/>
      <c r="P13" s="1">
        <v>13</v>
      </c>
      <c r="Q13" s="3">
        <f t="shared" si="7"/>
        <v>-2.38095238095238</v>
      </c>
      <c r="R13" s="3">
        <f t="shared" si="8"/>
        <v>0</v>
      </c>
      <c r="S13" s="1"/>
    </row>
    <row r="14" spans="1:19">
      <c r="A14" s="1">
        <v>13</v>
      </c>
      <c r="B14" s="1">
        <f>SUM('Student 1'!N14,'Student 2'!N14,'Student 3'!N14,'Student 4'!N14,'Student 5'!N14,'Student 6'!N14,'Student 7'!N14,'Student 8'!N14,'Student 9'!N14,'Student 10'!N14,'Student 11'!N14,'Student 12'!N14,'Student 13'!N14,'Student 14'!N14,'Student 15'!N14,'Student 16'!N14,'Student 17'!N14,'Student 18'!N14,'Student 19'!N14,'Student 20'!N14,'Student 21'!N14,'Student 22'!N14,'Student 23'!N14,'Student 24'!N14,'Student 25'!N14,'Student 26'!N14,'Student 27'!N14,'Student 28'!N14,'Student 29'!N14,'Student 30'!N14,'Student 31'!N14,'Student 32'!N14,'Student 33'!N14,'Student 34'!N14,'Student 35'!N14,'Student 36'!N14,'Student 37'!N14,'Student 38'!N14,'Student 39'!N14,'Student 40'!N14,'Student 41'!N14,'Student 42'!N14)</f>
        <v>0</v>
      </c>
      <c r="C14" s="1">
        <f>SUM('Student 1'!O14,'Student 2'!O14,'Student 3'!O14,'Student 4'!O14,'Student 5'!O14,'Student 6'!O14,'Student 7'!O14,'Student 8'!O14,'Student 9'!O14,'Student 10'!O14,'Student 11'!O14,'Student 12'!O14,'Student 13'!O14,'Student 14'!O14,'Student 15'!O14,'Student 16'!O14,'Student 17'!O14,'Student 18'!O14,'Student 19'!O14,'Student 20'!O14,'Student 21'!O14,'Student 22'!O14,'Student 23'!O14,'Student 24'!O14,'Student 25'!O14,'Student 26'!O14,'Student 27'!O14,'Student 28'!O14,'Student 29'!O14,'Student 30'!O14,'Student 31'!O14,'Student 32'!O14,'Student 33'!O14,'Student 34'!O14,'Student 35'!O14,'Student 36'!O14,'Student 37'!O14,'Student 38'!O14,'Student 39'!O14,'Student 40'!O14,'Student 41'!O14,'Student 42'!O14)</f>
        <v>0</v>
      </c>
      <c r="D14" s="1">
        <f>SUM('Student 1'!P14,'Student 2'!P14,'Student 3'!P14,'Student 4'!P14,'Student 5'!P14,'Student 6'!P14,'Student 7'!P14,'Student 8'!P14,'Student 9'!P14,'Student 10'!P14,'Student 11'!P14,'Student 12'!P14,'Student 13'!P14,'Student 14'!P14,'Student 15'!P14,'Student 16'!P14,'Student 17'!P14,'Student 18'!P14,'Student 19'!P14,'Student 20'!P14,'Student 21'!P14,'Student 22'!P14,'Student 23'!P14,'Student 24'!P14,'Student 25'!P14,'Student 26'!P14,'Student 27'!P14,'Student 28'!P14,'Student 29'!P14,'Student 30'!P14,'Student 31'!P14,'Student 32'!P14,'Student 33'!P14,'Student 34'!P14,'Student 35'!P14,'Student 36'!P14,'Student 37'!P14,'Student 38'!P14,'Student 39'!P14,'Student 40'!P14,'Student 41'!P14,'Student 42'!P14)</f>
        <v>0</v>
      </c>
      <c r="E14" s="1">
        <f>SUM('Student 1'!Q14,'Student 2'!Q14,'Student 3'!Q14,'Student 4'!Q14,'Student 5'!Q14,'Student 6'!Q14,'Student 7'!Q14,'Student 8'!Q14,'Student 9'!Q14,'Student 10'!Q14,'Student 11'!Q14,'Student 12'!Q14,'Student 13'!Q14,'Student 14'!Q14,'Student 15'!Q14,'Student 16'!Q14,'Student 17'!Q14,'Student 18'!Q14,'Student 19'!Q14,'Student 20'!Q14,'Student 21'!Q14,'Student 22'!Q14,'Student 23'!Q14,'Student 24'!Q14,'Student 25'!Q14,'Student 26'!Q14,'Student 27'!Q14,'Student 28'!Q14,'Student 29'!Q14,'Student 30'!Q14,'Student 31'!Q14,'Student 32'!Q14,'Student 33'!Q14,'Student 34'!Q14,'Student 35'!Q14,'Student 36'!Q14,'Student 37'!Q14,'Student 38'!Q14,'Student 39'!Q14,'Student 40'!Q14,'Student 41'!Q14,'Student 42'!Q14)</f>
        <v>0</v>
      </c>
      <c r="F14" s="1"/>
      <c r="G14" s="3">
        <f t="shared" si="1"/>
        <v>0</v>
      </c>
      <c r="H14" s="3">
        <f t="shared" si="2"/>
        <v>1</v>
      </c>
      <c r="I14" s="3">
        <f t="shared" si="3"/>
        <v>1</v>
      </c>
      <c r="J14" s="3">
        <f t="shared" si="4"/>
        <v>0</v>
      </c>
      <c r="K14" s="3"/>
      <c r="L14" s="1">
        <v>13</v>
      </c>
      <c r="M14" s="3">
        <f t="shared" si="5"/>
        <v>-1</v>
      </c>
      <c r="N14" s="3">
        <f t="shared" si="6"/>
        <v>-1</v>
      </c>
      <c r="O14" s="3"/>
      <c r="P14" s="1">
        <v>14</v>
      </c>
      <c r="Q14" s="3">
        <f t="shared" si="7"/>
        <v>-2.38095238095238</v>
      </c>
      <c r="R14" s="3">
        <f t="shared" si="8"/>
        <v>-2.38095238095238</v>
      </c>
      <c r="S14" s="1"/>
    </row>
    <row r="15" spans="1:19">
      <c r="A15" s="1">
        <v>14</v>
      </c>
      <c r="B15" s="1">
        <f>SUM('Student 1'!N15,'Student 2'!N15,'Student 3'!N15,'Student 4'!N15,'Student 5'!N15,'Student 6'!N15,'Student 7'!N15,'Student 8'!N15,'Student 9'!N15,'Student 10'!N15,'Student 11'!N15,'Student 12'!N15,'Student 13'!N15,'Student 14'!N15,'Student 15'!N15,'Student 16'!N15,'Student 17'!N15,'Student 18'!N15,'Student 19'!N15,'Student 20'!N15,'Student 21'!N15,'Student 22'!N15,'Student 23'!N15,'Student 24'!N15,'Student 25'!N15,'Student 26'!N15,'Student 27'!N15,'Student 28'!N15,'Student 29'!N15,'Student 30'!N15,'Student 31'!N15,'Student 32'!N15,'Student 33'!N15,'Student 34'!N15,'Student 35'!N15,'Student 36'!N15,'Student 37'!N15,'Student 38'!N15,'Student 39'!N15,'Student 40'!N15,'Student 41'!N15,'Student 42'!N15)</f>
        <v>0</v>
      </c>
      <c r="C15" s="1">
        <f>SUM('Student 1'!O15,'Student 2'!O15,'Student 3'!O15,'Student 4'!O15,'Student 5'!O15,'Student 6'!O15,'Student 7'!O15,'Student 8'!O15,'Student 9'!O15,'Student 10'!O15,'Student 11'!O15,'Student 12'!O15,'Student 13'!O15,'Student 14'!O15,'Student 15'!O15,'Student 16'!O15,'Student 17'!O15,'Student 18'!O15,'Student 19'!O15,'Student 20'!O15,'Student 21'!O15,'Student 22'!O15,'Student 23'!O15,'Student 24'!O15,'Student 25'!O15,'Student 26'!O15,'Student 27'!O15,'Student 28'!O15,'Student 29'!O15,'Student 30'!O15,'Student 31'!O15,'Student 32'!O15,'Student 33'!O15,'Student 34'!O15,'Student 35'!O15,'Student 36'!O15,'Student 37'!O15,'Student 38'!O15,'Student 39'!O15,'Student 40'!O15,'Student 41'!O15,'Student 42'!O15)</f>
        <v>1</v>
      </c>
      <c r="D15" s="1">
        <f>SUM('Student 1'!P15,'Student 2'!P15,'Student 3'!P15,'Student 4'!P15,'Student 5'!P15,'Student 6'!P15,'Student 7'!P15,'Student 8'!P15,'Student 9'!P15,'Student 10'!P15,'Student 11'!P15,'Student 12'!P15,'Student 13'!P15,'Student 14'!P15,'Student 15'!P15,'Student 16'!P15,'Student 17'!P15,'Student 18'!P15,'Student 19'!P15,'Student 20'!P15,'Student 21'!P15,'Student 22'!P15,'Student 23'!P15,'Student 24'!P15,'Student 25'!P15,'Student 26'!P15,'Student 27'!P15,'Student 28'!P15,'Student 29'!P15,'Student 30'!P15,'Student 31'!P15,'Student 32'!P15,'Student 33'!P15,'Student 34'!P15,'Student 35'!P15,'Student 36'!P15,'Student 37'!P15,'Student 38'!P15,'Student 39'!P15,'Student 40'!P15,'Student 41'!P15,'Student 42'!P15)</f>
        <v>1</v>
      </c>
      <c r="E15" s="1">
        <f>SUM('Student 1'!Q15,'Student 2'!Q15,'Student 3'!Q15,'Student 4'!Q15,'Student 5'!Q15,'Student 6'!Q15,'Student 7'!Q15,'Student 8'!Q15,'Student 9'!Q15,'Student 10'!Q15,'Student 11'!Q15,'Student 12'!Q15,'Student 13'!Q15,'Student 14'!Q15,'Student 15'!Q15,'Student 16'!Q15,'Student 17'!Q15,'Student 18'!Q15,'Student 19'!Q15,'Student 20'!Q15,'Student 21'!Q15,'Student 22'!Q15,'Student 23'!Q15,'Student 24'!Q15,'Student 25'!Q15,'Student 26'!Q15,'Student 27'!Q15,'Student 28'!Q15,'Student 29'!Q15,'Student 30'!Q15,'Student 31'!Q15,'Student 32'!Q15,'Student 33'!Q15,'Student 34'!Q15,'Student 35'!Q15,'Student 36'!Q15,'Student 37'!Q15,'Student 38'!Q15,'Student 39'!Q15,'Student 40'!Q15,'Student 41'!Q15,'Student 42'!Q15)</f>
        <v>0</v>
      </c>
      <c r="F15" s="1"/>
      <c r="G15" s="3">
        <f t="shared" si="1"/>
        <v>0</v>
      </c>
      <c r="H15" s="3">
        <f t="shared" si="2"/>
        <v>2</v>
      </c>
      <c r="I15" s="3">
        <f t="shared" si="3"/>
        <v>1</v>
      </c>
      <c r="J15" s="3">
        <f t="shared" si="4"/>
        <v>1</v>
      </c>
      <c r="K15" s="3"/>
      <c r="L15" s="1">
        <v>14</v>
      </c>
      <c r="M15" s="3">
        <f t="shared" si="5"/>
        <v>0</v>
      </c>
      <c r="N15" s="3">
        <f t="shared" si="6"/>
        <v>-2</v>
      </c>
      <c r="O15" s="3"/>
      <c r="P15" s="1">
        <v>15</v>
      </c>
      <c r="Q15" s="3">
        <f t="shared" si="7"/>
        <v>0</v>
      </c>
      <c r="R15" s="3">
        <f t="shared" si="8"/>
        <v>-4.76190476190476</v>
      </c>
      <c r="S15" s="1"/>
    </row>
    <row r="16" spans="1:19">
      <c r="A16" s="1">
        <v>15</v>
      </c>
      <c r="B16" s="1">
        <f>SUM('Student 1'!N16,'Student 2'!N16,'Student 3'!N16,'Student 4'!N16,'Student 5'!N16,'Student 6'!N16,'Student 7'!N16,'Student 8'!N16,'Student 9'!N16,'Student 10'!N16,'Student 11'!N16,'Student 12'!N16,'Student 13'!N16,'Student 14'!N16,'Student 15'!N16,'Student 16'!N16,'Student 17'!N16,'Student 18'!N16,'Student 19'!N16,'Student 20'!N16,'Student 21'!N16,'Student 22'!N16,'Student 23'!N16,'Student 24'!N16,'Student 25'!N16,'Student 26'!N16,'Student 27'!N16,'Student 28'!N16,'Student 29'!N16,'Student 30'!N16,'Student 31'!N16,'Student 32'!N16,'Student 33'!N16,'Student 34'!N16,'Student 35'!N16,'Student 36'!N16,'Student 37'!N16,'Student 38'!N16,'Student 39'!N16,'Student 40'!N16,'Student 41'!N16,'Student 42'!N16)</f>
        <v>0</v>
      </c>
      <c r="C16" s="1">
        <f>SUM('Student 1'!O16,'Student 2'!O16,'Student 3'!O16,'Student 4'!O16,'Student 5'!O16,'Student 6'!O16,'Student 7'!O16,'Student 8'!O16,'Student 9'!O16,'Student 10'!O16,'Student 11'!O16,'Student 12'!O16,'Student 13'!O16,'Student 14'!O16,'Student 15'!O16,'Student 16'!O16,'Student 17'!O16,'Student 18'!O16,'Student 19'!O16,'Student 20'!O16,'Student 21'!O16,'Student 22'!O16,'Student 23'!O16,'Student 24'!O16,'Student 25'!O16,'Student 26'!O16,'Student 27'!O16,'Student 28'!O16,'Student 29'!O16,'Student 30'!O16,'Student 31'!O16,'Student 32'!O16,'Student 33'!O16,'Student 34'!O16,'Student 35'!O16,'Student 36'!O16,'Student 37'!O16,'Student 38'!O16,'Student 39'!O16,'Student 40'!O16,'Student 41'!O16,'Student 42'!O16)</f>
        <v>3</v>
      </c>
      <c r="D16" s="1">
        <f>SUM('Student 1'!P16,'Student 2'!P16,'Student 3'!P16,'Student 4'!P16,'Student 5'!P16,'Student 6'!P16,'Student 7'!P16,'Student 8'!P16,'Student 9'!P16,'Student 10'!P16,'Student 11'!P16,'Student 12'!P16,'Student 13'!P16,'Student 14'!P16,'Student 15'!P16,'Student 16'!P16,'Student 17'!P16,'Student 18'!P16,'Student 19'!P16,'Student 20'!P16,'Student 21'!P16,'Student 22'!P16,'Student 23'!P16,'Student 24'!P16,'Student 25'!P16,'Student 26'!P16,'Student 27'!P16,'Student 28'!P16,'Student 29'!P16,'Student 30'!P16,'Student 31'!P16,'Student 32'!P16,'Student 33'!P16,'Student 34'!P16,'Student 35'!P16,'Student 36'!P16,'Student 37'!P16,'Student 38'!P16,'Student 39'!P16,'Student 40'!P16,'Student 41'!P16,'Student 42'!P16)</f>
        <v>1</v>
      </c>
      <c r="E16" s="1">
        <f>SUM('Student 1'!Q16,'Student 2'!Q16,'Student 3'!Q16,'Student 4'!Q16,'Student 5'!Q16,'Student 6'!Q16,'Student 7'!Q16,'Student 8'!Q16,'Student 9'!Q16,'Student 10'!Q16,'Student 11'!Q16,'Student 12'!Q16,'Student 13'!Q16,'Student 14'!Q16,'Student 15'!Q16,'Student 16'!Q16,'Student 17'!Q16,'Student 18'!Q16,'Student 19'!Q16,'Student 20'!Q16,'Student 21'!Q16,'Student 22'!Q16,'Student 23'!Q16,'Student 24'!Q16,'Student 25'!Q16,'Student 26'!Q16,'Student 27'!Q16,'Student 28'!Q16,'Student 29'!Q16,'Student 30'!Q16,'Student 31'!Q16,'Student 32'!Q16,'Student 33'!Q16,'Student 34'!Q16,'Student 35'!Q16,'Student 36'!Q16,'Student 37'!Q16,'Student 38'!Q16,'Student 39'!Q16,'Student 40'!Q16,'Student 41'!Q16,'Student 42'!Q16)</f>
        <v>2</v>
      </c>
      <c r="F16" s="1"/>
      <c r="G16" s="3">
        <f t="shared" si="1"/>
        <v>0</v>
      </c>
      <c r="H16" s="3">
        <f t="shared" si="2"/>
        <v>3</v>
      </c>
      <c r="I16" s="3">
        <f t="shared" si="3"/>
        <v>1</v>
      </c>
      <c r="J16" s="3">
        <f t="shared" si="4"/>
        <v>1</v>
      </c>
      <c r="K16" s="3"/>
      <c r="L16" s="1">
        <v>15</v>
      </c>
      <c r="M16" s="3">
        <f t="shared" si="5"/>
        <v>0</v>
      </c>
      <c r="N16" s="3">
        <f t="shared" si="6"/>
        <v>-3</v>
      </c>
      <c r="O16" s="3"/>
      <c r="P16" s="1">
        <v>16</v>
      </c>
      <c r="Q16" s="3">
        <f t="shared" si="7"/>
        <v>0</v>
      </c>
      <c r="R16" s="3">
        <f t="shared" si="8"/>
        <v>-7.14285714285714</v>
      </c>
      <c r="S16" s="1"/>
    </row>
    <row r="17" spans="1:19">
      <c r="A17" s="1">
        <v>16</v>
      </c>
      <c r="B17" s="1">
        <f>SUM('Student 1'!N17,'Student 2'!N17,'Student 3'!N17,'Student 4'!N17,'Student 5'!N17,'Student 6'!N17,'Student 7'!N17,'Student 8'!N17,'Student 9'!N17,'Student 10'!N17,'Student 11'!N17,'Student 12'!N17,'Student 13'!N17,'Student 14'!N17,'Student 15'!N17,'Student 16'!N17,'Student 17'!N17,'Student 18'!N17,'Student 19'!N17,'Student 20'!N17,'Student 21'!N17,'Student 22'!N17,'Student 23'!N17,'Student 24'!N17,'Student 25'!N17,'Student 26'!N17,'Student 27'!N17,'Student 28'!N17,'Student 29'!N17,'Student 30'!N17,'Student 31'!N17,'Student 32'!N17,'Student 33'!N17,'Student 34'!N17,'Student 35'!N17,'Student 36'!N17,'Student 37'!N17,'Student 38'!N17,'Student 39'!N17,'Student 40'!N17,'Student 41'!N17,'Student 42'!N17)</f>
        <v>0</v>
      </c>
      <c r="C17" s="1">
        <f>SUM('Student 1'!O17,'Student 2'!O17,'Student 3'!O17,'Student 4'!O17,'Student 5'!O17,'Student 6'!O17,'Student 7'!O17,'Student 8'!O17,'Student 9'!O17,'Student 10'!O17,'Student 11'!O17,'Student 12'!O17,'Student 13'!O17,'Student 14'!O17,'Student 15'!O17,'Student 16'!O17,'Student 17'!O17,'Student 18'!O17,'Student 19'!O17,'Student 20'!O17,'Student 21'!O17,'Student 22'!O17,'Student 23'!O17,'Student 24'!O17,'Student 25'!O17,'Student 26'!O17,'Student 27'!O17,'Student 28'!O17,'Student 29'!O17,'Student 30'!O17,'Student 31'!O17,'Student 32'!O17,'Student 33'!O17,'Student 34'!O17,'Student 35'!O17,'Student 36'!O17,'Student 37'!O17,'Student 38'!O17,'Student 39'!O17,'Student 40'!O17,'Student 41'!O17,'Student 42'!O17)</f>
        <v>2</v>
      </c>
      <c r="D17" s="1">
        <f>SUM('Student 1'!P17,'Student 2'!P17,'Student 3'!P17,'Student 4'!P17,'Student 5'!P17,'Student 6'!P17,'Student 7'!P17,'Student 8'!P17,'Student 9'!P17,'Student 10'!P17,'Student 11'!P17,'Student 12'!P17,'Student 13'!P17,'Student 14'!P17,'Student 15'!P17,'Student 16'!P17,'Student 17'!P17,'Student 18'!P17,'Student 19'!P17,'Student 20'!P17,'Student 21'!P17,'Student 22'!P17,'Student 23'!P17,'Student 24'!P17,'Student 25'!P17,'Student 26'!P17,'Student 27'!P17,'Student 28'!P17,'Student 29'!P17,'Student 30'!P17,'Student 31'!P17,'Student 32'!P17,'Student 33'!P17,'Student 34'!P17,'Student 35'!P17,'Student 36'!P17,'Student 37'!P17,'Student 38'!P17,'Student 39'!P17,'Student 40'!P17,'Student 41'!P17,'Student 42'!P17)</f>
        <v>1</v>
      </c>
      <c r="E17" s="1">
        <f>SUM('Student 1'!Q17,'Student 2'!Q17,'Student 3'!Q17,'Student 4'!Q17,'Student 5'!Q17,'Student 6'!Q17,'Student 7'!Q17,'Student 8'!Q17,'Student 9'!Q17,'Student 10'!Q17,'Student 11'!Q17,'Student 12'!Q17,'Student 13'!Q17,'Student 14'!Q17,'Student 15'!Q17,'Student 16'!Q17,'Student 17'!Q17,'Student 18'!Q17,'Student 19'!Q17,'Student 20'!Q17,'Student 21'!Q17,'Student 22'!Q17,'Student 23'!Q17,'Student 24'!Q17,'Student 25'!Q17,'Student 26'!Q17,'Student 27'!Q17,'Student 28'!Q17,'Student 29'!Q17,'Student 30'!Q17,'Student 31'!Q17,'Student 32'!Q17,'Student 33'!Q17,'Student 34'!Q17,'Student 35'!Q17,'Student 36'!Q17,'Student 37'!Q17,'Student 38'!Q17,'Student 39'!Q17,'Student 40'!Q17,'Student 41'!Q17,'Student 42'!Q17)</f>
        <v>0</v>
      </c>
      <c r="F17" s="1"/>
      <c r="G17" s="3">
        <f t="shared" si="1"/>
        <v>2</v>
      </c>
      <c r="H17" s="3">
        <f t="shared" si="2"/>
        <v>3</v>
      </c>
      <c r="I17" s="3">
        <f t="shared" si="3"/>
        <v>2</v>
      </c>
      <c r="J17" s="3">
        <f t="shared" si="4"/>
        <v>2</v>
      </c>
      <c r="K17" s="3"/>
      <c r="L17" s="1">
        <v>16</v>
      </c>
      <c r="M17" s="3">
        <f t="shared" si="5"/>
        <v>0</v>
      </c>
      <c r="N17" s="3">
        <f t="shared" si="6"/>
        <v>-1</v>
      </c>
      <c r="O17" s="3"/>
      <c r="P17" s="1">
        <v>17</v>
      </c>
      <c r="Q17" s="3">
        <f t="shared" si="7"/>
        <v>0</v>
      </c>
      <c r="R17" s="3">
        <f t="shared" si="8"/>
        <v>-2.38095238095238</v>
      </c>
      <c r="S17" s="1"/>
    </row>
    <row r="18" spans="1:19">
      <c r="A18" s="1">
        <v>17</v>
      </c>
      <c r="B18" s="1">
        <f>SUM('Student 1'!N18,'Student 2'!N18,'Student 3'!N18,'Student 4'!N18,'Student 5'!N18,'Student 6'!N18,'Student 7'!N18,'Student 8'!N18,'Student 9'!N18,'Student 10'!N18,'Student 11'!N18,'Student 12'!N18,'Student 13'!N18,'Student 14'!N18,'Student 15'!N18,'Student 16'!N18,'Student 17'!N18,'Student 18'!N18,'Student 19'!N18,'Student 20'!N18,'Student 21'!N18,'Student 22'!N18,'Student 23'!N18,'Student 24'!N18,'Student 25'!N18,'Student 26'!N18,'Student 27'!N18,'Student 28'!N18,'Student 29'!N18,'Student 30'!N18,'Student 31'!N18,'Student 32'!N18,'Student 33'!N18,'Student 34'!N18,'Student 35'!N18,'Student 36'!N18,'Student 37'!N18,'Student 38'!N18,'Student 39'!N18,'Student 40'!N18,'Student 41'!N18,'Student 42'!N18)</f>
        <v>4</v>
      </c>
      <c r="C18" s="1">
        <f>SUM('Student 1'!O18,'Student 2'!O18,'Student 3'!O18,'Student 4'!O18,'Student 5'!O18,'Student 6'!O18,'Student 7'!O18,'Student 8'!O18,'Student 9'!O18,'Student 10'!O18,'Student 11'!O18,'Student 12'!O18,'Student 13'!O18,'Student 14'!O18,'Student 15'!O18,'Student 16'!O18,'Student 17'!O18,'Student 18'!O18,'Student 19'!O18,'Student 20'!O18,'Student 21'!O18,'Student 22'!O18,'Student 23'!O18,'Student 24'!O18,'Student 25'!O18,'Student 26'!O18,'Student 27'!O18,'Student 28'!O18,'Student 29'!O18,'Student 30'!O18,'Student 31'!O18,'Student 32'!O18,'Student 33'!O18,'Student 34'!O18,'Student 35'!O18,'Student 36'!O18,'Student 37'!O18,'Student 38'!O18,'Student 39'!O18,'Student 40'!O18,'Student 41'!O18,'Student 42'!O18)</f>
        <v>3</v>
      </c>
      <c r="D18" s="1">
        <f>SUM('Student 1'!P18,'Student 2'!P18,'Student 3'!P18,'Student 4'!P18,'Student 5'!P18,'Student 6'!P18,'Student 7'!P18,'Student 8'!P18,'Student 9'!P18,'Student 10'!P18,'Student 11'!P18,'Student 12'!P18,'Student 13'!P18,'Student 14'!P18,'Student 15'!P18,'Student 16'!P18,'Student 17'!P18,'Student 18'!P18,'Student 19'!P18,'Student 20'!P18,'Student 21'!P18,'Student 22'!P18,'Student 23'!P18,'Student 24'!P18,'Student 25'!P18,'Student 26'!P18,'Student 27'!P18,'Student 28'!P18,'Student 29'!P18,'Student 30'!P18,'Student 31'!P18,'Student 32'!P18,'Student 33'!P18,'Student 34'!P18,'Student 35'!P18,'Student 36'!P18,'Student 37'!P18,'Student 38'!P18,'Student 39'!P18,'Student 40'!P18,'Student 41'!P18,'Student 42'!P18)</f>
        <v>3</v>
      </c>
      <c r="E18" s="1">
        <f>SUM('Student 1'!Q18,'Student 2'!Q18,'Student 3'!Q18,'Student 4'!Q18,'Student 5'!Q18,'Student 6'!Q18,'Student 7'!Q18,'Student 8'!Q18,'Student 9'!Q18,'Student 10'!Q18,'Student 11'!Q18,'Student 12'!Q18,'Student 13'!Q18,'Student 14'!Q18,'Student 15'!Q18,'Student 16'!Q18,'Student 17'!Q18,'Student 18'!Q18,'Student 19'!Q18,'Student 20'!Q18,'Student 21'!Q18,'Student 22'!Q18,'Student 23'!Q18,'Student 24'!Q18,'Student 25'!Q18,'Student 26'!Q18,'Student 27'!Q18,'Student 28'!Q18,'Student 29'!Q18,'Student 30'!Q18,'Student 31'!Q18,'Student 32'!Q18,'Student 33'!Q18,'Student 34'!Q18,'Student 35'!Q18,'Student 36'!Q18,'Student 37'!Q18,'Student 38'!Q18,'Student 39'!Q18,'Student 40'!Q18,'Student 41'!Q18,'Student 42'!Q18)</f>
        <v>4</v>
      </c>
      <c r="F18" s="1"/>
      <c r="G18" s="3">
        <f t="shared" si="1"/>
        <v>2</v>
      </c>
      <c r="H18" s="3">
        <f t="shared" si="2"/>
        <v>2</v>
      </c>
      <c r="I18" s="3">
        <f t="shared" si="3"/>
        <v>2</v>
      </c>
      <c r="J18" s="3">
        <f t="shared" si="4"/>
        <v>3</v>
      </c>
      <c r="K18" s="3"/>
      <c r="L18" s="1">
        <v>17</v>
      </c>
      <c r="M18" s="3">
        <f t="shared" si="5"/>
        <v>1</v>
      </c>
      <c r="N18" s="3">
        <f t="shared" si="6"/>
        <v>0</v>
      </c>
      <c r="O18" s="3"/>
      <c r="P18" s="1">
        <v>18</v>
      </c>
      <c r="Q18" s="3">
        <f t="shared" si="7"/>
        <v>2.38095238095238</v>
      </c>
      <c r="R18" s="3">
        <f t="shared" si="8"/>
        <v>0</v>
      </c>
      <c r="S18" s="1"/>
    </row>
    <row r="19" spans="1:19">
      <c r="A19" s="1">
        <v>18</v>
      </c>
      <c r="B19" s="1">
        <f>SUM('Student 1'!N19,'Student 2'!N19,'Student 3'!N19,'Student 4'!N19,'Student 5'!N19,'Student 6'!N19,'Student 7'!N19,'Student 8'!N19,'Student 9'!N19,'Student 10'!N19,'Student 11'!N19,'Student 12'!N19,'Student 13'!N19,'Student 14'!N19,'Student 15'!N19,'Student 16'!N19,'Student 17'!N19,'Student 18'!N19,'Student 19'!N19,'Student 20'!N19,'Student 21'!N19,'Student 22'!N19,'Student 23'!N19,'Student 24'!N19,'Student 25'!N19,'Student 26'!N19,'Student 27'!N19,'Student 28'!N19,'Student 29'!N19,'Student 30'!N19,'Student 31'!N19,'Student 32'!N19,'Student 33'!N19,'Student 34'!N19,'Student 35'!N19,'Student 36'!N19,'Student 37'!N19,'Student 38'!N19,'Student 39'!N19,'Student 40'!N19,'Student 41'!N19,'Student 42'!N19)</f>
        <v>0</v>
      </c>
      <c r="C19" s="1">
        <f>SUM('Student 1'!O19,'Student 2'!O19,'Student 3'!O19,'Student 4'!O19,'Student 5'!O19,'Student 6'!O19,'Student 7'!O19,'Student 8'!O19,'Student 9'!O19,'Student 10'!O19,'Student 11'!O19,'Student 12'!O19,'Student 13'!O19,'Student 14'!O19,'Student 15'!O19,'Student 16'!O19,'Student 17'!O19,'Student 18'!O19,'Student 19'!O19,'Student 20'!O19,'Student 21'!O19,'Student 22'!O19,'Student 23'!O19,'Student 24'!O19,'Student 25'!O19,'Student 26'!O19,'Student 27'!O19,'Student 28'!O19,'Student 29'!O19,'Student 30'!O19,'Student 31'!O19,'Student 32'!O19,'Student 33'!O19,'Student 34'!O19,'Student 35'!O19,'Student 36'!O19,'Student 37'!O19,'Student 38'!O19,'Student 39'!O19,'Student 40'!O19,'Student 41'!O19,'Student 42'!O19)</f>
        <v>1</v>
      </c>
      <c r="D19" s="1">
        <f>SUM('Student 1'!P19,'Student 2'!P19,'Student 3'!P19,'Student 4'!P19,'Student 5'!P19,'Student 6'!P19,'Student 7'!P19,'Student 8'!P19,'Student 9'!P19,'Student 10'!P19,'Student 11'!P19,'Student 12'!P19,'Student 13'!P19,'Student 14'!P19,'Student 15'!P19,'Student 16'!P19,'Student 17'!P19,'Student 18'!P19,'Student 19'!P19,'Student 20'!P19,'Student 21'!P19,'Student 22'!P19,'Student 23'!P19,'Student 24'!P19,'Student 25'!P19,'Student 26'!P19,'Student 27'!P19,'Student 28'!P19,'Student 29'!P19,'Student 30'!P19,'Student 31'!P19,'Student 32'!P19,'Student 33'!P19,'Student 34'!P19,'Student 35'!P19,'Student 36'!P19,'Student 37'!P19,'Student 38'!P19,'Student 39'!P19,'Student 40'!P19,'Student 41'!P19,'Student 42'!P19)</f>
        <v>1</v>
      </c>
      <c r="E19" s="1">
        <f>SUM('Student 1'!Q19,'Student 2'!Q19,'Student 3'!Q19,'Student 4'!Q19,'Student 5'!Q19,'Student 6'!Q19,'Student 7'!Q19,'Student 8'!Q19,'Student 9'!Q19,'Student 10'!Q19,'Student 11'!Q19,'Student 12'!Q19,'Student 13'!Q19,'Student 14'!Q19,'Student 15'!Q19,'Student 16'!Q19,'Student 17'!Q19,'Student 18'!Q19,'Student 19'!Q19,'Student 20'!Q19,'Student 21'!Q19,'Student 22'!Q19,'Student 23'!Q19,'Student 24'!Q19,'Student 25'!Q19,'Student 26'!Q19,'Student 27'!Q19,'Student 28'!Q19,'Student 29'!Q19,'Student 30'!Q19,'Student 31'!Q19,'Student 32'!Q19,'Student 33'!Q19,'Student 34'!Q19,'Student 35'!Q19,'Student 36'!Q19,'Student 37'!Q19,'Student 38'!Q19,'Student 39'!Q19,'Student 40'!Q19,'Student 41'!Q19,'Student 42'!Q19)</f>
        <v>2</v>
      </c>
      <c r="F19" s="1"/>
      <c r="G19" s="3">
        <f t="shared" si="1"/>
        <v>0</v>
      </c>
      <c r="H19" s="3">
        <f t="shared" si="2"/>
        <v>1</v>
      </c>
      <c r="I19" s="3">
        <f t="shared" si="3"/>
        <v>1</v>
      </c>
      <c r="J19" s="3">
        <f t="shared" si="4"/>
        <v>2</v>
      </c>
      <c r="K19" s="3"/>
      <c r="L19" s="1">
        <v>18</v>
      </c>
      <c r="M19" s="3">
        <f t="shared" si="5"/>
        <v>1</v>
      </c>
      <c r="N19" s="3">
        <f t="shared" si="6"/>
        <v>-1</v>
      </c>
      <c r="O19" s="3"/>
      <c r="P19" s="1">
        <v>19</v>
      </c>
      <c r="Q19" s="3">
        <f t="shared" si="7"/>
        <v>2.38095238095238</v>
      </c>
      <c r="R19" s="3">
        <f t="shared" si="8"/>
        <v>-2.38095238095238</v>
      </c>
      <c r="S19" s="1"/>
    </row>
    <row r="20" spans="1:19">
      <c r="A20" s="1">
        <v>19</v>
      </c>
      <c r="B20" s="1">
        <f>SUM('Student 1'!N20,'Student 2'!N20,'Student 3'!N20,'Student 4'!N20,'Student 5'!N20,'Student 6'!N20,'Student 7'!N20,'Student 8'!N20,'Student 9'!N20,'Student 10'!N20,'Student 11'!N20,'Student 12'!N20,'Student 13'!N20,'Student 14'!N20,'Student 15'!N20,'Student 16'!N20,'Student 17'!N20,'Student 18'!N20,'Student 19'!N20,'Student 20'!N20,'Student 21'!N20,'Student 22'!N20,'Student 23'!N20,'Student 24'!N20,'Student 25'!N20,'Student 26'!N20,'Student 27'!N20,'Student 28'!N20,'Student 29'!N20,'Student 30'!N20,'Student 31'!N20,'Student 32'!N20,'Student 33'!N20,'Student 34'!N20,'Student 35'!N20,'Student 36'!N20,'Student 37'!N20,'Student 38'!N20,'Student 39'!N20,'Student 40'!N20,'Student 41'!N20,'Student 42'!N20)</f>
        <v>0</v>
      </c>
      <c r="C20" s="1">
        <f>SUM('Student 1'!O20,'Student 2'!O20,'Student 3'!O20,'Student 4'!O20,'Student 5'!O20,'Student 6'!O20,'Student 7'!O20,'Student 8'!O20,'Student 9'!O20,'Student 10'!O20,'Student 11'!O20,'Student 12'!O20,'Student 13'!O20,'Student 14'!O20,'Student 15'!O20,'Student 16'!O20,'Student 17'!O20,'Student 18'!O20,'Student 19'!O20,'Student 20'!O20,'Student 21'!O20,'Student 22'!O20,'Student 23'!O20,'Student 24'!O20,'Student 25'!O20,'Student 26'!O20,'Student 27'!O20,'Student 28'!O20,'Student 29'!O20,'Student 30'!O20,'Student 31'!O20,'Student 32'!O20,'Student 33'!O20,'Student 34'!O20,'Student 35'!O20,'Student 36'!O20,'Student 37'!O20,'Student 38'!O20,'Student 39'!O20,'Student 40'!O20,'Student 41'!O20,'Student 42'!O20)</f>
        <v>1</v>
      </c>
      <c r="D20" s="1">
        <f>SUM('Student 1'!P20,'Student 2'!P20,'Student 3'!P20,'Student 4'!P20,'Student 5'!P20,'Student 6'!P20,'Student 7'!P20,'Student 8'!P20,'Student 9'!P20,'Student 10'!P20,'Student 11'!P20,'Student 12'!P20,'Student 13'!P20,'Student 14'!P20,'Student 15'!P20,'Student 16'!P20,'Student 17'!P20,'Student 18'!P20,'Student 19'!P20,'Student 20'!P20,'Student 21'!P20,'Student 22'!P20,'Student 23'!P20,'Student 24'!P20,'Student 25'!P20,'Student 26'!P20,'Student 27'!P20,'Student 28'!P20,'Student 29'!P20,'Student 30'!P20,'Student 31'!P20,'Student 32'!P20,'Student 33'!P20,'Student 34'!P20,'Student 35'!P20,'Student 36'!P20,'Student 37'!P20,'Student 38'!P20,'Student 39'!P20,'Student 40'!P20,'Student 41'!P20,'Student 42'!P20)</f>
        <v>1</v>
      </c>
      <c r="E20" s="1">
        <f>SUM('Student 1'!Q20,'Student 2'!Q20,'Student 3'!Q20,'Student 4'!Q20,'Student 5'!Q20,'Student 6'!Q20,'Student 7'!Q20,'Student 8'!Q20,'Student 9'!Q20,'Student 10'!Q20,'Student 11'!Q20,'Student 12'!Q20,'Student 13'!Q20,'Student 14'!Q20,'Student 15'!Q20,'Student 16'!Q20,'Student 17'!Q20,'Student 18'!Q20,'Student 19'!Q20,'Student 20'!Q20,'Student 21'!Q20,'Student 22'!Q20,'Student 23'!Q20,'Student 24'!Q20,'Student 25'!Q20,'Student 26'!Q20,'Student 27'!Q20,'Student 28'!Q20,'Student 29'!Q20,'Student 30'!Q20,'Student 31'!Q20,'Student 32'!Q20,'Student 33'!Q20,'Student 34'!Q20,'Student 35'!Q20,'Student 36'!Q20,'Student 37'!Q20,'Student 38'!Q20,'Student 39'!Q20,'Student 40'!Q20,'Student 41'!Q20,'Student 42'!Q20)</f>
        <v>2</v>
      </c>
      <c r="F20" s="1"/>
      <c r="G20" s="3">
        <f t="shared" si="1"/>
        <v>1</v>
      </c>
      <c r="H20" s="3">
        <f t="shared" si="2"/>
        <v>2</v>
      </c>
      <c r="I20" s="3">
        <f t="shared" si="3"/>
        <v>1</v>
      </c>
      <c r="J20" s="3">
        <f t="shared" si="4"/>
        <v>1</v>
      </c>
      <c r="K20" s="3"/>
      <c r="L20" s="1">
        <v>19</v>
      </c>
      <c r="M20" s="3">
        <f t="shared" si="5"/>
        <v>0</v>
      </c>
      <c r="N20" s="3">
        <f t="shared" si="6"/>
        <v>-1</v>
      </c>
      <c r="O20" s="3"/>
      <c r="P20" s="1">
        <v>20</v>
      </c>
      <c r="Q20" s="3">
        <f t="shared" si="7"/>
        <v>0</v>
      </c>
      <c r="R20" s="3">
        <f t="shared" si="8"/>
        <v>-2.38095238095238</v>
      </c>
      <c r="S20" s="1"/>
    </row>
    <row r="21" spans="1:19">
      <c r="A21" s="1">
        <v>20</v>
      </c>
      <c r="B21" s="1">
        <f>SUM('Student 1'!N21,'Student 2'!N21,'Student 3'!N21,'Student 4'!N21,'Student 5'!N21,'Student 6'!N21,'Student 7'!N21,'Student 8'!N21,'Student 9'!N21,'Student 10'!N21,'Student 11'!N21,'Student 12'!N21,'Student 13'!N21,'Student 14'!N21,'Student 15'!N21,'Student 16'!N21,'Student 17'!N21,'Student 18'!N21,'Student 19'!N21,'Student 20'!N21,'Student 21'!N21,'Student 22'!N21,'Student 23'!N21,'Student 24'!N21,'Student 25'!N21,'Student 26'!N21,'Student 27'!N21,'Student 28'!N21,'Student 29'!N21,'Student 30'!N21,'Student 31'!N21,'Student 32'!N21,'Student 33'!N21,'Student 34'!N21,'Student 35'!N21,'Student 36'!N21,'Student 37'!N21,'Student 38'!N21,'Student 39'!N21,'Student 40'!N21,'Student 41'!N21,'Student 42'!N21)</f>
        <v>2</v>
      </c>
      <c r="C21" s="1">
        <f>SUM('Student 1'!O21,'Student 2'!O21,'Student 3'!O21,'Student 4'!O21,'Student 5'!O21,'Student 6'!O21,'Student 7'!O21,'Student 8'!O21,'Student 9'!O21,'Student 10'!O21,'Student 11'!O21,'Student 12'!O21,'Student 13'!O21,'Student 14'!O21,'Student 15'!O21,'Student 16'!O21,'Student 17'!O21,'Student 18'!O21,'Student 19'!O21,'Student 20'!O21,'Student 21'!O21,'Student 22'!O21,'Student 23'!O21,'Student 24'!O21,'Student 25'!O21,'Student 26'!O21,'Student 27'!O21,'Student 28'!O21,'Student 29'!O21,'Student 30'!O21,'Student 31'!O21,'Student 32'!O21,'Student 33'!O21,'Student 34'!O21,'Student 35'!O21,'Student 36'!O21,'Student 37'!O21,'Student 38'!O21,'Student 39'!O21,'Student 40'!O21,'Student 41'!O21,'Student 42'!O21)</f>
        <v>2</v>
      </c>
      <c r="D21" s="1">
        <f>SUM('Student 1'!P21,'Student 2'!P21,'Student 3'!P21,'Student 4'!P21,'Student 5'!P21,'Student 6'!P21,'Student 7'!P21,'Student 8'!P21,'Student 9'!P21,'Student 10'!P21,'Student 11'!P21,'Student 12'!P21,'Student 13'!P21,'Student 14'!P21,'Student 15'!P21,'Student 16'!P21,'Student 17'!P21,'Student 18'!P21,'Student 19'!P21,'Student 20'!P21,'Student 21'!P21,'Student 22'!P21,'Student 23'!P21,'Student 24'!P21,'Student 25'!P21,'Student 26'!P21,'Student 27'!P21,'Student 28'!P21,'Student 29'!P21,'Student 30'!P21,'Student 31'!P21,'Student 32'!P21,'Student 33'!P21,'Student 34'!P21,'Student 35'!P21,'Student 36'!P21,'Student 37'!P21,'Student 38'!P21,'Student 39'!P21,'Student 40'!P21,'Student 41'!P21,'Student 42'!P21)</f>
        <v>1</v>
      </c>
      <c r="E21" s="1">
        <f>SUM('Student 1'!Q21,'Student 2'!Q21,'Student 3'!Q21,'Student 4'!Q21,'Student 5'!Q21,'Student 6'!Q21,'Student 7'!Q21,'Student 8'!Q21,'Student 9'!Q21,'Student 10'!Q21,'Student 11'!Q21,'Student 12'!Q21,'Student 13'!Q21,'Student 14'!Q21,'Student 15'!Q21,'Student 16'!Q21,'Student 17'!Q21,'Student 18'!Q21,'Student 19'!Q21,'Student 20'!Q21,'Student 21'!Q21,'Student 22'!Q21,'Student 23'!Q21,'Student 24'!Q21,'Student 25'!Q21,'Student 26'!Q21,'Student 27'!Q21,'Student 28'!Q21,'Student 29'!Q21,'Student 30'!Q21,'Student 31'!Q21,'Student 32'!Q21,'Student 33'!Q21,'Student 34'!Q21,'Student 35'!Q21,'Student 36'!Q21,'Student 37'!Q21,'Student 38'!Q21,'Student 39'!Q21,'Student 40'!Q21,'Student 41'!Q21,'Student 42'!Q21)</f>
        <v>0</v>
      </c>
      <c r="F21" s="1"/>
      <c r="G21" s="3">
        <f t="shared" si="1"/>
        <v>2</v>
      </c>
      <c r="H21" s="3">
        <f t="shared" si="2"/>
        <v>1</v>
      </c>
      <c r="I21" s="3">
        <f t="shared" si="3"/>
        <v>1</v>
      </c>
      <c r="J21" s="3">
        <f t="shared" si="4"/>
        <v>2</v>
      </c>
      <c r="K21" s="3"/>
      <c r="L21" s="1">
        <v>20</v>
      </c>
      <c r="M21" s="3">
        <f t="shared" si="5"/>
        <v>1</v>
      </c>
      <c r="N21" s="3">
        <f t="shared" si="6"/>
        <v>1</v>
      </c>
      <c r="O21" s="3"/>
      <c r="P21" s="1">
        <v>21</v>
      </c>
      <c r="Q21" s="3">
        <f t="shared" si="7"/>
        <v>2.38095238095238</v>
      </c>
      <c r="R21" s="3">
        <f t="shared" si="8"/>
        <v>2.38095238095238</v>
      </c>
      <c r="S21" s="1"/>
    </row>
    <row r="22" spans="1:19">
      <c r="A22" s="1">
        <v>21</v>
      </c>
      <c r="B22" s="1">
        <f>SUM('Student 1'!N22,'Student 2'!N22,'Student 3'!N22,'Student 4'!N22,'Student 5'!N22,'Student 6'!N22,'Student 7'!N22,'Student 8'!N22,'Student 9'!N22,'Student 10'!N22,'Student 11'!N22,'Student 12'!N22,'Student 13'!N22,'Student 14'!N22,'Student 15'!N22,'Student 16'!N22,'Student 17'!N22,'Student 18'!N22,'Student 19'!N22,'Student 20'!N22,'Student 21'!N22,'Student 22'!N22,'Student 23'!N22,'Student 24'!N22,'Student 25'!N22,'Student 26'!N22,'Student 27'!N22,'Student 28'!N22,'Student 29'!N22,'Student 30'!N22,'Student 31'!N22,'Student 32'!N22,'Student 33'!N22,'Student 34'!N22,'Student 35'!N22,'Student 36'!N22,'Student 37'!N22,'Student 38'!N22,'Student 39'!N22,'Student 40'!N22,'Student 41'!N22,'Student 42'!N22)</f>
        <v>2</v>
      </c>
      <c r="C22" s="1">
        <f>SUM('Student 1'!O22,'Student 2'!O22,'Student 3'!O22,'Student 4'!O22,'Student 5'!O22,'Student 6'!O22,'Student 7'!O22,'Student 8'!O22,'Student 9'!O22,'Student 10'!O22,'Student 11'!O22,'Student 12'!O22,'Student 13'!O22,'Student 14'!O22,'Student 15'!O22,'Student 16'!O22,'Student 17'!O22,'Student 18'!O22,'Student 19'!O22,'Student 20'!O22,'Student 21'!O22,'Student 22'!O22,'Student 23'!O22,'Student 24'!O22,'Student 25'!O22,'Student 26'!O22,'Student 27'!O22,'Student 28'!O22,'Student 29'!O22,'Student 30'!O22,'Student 31'!O22,'Student 32'!O22,'Student 33'!O22,'Student 34'!O22,'Student 35'!O22,'Student 36'!O22,'Student 37'!O22,'Student 38'!O22,'Student 39'!O22,'Student 40'!O22,'Student 41'!O22,'Student 42'!O22)</f>
        <v>0</v>
      </c>
      <c r="D22" s="1">
        <f>SUM('Student 1'!P22,'Student 2'!P22,'Student 3'!P22,'Student 4'!P22,'Student 5'!P22,'Student 6'!P22,'Student 7'!P22,'Student 8'!P22,'Student 9'!P22,'Student 10'!P22,'Student 11'!P22,'Student 12'!P22,'Student 13'!P22,'Student 14'!P22,'Student 15'!P22,'Student 16'!P22,'Student 17'!P22,'Student 18'!P22,'Student 19'!P22,'Student 20'!P22,'Student 21'!P22,'Student 22'!P22,'Student 23'!P22,'Student 24'!P22,'Student 25'!P22,'Student 26'!P22,'Student 27'!P22,'Student 28'!P22,'Student 29'!P22,'Student 30'!P22,'Student 31'!P22,'Student 32'!P22,'Student 33'!P22,'Student 34'!P22,'Student 35'!P22,'Student 36'!P22,'Student 37'!P22,'Student 38'!P22,'Student 39'!P22,'Student 40'!P22,'Student 41'!P22,'Student 42'!P22)</f>
        <v>1</v>
      </c>
      <c r="E22" s="1">
        <f>SUM('Student 1'!Q22,'Student 2'!Q22,'Student 3'!Q22,'Student 4'!Q22,'Student 5'!Q22,'Student 6'!Q22,'Student 7'!Q22,'Student 8'!Q22,'Student 9'!Q22,'Student 10'!Q22,'Student 11'!Q22,'Student 12'!Q22,'Student 13'!Q22,'Student 14'!Q22,'Student 15'!Q22,'Student 16'!Q22,'Student 17'!Q22,'Student 18'!Q22,'Student 19'!Q22,'Student 20'!Q22,'Student 21'!Q22,'Student 22'!Q22,'Student 23'!Q22,'Student 24'!Q22,'Student 25'!Q22,'Student 26'!Q22,'Student 27'!Q22,'Student 28'!Q22,'Student 29'!Q22,'Student 30'!Q22,'Student 31'!Q22,'Student 32'!Q22,'Student 33'!Q22,'Student 34'!Q22,'Student 35'!Q22,'Student 36'!Q22,'Student 37'!Q22,'Student 38'!Q22,'Student 39'!Q22,'Student 40'!Q22,'Student 41'!Q22,'Student 42'!Q22)</f>
        <v>3</v>
      </c>
      <c r="F22" s="1"/>
      <c r="G22" s="3">
        <f t="shared" si="1"/>
        <v>2</v>
      </c>
      <c r="H22" s="3">
        <f t="shared" si="2"/>
        <v>1</v>
      </c>
      <c r="I22" s="3">
        <f t="shared" si="3"/>
        <v>1</v>
      </c>
      <c r="J22" s="3">
        <f t="shared" si="4"/>
        <v>3</v>
      </c>
      <c r="K22" s="3"/>
      <c r="L22" s="1">
        <v>21</v>
      </c>
      <c r="M22" s="3">
        <f t="shared" si="5"/>
        <v>2</v>
      </c>
      <c r="N22" s="3">
        <f t="shared" si="6"/>
        <v>1</v>
      </c>
      <c r="O22" s="3"/>
      <c r="P22" s="1">
        <v>22</v>
      </c>
      <c r="Q22" s="3">
        <f t="shared" si="7"/>
        <v>4.76190476190476</v>
      </c>
      <c r="R22" s="3">
        <f t="shared" si="8"/>
        <v>2.38095238095238</v>
      </c>
      <c r="S22" s="1"/>
    </row>
    <row r="23" spans="1:19">
      <c r="A23" s="1">
        <v>22</v>
      </c>
      <c r="B23" s="1">
        <f>SUM('Student 1'!N23,'Student 2'!N23,'Student 3'!N23,'Student 4'!N23,'Student 5'!N23,'Student 6'!N23,'Student 7'!N23,'Student 8'!N23,'Student 9'!N23,'Student 10'!N23,'Student 11'!N23,'Student 12'!N23,'Student 13'!N23,'Student 14'!N23,'Student 15'!N23,'Student 16'!N23,'Student 17'!N23,'Student 18'!N23,'Student 19'!N23,'Student 20'!N23,'Student 21'!N23,'Student 22'!N23,'Student 23'!N23,'Student 24'!N23,'Student 25'!N23,'Student 26'!N23,'Student 27'!N23,'Student 28'!N23,'Student 29'!N23,'Student 30'!N23,'Student 31'!N23,'Student 32'!N23,'Student 33'!N23,'Student 34'!N23,'Student 35'!N23,'Student 36'!N23,'Student 37'!N23,'Student 38'!N23,'Student 39'!N23,'Student 40'!N23,'Student 41'!N23,'Student 42'!N23)</f>
        <v>2</v>
      </c>
      <c r="C23" s="1">
        <f>SUM('Student 1'!O23,'Student 2'!O23,'Student 3'!O23,'Student 4'!O23,'Student 5'!O23,'Student 6'!O23,'Student 7'!O23,'Student 8'!O23,'Student 9'!O23,'Student 10'!O23,'Student 11'!O23,'Student 12'!O23,'Student 13'!O23,'Student 14'!O23,'Student 15'!O23,'Student 16'!O23,'Student 17'!O23,'Student 18'!O23,'Student 19'!O23,'Student 20'!O23,'Student 21'!O23,'Student 22'!O23,'Student 23'!O23,'Student 24'!O23,'Student 25'!O23,'Student 26'!O23,'Student 27'!O23,'Student 28'!O23,'Student 29'!O23,'Student 30'!O23,'Student 31'!O23,'Student 32'!O23,'Student 33'!O23,'Student 34'!O23,'Student 35'!O23,'Student 36'!O23,'Student 37'!O23,'Student 38'!O23,'Student 39'!O23,'Student 40'!O23,'Student 41'!O23,'Student 42'!O23)</f>
        <v>2</v>
      </c>
      <c r="D23" s="1">
        <f>SUM('Student 1'!P23,'Student 2'!P23,'Student 3'!P23,'Student 4'!P23,'Student 5'!P23,'Student 6'!P23,'Student 7'!P23,'Student 8'!P23,'Student 9'!P23,'Student 10'!P23,'Student 11'!P23,'Student 12'!P23,'Student 13'!P23,'Student 14'!P23,'Student 15'!P23,'Student 16'!P23,'Student 17'!P23,'Student 18'!P23,'Student 19'!P23,'Student 20'!P23,'Student 21'!P23,'Student 22'!P23,'Student 23'!P23,'Student 24'!P23,'Student 25'!P23,'Student 26'!P23,'Student 27'!P23,'Student 28'!P23,'Student 29'!P23,'Student 30'!P23,'Student 31'!P23,'Student 32'!P23,'Student 33'!P23,'Student 34'!P23,'Student 35'!P23,'Student 36'!P23,'Student 37'!P23,'Student 38'!P23,'Student 39'!P23,'Student 40'!P23,'Student 41'!P23,'Student 42'!P23)</f>
        <v>1</v>
      </c>
      <c r="E23" s="1">
        <f>SUM('Student 1'!Q23,'Student 2'!Q23,'Student 3'!Q23,'Student 4'!Q23,'Student 5'!Q23,'Student 6'!Q23,'Student 7'!Q23,'Student 8'!Q23,'Student 9'!Q23,'Student 10'!Q23,'Student 11'!Q23,'Student 12'!Q23,'Student 13'!Q23,'Student 14'!Q23,'Student 15'!Q23,'Student 16'!Q23,'Student 17'!Q23,'Student 18'!Q23,'Student 19'!Q23,'Student 20'!Q23,'Student 21'!Q23,'Student 22'!Q23,'Student 23'!Q23,'Student 24'!Q23,'Student 25'!Q23,'Student 26'!Q23,'Student 27'!Q23,'Student 28'!Q23,'Student 29'!Q23,'Student 30'!Q23,'Student 31'!Q23,'Student 32'!Q23,'Student 33'!Q23,'Student 34'!Q23,'Student 35'!Q23,'Student 36'!Q23,'Student 37'!Q23,'Student 38'!Q23,'Student 39'!Q23,'Student 40'!Q23,'Student 41'!Q23,'Student 42'!Q23)</f>
        <v>3</v>
      </c>
      <c r="F23" s="1"/>
      <c r="G23" s="3">
        <f t="shared" si="1"/>
        <v>2</v>
      </c>
      <c r="H23" s="3">
        <f t="shared" si="2"/>
        <v>3</v>
      </c>
      <c r="I23" s="3">
        <f t="shared" si="3"/>
        <v>1</v>
      </c>
      <c r="J23" s="3">
        <f t="shared" si="4"/>
        <v>3</v>
      </c>
      <c r="K23" s="3"/>
      <c r="L23" s="1">
        <v>22</v>
      </c>
      <c r="M23" s="3">
        <f t="shared" si="5"/>
        <v>2</v>
      </c>
      <c r="N23" s="3">
        <f t="shared" si="6"/>
        <v>-1</v>
      </c>
      <c r="O23" s="3"/>
      <c r="P23" s="1">
        <v>23</v>
      </c>
      <c r="Q23" s="3">
        <f t="shared" si="7"/>
        <v>4.76190476190476</v>
      </c>
      <c r="R23" s="3">
        <f t="shared" si="8"/>
        <v>-2.38095238095238</v>
      </c>
      <c r="S23" s="1"/>
    </row>
    <row r="24" spans="1:19">
      <c r="A24" s="1">
        <v>23</v>
      </c>
      <c r="B24" s="1">
        <f>SUM('Student 1'!N24,'Student 2'!N24,'Student 3'!N24,'Student 4'!N24,'Student 5'!N24,'Student 6'!N24,'Student 7'!N24,'Student 8'!N24,'Student 9'!N24,'Student 10'!N24,'Student 11'!N24,'Student 12'!N24,'Student 13'!N24,'Student 14'!N24,'Student 15'!N24,'Student 16'!N24,'Student 17'!N24,'Student 18'!N24,'Student 19'!N24,'Student 20'!N24,'Student 21'!N24,'Student 22'!N24,'Student 23'!N24,'Student 24'!N24,'Student 25'!N24,'Student 26'!N24,'Student 27'!N24,'Student 28'!N24,'Student 29'!N24,'Student 30'!N24,'Student 31'!N24,'Student 32'!N24,'Student 33'!N24,'Student 34'!N24,'Student 35'!N24,'Student 36'!N24,'Student 37'!N24,'Student 38'!N24,'Student 39'!N24,'Student 40'!N24,'Student 41'!N24,'Student 42'!N24)</f>
        <v>1</v>
      </c>
      <c r="C24" s="1">
        <f>SUM('Student 1'!O24,'Student 2'!O24,'Student 3'!O24,'Student 4'!O24,'Student 5'!O24,'Student 6'!O24,'Student 7'!O24,'Student 8'!O24,'Student 9'!O24,'Student 10'!O24,'Student 11'!O24,'Student 12'!O24,'Student 13'!O24,'Student 14'!O24,'Student 15'!O24,'Student 16'!O24,'Student 17'!O24,'Student 18'!O24,'Student 19'!O24,'Student 20'!O24,'Student 21'!O24,'Student 22'!O24,'Student 23'!O24,'Student 24'!O24,'Student 25'!O24,'Student 26'!O24,'Student 27'!O24,'Student 28'!O24,'Student 29'!O24,'Student 30'!O24,'Student 31'!O24,'Student 32'!O24,'Student 33'!O24,'Student 34'!O24,'Student 35'!O24,'Student 36'!O24,'Student 37'!O24,'Student 38'!O24,'Student 39'!O24,'Student 40'!O24,'Student 41'!O24,'Student 42'!O24)</f>
        <v>3</v>
      </c>
      <c r="D24" s="1">
        <f>SUM('Student 1'!P24,'Student 2'!P24,'Student 3'!P24,'Student 4'!P24,'Student 5'!P24,'Student 6'!P24,'Student 7'!P24,'Student 8'!P24,'Student 9'!P24,'Student 10'!P24,'Student 11'!P24,'Student 12'!P24,'Student 13'!P24,'Student 14'!P24,'Student 15'!P24,'Student 16'!P24,'Student 17'!P24,'Student 18'!P24,'Student 19'!P24,'Student 20'!P24,'Student 21'!P24,'Student 22'!P24,'Student 23'!P24,'Student 24'!P24,'Student 25'!P24,'Student 26'!P24,'Student 27'!P24,'Student 28'!P24,'Student 29'!P24,'Student 30'!P24,'Student 31'!P24,'Student 32'!P24,'Student 33'!P24,'Student 34'!P24,'Student 35'!P24,'Student 36'!P24,'Student 37'!P24,'Student 38'!P24,'Student 39'!P24,'Student 40'!P24,'Student 41'!P24,'Student 42'!P24)</f>
        <v>1</v>
      </c>
      <c r="E24" s="1">
        <f>SUM('Student 1'!Q24,'Student 2'!Q24,'Student 3'!Q24,'Student 4'!Q24,'Student 5'!Q24,'Student 6'!Q24,'Student 7'!Q24,'Student 8'!Q24,'Student 9'!Q24,'Student 10'!Q24,'Student 11'!Q24,'Student 12'!Q24,'Student 13'!Q24,'Student 14'!Q24,'Student 15'!Q24,'Student 16'!Q24,'Student 17'!Q24,'Student 18'!Q24,'Student 19'!Q24,'Student 20'!Q24,'Student 21'!Q24,'Student 22'!Q24,'Student 23'!Q24,'Student 24'!Q24,'Student 25'!Q24,'Student 26'!Q24,'Student 27'!Q24,'Student 28'!Q24,'Student 29'!Q24,'Student 30'!Q24,'Student 31'!Q24,'Student 32'!Q24,'Student 33'!Q24,'Student 34'!Q24,'Student 35'!Q24,'Student 36'!Q24,'Student 37'!Q24,'Student 38'!Q24,'Student 39'!Q24,'Student 40'!Q24,'Student 41'!Q24,'Student 42'!Q24)</f>
        <v>2</v>
      </c>
      <c r="F24" s="1"/>
      <c r="G24" s="3">
        <f t="shared" si="1"/>
        <v>1</v>
      </c>
      <c r="H24" s="3">
        <f t="shared" si="2"/>
        <v>2</v>
      </c>
      <c r="I24" s="3">
        <f t="shared" si="3"/>
        <v>2</v>
      </c>
      <c r="J24" s="3">
        <f t="shared" si="4"/>
        <v>2</v>
      </c>
      <c r="K24" s="3"/>
      <c r="L24" s="1">
        <v>23</v>
      </c>
      <c r="M24" s="3">
        <f t="shared" si="5"/>
        <v>0</v>
      </c>
      <c r="N24" s="3">
        <f t="shared" si="6"/>
        <v>-1</v>
      </c>
      <c r="O24" s="3"/>
      <c r="P24" s="1">
        <v>24</v>
      </c>
      <c r="Q24" s="3">
        <f t="shared" si="7"/>
        <v>0</v>
      </c>
      <c r="R24" s="3">
        <f t="shared" si="8"/>
        <v>-2.38095238095238</v>
      </c>
      <c r="S24" s="1"/>
    </row>
    <row r="25" spans="1:19">
      <c r="A25" s="1">
        <v>24</v>
      </c>
      <c r="B25" s="1">
        <f>SUM('Student 1'!N25,'Student 2'!N25,'Student 3'!N25,'Student 4'!N25,'Student 5'!N25,'Student 6'!N25,'Student 7'!N25,'Student 8'!N25,'Student 9'!N25,'Student 10'!N25,'Student 11'!N25,'Student 12'!N25,'Student 13'!N25,'Student 14'!N25,'Student 15'!N25,'Student 16'!N25,'Student 17'!N25,'Student 18'!N25,'Student 19'!N25,'Student 20'!N25,'Student 21'!N25,'Student 22'!N25,'Student 23'!N25,'Student 24'!N25,'Student 25'!N25,'Student 26'!N25,'Student 27'!N25,'Student 28'!N25,'Student 29'!N25,'Student 30'!N25,'Student 31'!N25,'Student 32'!N25,'Student 33'!N25,'Student 34'!N25,'Student 35'!N25,'Student 36'!N25,'Student 37'!N25,'Student 38'!N25,'Student 39'!N25,'Student 40'!N25,'Student 41'!N25,'Student 42'!N25)</f>
        <v>0</v>
      </c>
      <c r="C25" s="1">
        <f>SUM('Student 1'!O25,'Student 2'!O25,'Student 3'!O25,'Student 4'!O25,'Student 5'!O25,'Student 6'!O25,'Student 7'!O25,'Student 8'!O25,'Student 9'!O25,'Student 10'!O25,'Student 11'!O25,'Student 12'!O25,'Student 13'!O25,'Student 14'!O25,'Student 15'!O25,'Student 16'!O25,'Student 17'!O25,'Student 18'!O25,'Student 19'!O25,'Student 20'!O25,'Student 21'!O25,'Student 22'!O25,'Student 23'!O25,'Student 24'!O25,'Student 25'!O25,'Student 26'!O25,'Student 27'!O25,'Student 28'!O25,'Student 29'!O25,'Student 30'!O25,'Student 31'!O25,'Student 32'!O25,'Student 33'!O25,'Student 34'!O25,'Student 35'!O25,'Student 36'!O25,'Student 37'!O25,'Student 38'!O25,'Student 39'!O25,'Student 40'!O25,'Student 41'!O25,'Student 42'!O25)</f>
        <v>1</v>
      </c>
      <c r="D25" s="1">
        <f>SUM('Student 1'!P25,'Student 2'!P25,'Student 3'!P25,'Student 4'!P25,'Student 5'!P25,'Student 6'!P25,'Student 7'!P25,'Student 8'!P25,'Student 9'!P25,'Student 10'!P25,'Student 11'!P25,'Student 12'!P25,'Student 13'!P25,'Student 14'!P25,'Student 15'!P25,'Student 16'!P25,'Student 17'!P25,'Student 18'!P25,'Student 19'!P25,'Student 20'!P25,'Student 21'!P25,'Student 22'!P25,'Student 23'!P25,'Student 24'!P25,'Student 25'!P25,'Student 26'!P25,'Student 27'!P25,'Student 28'!P25,'Student 29'!P25,'Student 30'!P25,'Student 31'!P25,'Student 32'!P25,'Student 33'!P25,'Student 34'!P25,'Student 35'!P25,'Student 36'!P25,'Student 37'!P25,'Student 38'!P25,'Student 39'!P25,'Student 40'!P25,'Student 41'!P25,'Student 42'!P25)</f>
        <v>2</v>
      </c>
      <c r="E25" s="1">
        <f>SUM('Student 1'!Q25,'Student 2'!Q25,'Student 3'!Q25,'Student 4'!Q25,'Student 5'!Q25,'Student 6'!Q25,'Student 7'!Q25,'Student 8'!Q25,'Student 9'!Q25,'Student 10'!Q25,'Student 11'!Q25,'Student 12'!Q25,'Student 13'!Q25,'Student 14'!Q25,'Student 15'!Q25,'Student 16'!Q25,'Student 17'!Q25,'Student 18'!Q25,'Student 19'!Q25,'Student 20'!Q25,'Student 21'!Q25,'Student 22'!Q25,'Student 23'!Q25,'Student 24'!Q25,'Student 25'!Q25,'Student 26'!Q25,'Student 27'!Q25,'Student 28'!Q25,'Student 29'!Q25,'Student 30'!Q25,'Student 31'!Q25,'Student 32'!Q25,'Student 33'!Q25,'Student 34'!Q25,'Student 35'!Q25,'Student 36'!Q25,'Student 37'!Q25,'Student 38'!Q25,'Student 39'!Q25,'Student 40'!Q25,'Student 41'!Q25,'Student 42'!Q25)</f>
        <v>2</v>
      </c>
      <c r="F25" s="1"/>
      <c r="G25" s="3">
        <f t="shared" si="1"/>
        <v>1</v>
      </c>
      <c r="H25" s="3">
        <f t="shared" si="2"/>
        <v>1</v>
      </c>
      <c r="I25" s="3">
        <f t="shared" si="3"/>
        <v>2</v>
      </c>
      <c r="J25" s="3">
        <f t="shared" si="4"/>
        <v>2</v>
      </c>
      <c r="K25" s="3"/>
      <c r="L25" s="1">
        <v>24</v>
      </c>
      <c r="M25" s="3">
        <f t="shared" si="5"/>
        <v>0</v>
      </c>
      <c r="N25" s="3">
        <f t="shared" si="6"/>
        <v>0</v>
      </c>
      <c r="O25" s="3"/>
      <c r="P25" s="1">
        <v>25</v>
      </c>
      <c r="Q25" s="3">
        <f t="shared" si="7"/>
        <v>0</v>
      </c>
      <c r="R25" s="3">
        <f t="shared" si="8"/>
        <v>0</v>
      </c>
      <c r="S25" s="1"/>
    </row>
    <row r="26" spans="1:19">
      <c r="A26" s="1">
        <v>25</v>
      </c>
      <c r="B26" s="1">
        <f>SUM('Student 1'!N26,'Student 2'!N26,'Student 3'!N26,'Student 4'!N26,'Student 5'!N26,'Student 6'!N26,'Student 7'!N26,'Student 8'!N26,'Student 9'!N26,'Student 10'!N26,'Student 11'!N26,'Student 12'!N26,'Student 13'!N26,'Student 14'!N26,'Student 15'!N26,'Student 16'!N26,'Student 17'!N26,'Student 18'!N26,'Student 19'!N26,'Student 20'!N26,'Student 21'!N26,'Student 22'!N26,'Student 23'!N26,'Student 24'!N26,'Student 25'!N26,'Student 26'!N26,'Student 27'!N26,'Student 28'!N26,'Student 29'!N26,'Student 30'!N26,'Student 31'!N26,'Student 32'!N26,'Student 33'!N26,'Student 34'!N26,'Student 35'!N26,'Student 36'!N26,'Student 37'!N26,'Student 38'!N26,'Student 39'!N26,'Student 40'!N26,'Student 41'!N26,'Student 42'!N26)</f>
        <v>1</v>
      </c>
      <c r="C26" s="1">
        <f>SUM('Student 1'!O26,'Student 2'!O26,'Student 3'!O26,'Student 4'!O26,'Student 5'!O26,'Student 6'!O26,'Student 7'!O26,'Student 8'!O26,'Student 9'!O26,'Student 10'!O26,'Student 11'!O26,'Student 12'!O26,'Student 13'!O26,'Student 14'!O26,'Student 15'!O26,'Student 16'!O26,'Student 17'!O26,'Student 18'!O26,'Student 19'!O26,'Student 20'!O26,'Student 21'!O26,'Student 22'!O26,'Student 23'!O26,'Student 24'!O26,'Student 25'!O26,'Student 26'!O26,'Student 27'!O26,'Student 28'!O26,'Student 29'!O26,'Student 30'!O26,'Student 31'!O26,'Student 32'!O26,'Student 33'!O26,'Student 34'!O26,'Student 35'!O26,'Student 36'!O26,'Student 37'!O26,'Student 38'!O26,'Student 39'!O26,'Student 40'!O26,'Student 41'!O26,'Student 42'!O26)</f>
        <v>0</v>
      </c>
      <c r="D26" s="1">
        <f>SUM('Student 1'!P26,'Student 2'!P26,'Student 3'!P26,'Student 4'!P26,'Student 5'!P26,'Student 6'!P26,'Student 7'!P26,'Student 8'!P26,'Student 9'!P26,'Student 10'!P26,'Student 11'!P26,'Student 12'!P26,'Student 13'!P26,'Student 14'!P26,'Student 15'!P26,'Student 16'!P26,'Student 17'!P26,'Student 18'!P26,'Student 19'!P26,'Student 20'!P26,'Student 21'!P26,'Student 22'!P26,'Student 23'!P26,'Student 24'!P26,'Student 25'!P26,'Student 26'!P26,'Student 27'!P26,'Student 28'!P26,'Student 29'!P26,'Student 30'!P26,'Student 31'!P26,'Student 32'!P26,'Student 33'!P26,'Student 34'!P26,'Student 35'!P26,'Student 36'!P26,'Student 37'!P26,'Student 38'!P26,'Student 39'!P26,'Student 40'!P26,'Student 41'!P26,'Student 42'!P26)</f>
        <v>2</v>
      </c>
      <c r="E26" s="1">
        <f>SUM('Student 1'!Q26,'Student 2'!Q26,'Student 3'!Q26,'Student 4'!Q26,'Student 5'!Q26,'Student 6'!Q26,'Student 7'!Q26,'Student 8'!Q26,'Student 9'!Q26,'Student 10'!Q26,'Student 11'!Q26,'Student 12'!Q26,'Student 13'!Q26,'Student 14'!Q26,'Student 15'!Q26,'Student 16'!Q26,'Student 17'!Q26,'Student 18'!Q26,'Student 19'!Q26,'Student 20'!Q26,'Student 21'!Q26,'Student 22'!Q26,'Student 23'!Q26,'Student 24'!Q26,'Student 25'!Q26,'Student 26'!Q26,'Student 27'!Q26,'Student 28'!Q26,'Student 29'!Q26,'Student 30'!Q26,'Student 31'!Q26,'Student 32'!Q26,'Student 33'!Q26,'Student 34'!Q26,'Student 35'!Q26,'Student 36'!Q26,'Student 37'!Q26,'Student 38'!Q26,'Student 39'!Q26,'Student 40'!Q26,'Student 41'!Q26,'Student 42'!Q26)</f>
        <v>1</v>
      </c>
      <c r="F26" s="1"/>
      <c r="G26" s="3">
        <f t="shared" si="1"/>
        <v>1</v>
      </c>
      <c r="H26" s="3">
        <f t="shared" si="2"/>
        <v>1</v>
      </c>
      <c r="I26" s="3">
        <f t="shared" si="3"/>
        <v>3</v>
      </c>
      <c r="J26" s="3">
        <f t="shared" si="4"/>
        <v>1</v>
      </c>
      <c r="K26" s="3"/>
      <c r="L26" s="1">
        <v>25</v>
      </c>
      <c r="M26" s="3">
        <f t="shared" si="5"/>
        <v>-2</v>
      </c>
      <c r="N26" s="3">
        <f t="shared" si="6"/>
        <v>0</v>
      </c>
      <c r="O26" s="3"/>
      <c r="P26" s="1">
        <v>26</v>
      </c>
      <c r="Q26" s="3">
        <f t="shared" si="7"/>
        <v>-4.76190476190476</v>
      </c>
      <c r="R26" s="3">
        <f t="shared" si="8"/>
        <v>0</v>
      </c>
      <c r="S26" s="1"/>
    </row>
    <row r="27" spans="1:19">
      <c r="A27" s="1">
        <v>26</v>
      </c>
      <c r="B27" s="1">
        <f>SUM('Student 1'!N27,'Student 2'!N27,'Student 3'!N27,'Student 4'!N27,'Student 5'!N27,'Student 6'!N27,'Student 7'!N27,'Student 8'!N27,'Student 9'!N27,'Student 10'!N27,'Student 11'!N27,'Student 12'!N27,'Student 13'!N27,'Student 14'!N27,'Student 15'!N27,'Student 16'!N27,'Student 17'!N27,'Student 18'!N27,'Student 19'!N27,'Student 20'!N27,'Student 21'!N27,'Student 22'!N27,'Student 23'!N27,'Student 24'!N27,'Student 25'!N27,'Student 26'!N27,'Student 27'!N27,'Student 28'!N27,'Student 29'!N27,'Student 30'!N27,'Student 31'!N27,'Student 32'!N27,'Student 33'!N27,'Student 34'!N27,'Student 35'!N27,'Student 36'!N27,'Student 37'!N27,'Student 38'!N27,'Student 39'!N27,'Student 40'!N27,'Student 41'!N27,'Student 42'!N27)</f>
        <v>1</v>
      </c>
      <c r="C27" s="1">
        <f>SUM('Student 1'!O27,'Student 2'!O27,'Student 3'!O27,'Student 4'!O27,'Student 5'!O27,'Student 6'!O27,'Student 7'!O27,'Student 8'!O27,'Student 9'!O27,'Student 10'!O27,'Student 11'!O27,'Student 12'!O27,'Student 13'!O27,'Student 14'!O27,'Student 15'!O27,'Student 16'!O27,'Student 17'!O27,'Student 18'!O27,'Student 19'!O27,'Student 20'!O27,'Student 21'!O27,'Student 22'!O27,'Student 23'!O27,'Student 24'!O27,'Student 25'!O27,'Student 26'!O27,'Student 27'!O27,'Student 28'!O27,'Student 29'!O27,'Student 30'!O27,'Student 31'!O27,'Student 32'!O27,'Student 33'!O27,'Student 34'!O27,'Student 35'!O27,'Student 36'!O27,'Student 37'!O27,'Student 38'!O27,'Student 39'!O27,'Student 40'!O27,'Student 41'!O27,'Student 42'!O27)</f>
        <v>2</v>
      </c>
      <c r="D27" s="1">
        <f>SUM('Student 1'!P27,'Student 2'!P27,'Student 3'!P27,'Student 4'!P27,'Student 5'!P27,'Student 6'!P27,'Student 7'!P27,'Student 8'!P27,'Student 9'!P27,'Student 10'!P27,'Student 11'!P27,'Student 12'!P27,'Student 13'!P27,'Student 14'!P27,'Student 15'!P27,'Student 16'!P27,'Student 17'!P27,'Student 18'!P27,'Student 19'!P27,'Student 20'!P27,'Student 21'!P27,'Student 22'!P27,'Student 23'!P27,'Student 24'!P27,'Student 25'!P27,'Student 26'!P27,'Student 27'!P27,'Student 28'!P27,'Student 29'!P27,'Student 30'!P27,'Student 31'!P27,'Student 32'!P27,'Student 33'!P27,'Student 34'!P27,'Student 35'!P27,'Student 36'!P27,'Student 37'!P27,'Student 38'!P27,'Student 39'!P27,'Student 40'!P27,'Student 41'!P27,'Student 42'!P27)</f>
        <v>3</v>
      </c>
      <c r="E27" s="1">
        <f>SUM('Student 1'!Q27,'Student 2'!Q27,'Student 3'!Q27,'Student 4'!Q27,'Student 5'!Q27,'Student 6'!Q27,'Student 7'!Q27,'Student 8'!Q27,'Student 9'!Q27,'Student 10'!Q27,'Student 11'!Q27,'Student 12'!Q27,'Student 13'!Q27,'Student 14'!Q27,'Student 15'!Q27,'Student 16'!Q27,'Student 17'!Q27,'Student 18'!Q27,'Student 19'!Q27,'Student 20'!Q27,'Student 21'!Q27,'Student 22'!Q27,'Student 23'!Q27,'Student 24'!Q27,'Student 25'!Q27,'Student 26'!Q27,'Student 27'!Q27,'Student 28'!Q27,'Student 29'!Q27,'Student 30'!Q27,'Student 31'!Q27,'Student 32'!Q27,'Student 33'!Q27,'Student 34'!Q27,'Student 35'!Q27,'Student 36'!Q27,'Student 37'!Q27,'Student 38'!Q27,'Student 39'!Q27,'Student 40'!Q27,'Student 41'!Q27,'Student 42'!Q27)</f>
        <v>1</v>
      </c>
      <c r="F27" s="1"/>
      <c r="G27" s="3">
        <f t="shared" si="1"/>
        <v>1</v>
      </c>
      <c r="H27" s="3">
        <f t="shared" si="2"/>
        <v>3</v>
      </c>
      <c r="I27" s="3">
        <f t="shared" si="3"/>
        <v>3</v>
      </c>
      <c r="J27" s="3">
        <f t="shared" si="4"/>
        <v>3</v>
      </c>
      <c r="K27" s="3"/>
      <c r="L27" s="1">
        <v>26</v>
      </c>
      <c r="M27" s="3">
        <f t="shared" si="5"/>
        <v>0</v>
      </c>
      <c r="N27" s="3">
        <f t="shared" si="6"/>
        <v>-2</v>
      </c>
      <c r="O27" s="3"/>
      <c r="P27" s="1">
        <v>27</v>
      </c>
      <c r="Q27" s="3">
        <f t="shared" si="7"/>
        <v>0</v>
      </c>
      <c r="R27" s="3">
        <f t="shared" si="8"/>
        <v>-4.76190476190476</v>
      </c>
      <c r="S27" s="1"/>
    </row>
    <row r="28" spans="1:19">
      <c r="A28" s="1">
        <v>27</v>
      </c>
      <c r="B28" s="1">
        <f>SUM('Student 1'!N28,'Student 2'!N28,'Student 3'!N28,'Student 4'!N28,'Student 5'!N28,'Student 6'!N28,'Student 7'!N28,'Student 8'!N28,'Student 9'!N28,'Student 10'!N28,'Student 11'!N28,'Student 12'!N28,'Student 13'!N28,'Student 14'!N28,'Student 15'!N28,'Student 16'!N28,'Student 17'!N28,'Student 18'!N28,'Student 19'!N28,'Student 20'!N28,'Student 21'!N28,'Student 22'!N28,'Student 23'!N28,'Student 24'!N28,'Student 25'!N28,'Student 26'!N28,'Student 27'!N28,'Student 28'!N28,'Student 29'!N28,'Student 30'!N28,'Student 31'!N28,'Student 32'!N28,'Student 33'!N28,'Student 34'!N28,'Student 35'!N28,'Student 36'!N28,'Student 37'!N28,'Student 38'!N28,'Student 39'!N28,'Student 40'!N28,'Student 41'!N28,'Student 42'!N28)</f>
        <v>0</v>
      </c>
      <c r="C28" s="1">
        <f>SUM('Student 1'!O28,'Student 2'!O28,'Student 3'!O28,'Student 4'!O28,'Student 5'!O28,'Student 6'!O28,'Student 7'!O28,'Student 8'!O28,'Student 9'!O28,'Student 10'!O28,'Student 11'!O28,'Student 12'!O28,'Student 13'!O28,'Student 14'!O28,'Student 15'!O28,'Student 16'!O28,'Student 17'!O28,'Student 18'!O28,'Student 19'!O28,'Student 20'!O28,'Student 21'!O28,'Student 22'!O28,'Student 23'!O28,'Student 24'!O28,'Student 25'!O28,'Student 26'!O28,'Student 27'!O28,'Student 28'!O28,'Student 29'!O28,'Student 30'!O28,'Student 31'!O28,'Student 32'!O28,'Student 33'!O28,'Student 34'!O28,'Student 35'!O28,'Student 36'!O28,'Student 37'!O28,'Student 38'!O28,'Student 39'!O28,'Student 40'!O28,'Student 41'!O28,'Student 42'!O28)</f>
        <v>4</v>
      </c>
      <c r="D28" s="1">
        <f>SUM('Student 1'!P28,'Student 2'!P28,'Student 3'!P28,'Student 4'!P28,'Student 5'!P28,'Student 6'!P28,'Student 7'!P28,'Student 8'!P28,'Student 9'!P28,'Student 10'!P28,'Student 11'!P28,'Student 12'!P28,'Student 13'!P28,'Student 14'!P28,'Student 15'!P28,'Student 16'!P28,'Student 17'!P28,'Student 18'!P28,'Student 19'!P28,'Student 20'!P28,'Student 21'!P28,'Student 22'!P28,'Student 23'!P28,'Student 24'!P28,'Student 25'!P28,'Student 26'!P28,'Student 27'!P28,'Student 28'!P28,'Student 29'!P28,'Student 30'!P28,'Student 31'!P28,'Student 32'!P28,'Student 33'!P28,'Student 34'!P28,'Student 35'!P28,'Student 36'!P28,'Student 37'!P28,'Student 38'!P28,'Student 39'!P28,'Student 40'!P28,'Student 41'!P28,'Student 42'!P28)</f>
        <v>3</v>
      </c>
      <c r="E28" s="1">
        <f>SUM('Student 1'!Q28,'Student 2'!Q28,'Student 3'!Q28,'Student 4'!Q28,'Student 5'!Q28,'Student 6'!Q28,'Student 7'!Q28,'Student 8'!Q28,'Student 9'!Q28,'Student 10'!Q28,'Student 11'!Q28,'Student 12'!Q28,'Student 13'!Q28,'Student 14'!Q28,'Student 15'!Q28,'Student 16'!Q28,'Student 17'!Q28,'Student 18'!Q28,'Student 19'!Q28,'Student 20'!Q28,'Student 21'!Q28,'Student 22'!Q28,'Student 23'!Q28,'Student 24'!Q28,'Student 25'!Q28,'Student 26'!Q28,'Student 27'!Q28,'Student 28'!Q28,'Student 29'!Q28,'Student 30'!Q28,'Student 31'!Q28,'Student 32'!Q28,'Student 33'!Q28,'Student 34'!Q28,'Student 35'!Q28,'Student 36'!Q28,'Student 37'!Q28,'Student 38'!Q28,'Student 39'!Q28,'Student 40'!Q28,'Student 41'!Q28,'Student 42'!Q28)</f>
        <v>4</v>
      </c>
      <c r="F28" s="1"/>
      <c r="G28" s="3">
        <f t="shared" si="1"/>
        <v>0</v>
      </c>
      <c r="H28" s="3">
        <f t="shared" si="2"/>
        <v>2</v>
      </c>
      <c r="I28" s="3">
        <f t="shared" si="3"/>
        <v>2</v>
      </c>
      <c r="J28" s="3">
        <f t="shared" si="4"/>
        <v>2</v>
      </c>
      <c r="K28" s="3"/>
      <c r="L28" s="1">
        <v>27</v>
      </c>
      <c r="M28" s="3">
        <f t="shared" si="5"/>
        <v>0</v>
      </c>
      <c r="N28" s="3">
        <f t="shared" si="6"/>
        <v>-2</v>
      </c>
      <c r="O28" s="3"/>
      <c r="P28" s="1">
        <v>28</v>
      </c>
      <c r="Q28" s="3">
        <f t="shared" si="7"/>
        <v>0</v>
      </c>
      <c r="R28" s="3">
        <f t="shared" si="8"/>
        <v>-4.76190476190476</v>
      </c>
      <c r="S28" s="1"/>
    </row>
    <row r="29" spans="1:19">
      <c r="A29" s="1">
        <v>28</v>
      </c>
      <c r="B29" s="1">
        <f>SUM('Student 1'!N29,'Student 2'!N29,'Student 3'!N29,'Student 4'!N29,'Student 5'!N29,'Student 6'!N29,'Student 7'!N29,'Student 8'!N29,'Student 9'!N29,'Student 10'!N29,'Student 11'!N29,'Student 12'!N29,'Student 13'!N29,'Student 14'!N29,'Student 15'!N29,'Student 16'!N29,'Student 17'!N29,'Student 18'!N29,'Student 19'!N29,'Student 20'!N29,'Student 21'!N29,'Student 22'!N29,'Student 23'!N29,'Student 24'!N29,'Student 25'!N29,'Student 26'!N29,'Student 27'!N29,'Student 28'!N29,'Student 29'!N29,'Student 30'!N29,'Student 31'!N29,'Student 32'!N29,'Student 33'!N29,'Student 34'!N29,'Student 35'!N29,'Student 36'!N29,'Student 37'!N29,'Student 38'!N29,'Student 39'!N29,'Student 40'!N29,'Student 41'!N29,'Student 42'!N29)</f>
        <v>0</v>
      </c>
      <c r="C29" s="1">
        <f>SUM('Student 1'!O29,'Student 2'!O29,'Student 3'!O29,'Student 4'!O29,'Student 5'!O29,'Student 6'!O29,'Student 7'!O29,'Student 8'!O29,'Student 9'!O29,'Student 10'!O29,'Student 11'!O29,'Student 12'!O29,'Student 13'!O29,'Student 14'!O29,'Student 15'!O29,'Student 16'!O29,'Student 17'!O29,'Student 18'!O29,'Student 19'!O29,'Student 20'!O29,'Student 21'!O29,'Student 22'!O29,'Student 23'!O29,'Student 24'!O29,'Student 25'!O29,'Student 26'!O29,'Student 27'!O29,'Student 28'!O29,'Student 29'!O29,'Student 30'!O29,'Student 31'!O29,'Student 32'!O29,'Student 33'!O29,'Student 34'!O29,'Student 35'!O29,'Student 36'!O29,'Student 37'!O29,'Student 38'!O29,'Student 39'!O29,'Student 40'!O29,'Student 41'!O29,'Student 42'!O29)</f>
        <v>0</v>
      </c>
      <c r="D29" s="1">
        <f>SUM('Student 1'!P29,'Student 2'!P29,'Student 3'!P29,'Student 4'!P29,'Student 5'!P29,'Student 6'!P29,'Student 7'!P29,'Student 8'!P29,'Student 9'!P29,'Student 10'!P29,'Student 11'!P29,'Student 12'!P29,'Student 13'!P29,'Student 14'!P29,'Student 15'!P29,'Student 16'!P29,'Student 17'!P29,'Student 18'!P29,'Student 19'!P29,'Student 20'!P29,'Student 21'!P29,'Student 22'!P29,'Student 23'!P29,'Student 24'!P29,'Student 25'!P29,'Student 26'!P29,'Student 27'!P29,'Student 28'!P29,'Student 29'!P29,'Student 30'!P29,'Student 31'!P29,'Student 32'!P29,'Student 33'!P29,'Student 34'!P29,'Student 35'!P29,'Student 36'!P29,'Student 37'!P29,'Student 38'!P29,'Student 39'!P29,'Student 40'!P29,'Student 41'!P29,'Student 42'!P29)</f>
        <v>0</v>
      </c>
      <c r="E29" s="1">
        <f>SUM('Student 1'!Q29,'Student 2'!Q29,'Student 3'!Q29,'Student 4'!Q29,'Student 5'!Q29,'Student 6'!Q29,'Student 7'!Q29,'Student 8'!Q29,'Student 9'!Q29,'Student 10'!Q29,'Student 11'!Q29,'Student 12'!Q29,'Student 13'!Q29,'Student 14'!Q29,'Student 15'!Q29,'Student 16'!Q29,'Student 17'!Q29,'Student 18'!Q29,'Student 19'!Q29,'Student 20'!Q29,'Student 21'!Q29,'Student 22'!Q29,'Student 23'!Q29,'Student 24'!Q29,'Student 25'!Q29,'Student 26'!Q29,'Student 27'!Q29,'Student 28'!Q29,'Student 29'!Q29,'Student 30'!Q29,'Student 31'!Q29,'Student 32'!Q29,'Student 33'!Q29,'Student 34'!Q29,'Student 35'!Q29,'Student 36'!Q29,'Student 37'!Q29,'Student 38'!Q29,'Student 39'!Q29,'Student 40'!Q29,'Student 41'!Q29,'Student 42'!Q29)</f>
        <v>0</v>
      </c>
      <c r="F29" s="1"/>
      <c r="G29" s="3">
        <f t="shared" si="1"/>
        <v>0</v>
      </c>
      <c r="H29" s="3">
        <f t="shared" si="2"/>
        <v>0</v>
      </c>
      <c r="I29" s="3">
        <f t="shared" si="3"/>
        <v>1</v>
      </c>
      <c r="J29" s="3">
        <f t="shared" si="4"/>
        <v>0</v>
      </c>
      <c r="K29" s="3"/>
      <c r="L29" s="1">
        <v>28</v>
      </c>
      <c r="M29" s="3">
        <f t="shared" si="5"/>
        <v>-1</v>
      </c>
      <c r="N29" s="3">
        <f t="shared" si="6"/>
        <v>0</v>
      </c>
      <c r="O29" s="3"/>
      <c r="P29" s="1">
        <v>29</v>
      </c>
      <c r="Q29" s="3">
        <f t="shared" si="7"/>
        <v>-2.38095238095238</v>
      </c>
      <c r="R29" s="3">
        <f t="shared" si="8"/>
        <v>0</v>
      </c>
      <c r="S29" s="1"/>
    </row>
    <row r="30" spans="1:19">
      <c r="A30" s="1">
        <v>29</v>
      </c>
      <c r="B30" s="1">
        <f>SUM('Student 1'!N30,'Student 2'!N30,'Student 3'!N30,'Student 4'!N30,'Student 5'!N30,'Student 6'!N30,'Student 7'!N30,'Student 8'!N30,'Student 9'!N30,'Student 10'!N30,'Student 11'!N30,'Student 12'!N30,'Student 13'!N30,'Student 14'!N30,'Student 15'!N30,'Student 16'!N30,'Student 17'!N30,'Student 18'!N30,'Student 19'!N30,'Student 20'!N30,'Student 21'!N30,'Student 22'!N30,'Student 23'!N30,'Student 24'!N30,'Student 25'!N30,'Student 26'!N30,'Student 27'!N30,'Student 28'!N30,'Student 29'!N30,'Student 30'!N30,'Student 31'!N30,'Student 32'!N30,'Student 33'!N30,'Student 34'!N30,'Student 35'!N30,'Student 36'!N30,'Student 37'!N30,'Student 38'!N30,'Student 39'!N30,'Student 40'!N30,'Student 41'!N30,'Student 42'!N30)</f>
        <v>0</v>
      </c>
      <c r="C30" s="1">
        <f>SUM('Student 1'!O30,'Student 2'!O30,'Student 3'!O30,'Student 4'!O30,'Student 5'!O30,'Student 6'!O30,'Student 7'!O30,'Student 8'!O30,'Student 9'!O30,'Student 10'!O30,'Student 11'!O30,'Student 12'!O30,'Student 13'!O30,'Student 14'!O30,'Student 15'!O30,'Student 16'!O30,'Student 17'!O30,'Student 18'!O30,'Student 19'!O30,'Student 20'!O30,'Student 21'!O30,'Student 22'!O30,'Student 23'!O30,'Student 24'!O30,'Student 25'!O30,'Student 26'!O30,'Student 27'!O30,'Student 28'!O30,'Student 29'!O30,'Student 30'!O30,'Student 31'!O30,'Student 32'!O30,'Student 33'!O30,'Student 34'!O30,'Student 35'!O30,'Student 36'!O30,'Student 37'!O30,'Student 38'!O30,'Student 39'!O30,'Student 40'!O30,'Student 41'!O30,'Student 42'!O30)</f>
        <v>0</v>
      </c>
      <c r="D30" s="1">
        <f>SUM('Student 1'!P30,'Student 2'!P30,'Student 3'!P30,'Student 4'!P30,'Student 5'!P30,'Student 6'!P30,'Student 7'!P30,'Student 8'!P30,'Student 9'!P30,'Student 10'!P30,'Student 11'!P30,'Student 12'!P30,'Student 13'!P30,'Student 14'!P30,'Student 15'!P30,'Student 16'!P30,'Student 17'!P30,'Student 18'!P30,'Student 19'!P30,'Student 20'!P30,'Student 21'!P30,'Student 22'!P30,'Student 23'!P30,'Student 24'!P30,'Student 25'!P30,'Student 26'!P30,'Student 27'!P30,'Student 28'!P30,'Student 29'!P30,'Student 30'!P30,'Student 31'!P30,'Student 32'!P30,'Student 33'!P30,'Student 34'!P30,'Student 35'!P30,'Student 36'!P30,'Student 37'!P30,'Student 38'!P30,'Student 39'!P30,'Student 40'!P30,'Student 41'!P30,'Student 42'!P30)</f>
        <v>2</v>
      </c>
      <c r="E30" s="1">
        <f>SUM('Student 1'!Q30,'Student 2'!Q30,'Student 3'!Q30,'Student 4'!Q30,'Student 5'!Q30,'Student 6'!Q30,'Student 7'!Q30,'Student 8'!Q30,'Student 9'!Q30,'Student 10'!Q30,'Student 11'!Q30,'Student 12'!Q30,'Student 13'!Q30,'Student 14'!Q30,'Student 15'!Q30,'Student 16'!Q30,'Student 17'!Q30,'Student 18'!Q30,'Student 19'!Q30,'Student 20'!Q30,'Student 21'!Q30,'Student 22'!Q30,'Student 23'!Q30,'Student 24'!Q30,'Student 25'!Q30,'Student 26'!Q30,'Student 27'!Q30,'Student 28'!Q30,'Student 29'!Q30,'Student 30'!Q30,'Student 31'!Q30,'Student 32'!Q30,'Student 33'!Q30,'Student 34'!Q30,'Student 35'!Q30,'Student 36'!Q30,'Student 37'!Q30,'Student 38'!Q30,'Student 39'!Q30,'Student 40'!Q30,'Student 41'!Q30,'Student 42'!Q30)</f>
        <v>0</v>
      </c>
      <c r="F30" s="1"/>
      <c r="G30" s="3">
        <f t="shared" si="1"/>
        <v>1</v>
      </c>
      <c r="H30" s="3">
        <f t="shared" si="2"/>
        <v>1</v>
      </c>
      <c r="I30" s="3">
        <f t="shared" si="3"/>
        <v>2</v>
      </c>
      <c r="J30" s="3">
        <f t="shared" si="4"/>
        <v>0</v>
      </c>
      <c r="K30" s="3"/>
      <c r="L30" s="1">
        <v>29</v>
      </c>
      <c r="M30" s="3">
        <f t="shared" si="5"/>
        <v>-2</v>
      </c>
      <c r="N30" s="3">
        <f t="shared" si="6"/>
        <v>0</v>
      </c>
      <c r="O30" s="3"/>
      <c r="P30" s="1">
        <v>30</v>
      </c>
      <c r="Q30" s="3">
        <f t="shared" si="7"/>
        <v>-4.76190476190476</v>
      </c>
      <c r="R30" s="3">
        <f t="shared" si="8"/>
        <v>0</v>
      </c>
      <c r="S30" s="1"/>
    </row>
    <row r="31" spans="1:19">
      <c r="A31" s="1">
        <v>30</v>
      </c>
      <c r="B31" s="1">
        <f>SUM('Student 1'!N31,'Student 2'!N31,'Student 3'!N31,'Student 4'!N31,'Student 5'!N31,'Student 6'!N31,'Student 7'!N31,'Student 8'!N31,'Student 9'!N31,'Student 10'!N31,'Student 11'!N31,'Student 12'!N31,'Student 13'!N31,'Student 14'!N31,'Student 15'!N31,'Student 16'!N31,'Student 17'!N31,'Student 18'!N31,'Student 19'!N31,'Student 20'!N31,'Student 21'!N31,'Student 22'!N31,'Student 23'!N31,'Student 24'!N31,'Student 25'!N31,'Student 26'!N31,'Student 27'!N31,'Student 28'!N31,'Student 29'!N31,'Student 30'!N31,'Student 31'!N31,'Student 32'!N31,'Student 33'!N31,'Student 34'!N31,'Student 35'!N31,'Student 36'!N31,'Student 37'!N31,'Student 38'!N31,'Student 39'!N31,'Student 40'!N31,'Student 41'!N31,'Student 42'!N31)</f>
        <v>2</v>
      </c>
      <c r="C31" s="1">
        <f>SUM('Student 1'!O31,'Student 2'!O31,'Student 3'!O31,'Student 4'!O31,'Student 5'!O31,'Student 6'!O31,'Student 7'!O31,'Student 8'!O31,'Student 9'!O31,'Student 10'!O31,'Student 11'!O31,'Student 12'!O31,'Student 13'!O31,'Student 14'!O31,'Student 15'!O31,'Student 16'!O31,'Student 17'!O31,'Student 18'!O31,'Student 19'!O31,'Student 20'!O31,'Student 21'!O31,'Student 22'!O31,'Student 23'!O31,'Student 24'!O31,'Student 25'!O31,'Student 26'!O31,'Student 27'!O31,'Student 28'!O31,'Student 29'!O31,'Student 30'!O31,'Student 31'!O31,'Student 32'!O31,'Student 33'!O31,'Student 34'!O31,'Student 35'!O31,'Student 36'!O31,'Student 37'!O31,'Student 38'!O31,'Student 39'!O31,'Student 40'!O31,'Student 41'!O31,'Student 42'!O31)</f>
        <v>2</v>
      </c>
      <c r="D31" s="1">
        <f>SUM('Student 1'!P31,'Student 2'!P31,'Student 3'!P31,'Student 4'!P31,'Student 5'!P31,'Student 6'!P31,'Student 7'!P31,'Student 8'!P31,'Student 9'!P31,'Student 10'!P31,'Student 11'!P31,'Student 12'!P31,'Student 13'!P31,'Student 14'!P31,'Student 15'!P31,'Student 16'!P31,'Student 17'!P31,'Student 18'!P31,'Student 19'!P31,'Student 20'!P31,'Student 21'!P31,'Student 22'!P31,'Student 23'!P31,'Student 24'!P31,'Student 25'!P31,'Student 26'!P31,'Student 27'!P31,'Student 28'!P31,'Student 29'!P31,'Student 30'!P31,'Student 31'!P31,'Student 32'!P31,'Student 33'!P31,'Student 34'!P31,'Student 35'!P31,'Student 36'!P31,'Student 37'!P31,'Student 38'!P31,'Student 39'!P31,'Student 40'!P31,'Student 41'!P31,'Student 42'!P31)</f>
        <v>2</v>
      </c>
      <c r="E31" s="1">
        <f>SUM('Student 1'!Q31,'Student 2'!Q31,'Student 3'!Q31,'Student 4'!Q31,'Student 5'!Q31,'Student 6'!Q31,'Student 7'!Q31,'Student 8'!Q31,'Student 9'!Q31,'Student 10'!Q31,'Student 11'!Q31,'Student 12'!Q31,'Student 13'!Q31,'Student 14'!Q31,'Student 15'!Q31,'Student 16'!Q31,'Student 17'!Q31,'Student 18'!Q31,'Student 19'!Q31,'Student 20'!Q31,'Student 21'!Q31,'Student 22'!Q31,'Student 23'!Q31,'Student 24'!Q31,'Student 25'!Q31,'Student 26'!Q31,'Student 27'!Q31,'Student 28'!Q31,'Student 29'!Q31,'Student 30'!Q31,'Student 31'!Q31,'Student 32'!Q31,'Student 33'!Q31,'Student 34'!Q31,'Student 35'!Q31,'Student 36'!Q31,'Student 37'!Q31,'Student 38'!Q31,'Student 39'!Q31,'Student 40'!Q31,'Student 41'!Q31,'Student 42'!Q31)</f>
        <v>0</v>
      </c>
      <c r="F31" s="1"/>
      <c r="G31" s="3">
        <f t="shared" si="1"/>
        <v>3</v>
      </c>
      <c r="H31" s="3">
        <f t="shared" si="2"/>
        <v>2</v>
      </c>
      <c r="I31" s="3">
        <f t="shared" si="3"/>
        <v>3</v>
      </c>
      <c r="J31" s="3">
        <f t="shared" si="4"/>
        <v>1</v>
      </c>
      <c r="K31" s="3"/>
      <c r="L31" s="1">
        <v>30</v>
      </c>
      <c r="M31" s="3">
        <f t="shared" si="5"/>
        <v>-2</v>
      </c>
      <c r="N31" s="3">
        <f t="shared" si="6"/>
        <v>1</v>
      </c>
      <c r="O31" s="3"/>
      <c r="P31" s="1">
        <v>31</v>
      </c>
      <c r="Q31" s="3">
        <f t="shared" si="7"/>
        <v>-4.76190476190476</v>
      </c>
      <c r="R31" s="3">
        <f t="shared" si="8"/>
        <v>2.38095238095238</v>
      </c>
      <c r="S31" s="1"/>
    </row>
    <row r="32" spans="1:19">
      <c r="A32" s="1">
        <v>31</v>
      </c>
      <c r="B32" s="1">
        <f>SUM('Student 1'!N32,'Student 2'!N32,'Student 3'!N32,'Student 4'!N32,'Student 5'!N32,'Student 6'!N32,'Student 7'!N32,'Student 8'!N32,'Student 9'!N32,'Student 10'!N32,'Student 11'!N32,'Student 12'!N32,'Student 13'!N32,'Student 14'!N32,'Student 15'!N32,'Student 16'!N32,'Student 17'!N32,'Student 18'!N32,'Student 19'!N32,'Student 20'!N32,'Student 21'!N32,'Student 22'!N32,'Student 23'!N32,'Student 24'!N32,'Student 25'!N32,'Student 26'!N32,'Student 27'!N32,'Student 28'!N32,'Student 29'!N32,'Student 30'!N32,'Student 31'!N32,'Student 32'!N32,'Student 33'!N32,'Student 34'!N32,'Student 35'!N32,'Student 36'!N32,'Student 37'!N32,'Student 38'!N32,'Student 39'!N32,'Student 40'!N32,'Student 41'!N32,'Student 42'!N32)</f>
        <v>4</v>
      </c>
      <c r="C32" s="1">
        <f>SUM('Student 1'!O32,'Student 2'!O32,'Student 3'!O32,'Student 4'!O32,'Student 5'!O32,'Student 6'!O32,'Student 7'!O32,'Student 8'!O32,'Student 9'!O32,'Student 10'!O32,'Student 11'!O32,'Student 12'!O32,'Student 13'!O32,'Student 14'!O32,'Student 15'!O32,'Student 16'!O32,'Student 17'!O32,'Student 18'!O32,'Student 19'!O32,'Student 20'!O32,'Student 21'!O32,'Student 22'!O32,'Student 23'!O32,'Student 24'!O32,'Student 25'!O32,'Student 26'!O32,'Student 27'!O32,'Student 28'!O32,'Student 29'!O32,'Student 30'!O32,'Student 31'!O32,'Student 32'!O32,'Student 33'!O32,'Student 34'!O32,'Student 35'!O32,'Student 36'!O32,'Student 37'!O32,'Student 38'!O32,'Student 39'!O32,'Student 40'!O32,'Student 41'!O32,'Student 42'!O32)</f>
        <v>1</v>
      </c>
      <c r="D32" s="1">
        <f>SUM('Student 1'!P32,'Student 2'!P32,'Student 3'!P32,'Student 4'!P32,'Student 5'!P32,'Student 6'!P32,'Student 7'!P32,'Student 8'!P32,'Student 9'!P32,'Student 10'!P32,'Student 11'!P32,'Student 12'!P32,'Student 13'!P32,'Student 14'!P32,'Student 15'!P32,'Student 16'!P32,'Student 17'!P32,'Student 18'!P32,'Student 19'!P32,'Student 20'!P32,'Student 21'!P32,'Student 22'!P32,'Student 23'!P32,'Student 24'!P32,'Student 25'!P32,'Student 26'!P32,'Student 27'!P32,'Student 28'!P32,'Student 29'!P32,'Student 30'!P32,'Student 31'!P32,'Student 32'!P32,'Student 33'!P32,'Student 34'!P32,'Student 35'!P32,'Student 36'!P32,'Student 37'!P32,'Student 38'!P32,'Student 39'!P32,'Student 40'!P32,'Student 41'!P32,'Student 42'!P32)</f>
        <v>4</v>
      </c>
      <c r="E32" s="1">
        <f>SUM('Student 1'!Q32,'Student 2'!Q32,'Student 3'!Q32,'Student 4'!Q32,'Student 5'!Q32,'Student 6'!Q32,'Student 7'!Q32,'Student 8'!Q32,'Student 9'!Q32,'Student 10'!Q32,'Student 11'!Q32,'Student 12'!Q32,'Student 13'!Q32,'Student 14'!Q32,'Student 15'!Q32,'Student 16'!Q32,'Student 17'!Q32,'Student 18'!Q32,'Student 19'!Q32,'Student 20'!Q32,'Student 21'!Q32,'Student 22'!Q32,'Student 23'!Q32,'Student 24'!Q32,'Student 25'!Q32,'Student 26'!Q32,'Student 27'!Q32,'Student 28'!Q32,'Student 29'!Q32,'Student 30'!Q32,'Student 31'!Q32,'Student 32'!Q32,'Student 33'!Q32,'Student 34'!Q32,'Student 35'!Q32,'Student 36'!Q32,'Student 37'!Q32,'Student 38'!Q32,'Student 39'!Q32,'Student 40'!Q32,'Student 41'!Q32,'Student 42'!Q32)</f>
        <v>1</v>
      </c>
      <c r="F32" s="1"/>
      <c r="G32" s="3">
        <f t="shared" si="1"/>
        <v>3</v>
      </c>
      <c r="H32" s="3">
        <f t="shared" si="2"/>
        <v>2</v>
      </c>
      <c r="I32" s="3">
        <f t="shared" si="3"/>
        <v>3</v>
      </c>
      <c r="J32" s="3">
        <f t="shared" si="4"/>
        <v>2</v>
      </c>
      <c r="K32" s="3"/>
      <c r="L32" s="1">
        <v>31</v>
      </c>
      <c r="M32" s="3">
        <f t="shared" si="5"/>
        <v>-1</v>
      </c>
      <c r="N32" s="3">
        <f t="shared" si="6"/>
        <v>1</v>
      </c>
      <c r="O32" s="3"/>
      <c r="P32" s="1">
        <v>32</v>
      </c>
      <c r="Q32" s="3">
        <f t="shared" si="7"/>
        <v>-2.38095238095238</v>
      </c>
      <c r="R32" s="3">
        <f t="shared" si="8"/>
        <v>2.38095238095238</v>
      </c>
      <c r="S32" s="1"/>
    </row>
    <row r="33" spans="1:19">
      <c r="A33" s="1">
        <v>32</v>
      </c>
      <c r="B33" s="1">
        <f>SUM('Student 1'!N33,'Student 2'!N33,'Student 3'!N33,'Student 4'!N33,'Student 5'!N33,'Student 6'!N33,'Student 7'!N33,'Student 8'!N33,'Student 9'!N33,'Student 10'!N33,'Student 11'!N33,'Student 12'!N33,'Student 13'!N33,'Student 14'!N33,'Student 15'!N33,'Student 16'!N33,'Student 17'!N33,'Student 18'!N33,'Student 19'!N33,'Student 20'!N33,'Student 21'!N33,'Student 22'!N33,'Student 23'!N33,'Student 24'!N33,'Student 25'!N33,'Student 26'!N33,'Student 27'!N33,'Student 28'!N33,'Student 29'!N33,'Student 30'!N33,'Student 31'!N33,'Student 32'!N33,'Student 33'!N33,'Student 34'!N33,'Student 35'!N33,'Student 36'!N33,'Student 37'!N33,'Student 38'!N33,'Student 39'!N33,'Student 40'!N33,'Student 41'!N33,'Student 42'!N33)</f>
        <v>2</v>
      </c>
      <c r="C33" s="1">
        <f>SUM('Student 1'!O33,'Student 2'!O33,'Student 3'!O33,'Student 4'!O33,'Student 5'!O33,'Student 6'!O33,'Student 7'!O33,'Student 8'!O33,'Student 9'!O33,'Student 10'!O33,'Student 11'!O33,'Student 12'!O33,'Student 13'!O33,'Student 14'!O33,'Student 15'!O33,'Student 16'!O33,'Student 17'!O33,'Student 18'!O33,'Student 19'!O33,'Student 20'!O33,'Student 21'!O33,'Student 22'!O33,'Student 23'!O33,'Student 24'!O33,'Student 25'!O33,'Student 26'!O33,'Student 27'!O33,'Student 28'!O33,'Student 29'!O33,'Student 30'!O33,'Student 31'!O33,'Student 32'!O33,'Student 33'!O33,'Student 34'!O33,'Student 35'!O33,'Student 36'!O33,'Student 37'!O33,'Student 38'!O33,'Student 39'!O33,'Student 40'!O33,'Student 41'!O33,'Student 42'!O33)</f>
        <v>2</v>
      </c>
      <c r="D33" s="1">
        <f>SUM('Student 1'!P33,'Student 2'!P33,'Student 3'!P33,'Student 4'!P33,'Student 5'!P33,'Student 6'!P33,'Student 7'!P33,'Student 8'!P33,'Student 9'!P33,'Student 10'!P33,'Student 11'!P33,'Student 12'!P33,'Student 13'!P33,'Student 14'!P33,'Student 15'!P33,'Student 16'!P33,'Student 17'!P33,'Student 18'!P33,'Student 19'!P33,'Student 20'!P33,'Student 21'!P33,'Student 22'!P33,'Student 23'!P33,'Student 24'!P33,'Student 25'!P33,'Student 26'!P33,'Student 27'!P33,'Student 28'!P33,'Student 29'!P33,'Student 30'!P33,'Student 31'!P33,'Student 32'!P33,'Student 33'!P33,'Student 34'!P33,'Student 35'!P33,'Student 36'!P33,'Student 37'!P33,'Student 38'!P33,'Student 39'!P33,'Student 40'!P33,'Student 41'!P33,'Student 42'!P33)</f>
        <v>2</v>
      </c>
      <c r="E33" s="1">
        <f>SUM('Student 1'!Q33,'Student 2'!Q33,'Student 3'!Q33,'Student 4'!Q33,'Student 5'!Q33,'Student 6'!Q33,'Student 7'!Q33,'Student 8'!Q33,'Student 9'!Q33,'Student 10'!Q33,'Student 11'!Q33,'Student 12'!Q33,'Student 13'!Q33,'Student 14'!Q33,'Student 15'!Q33,'Student 16'!Q33,'Student 17'!Q33,'Student 18'!Q33,'Student 19'!Q33,'Student 20'!Q33,'Student 21'!Q33,'Student 22'!Q33,'Student 23'!Q33,'Student 24'!Q33,'Student 25'!Q33,'Student 26'!Q33,'Student 27'!Q33,'Student 28'!Q33,'Student 29'!Q33,'Student 30'!Q33,'Student 31'!Q33,'Student 32'!Q33,'Student 33'!Q33,'Student 34'!Q33,'Student 35'!Q33,'Student 36'!Q33,'Student 37'!Q33,'Student 38'!Q33,'Student 39'!Q33,'Student 40'!Q33,'Student 41'!Q33,'Student 42'!Q33)</f>
        <v>3</v>
      </c>
      <c r="F33" s="1"/>
      <c r="G33" s="3">
        <f t="shared" si="1"/>
        <v>3</v>
      </c>
      <c r="H33" s="3">
        <f t="shared" si="2"/>
        <v>1</v>
      </c>
      <c r="I33" s="3">
        <f t="shared" si="3"/>
        <v>2</v>
      </c>
      <c r="J33" s="3">
        <f t="shared" si="4"/>
        <v>2</v>
      </c>
      <c r="K33" s="3"/>
      <c r="L33" s="1">
        <v>32</v>
      </c>
      <c r="M33" s="3">
        <f t="shared" si="5"/>
        <v>0</v>
      </c>
      <c r="N33" s="3">
        <f t="shared" si="6"/>
        <v>2</v>
      </c>
      <c r="O33" s="3"/>
      <c r="P33" s="1">
        <v>33</v>
      </c>
      <c r="Q33" s="3">
        <f t="shared" si="7"/>
        <v>0</v>
      </c>
      <c r="R33" s="3">
        <f t="shared" si="8"/>
        <v>4.76190476190476</v>
      </c>
      <c r="S33" s="1"/>
    </row>
    <row r="34" spans="1:19">
      <c r="A34" s="1">
        <v>33</v>
      </c>
      <c r="B34" s="1">
        <f>SUM('Student 1'!N34,'Student 2'!N34,'Student 3'!N34,'Student 4'!N34,'Student 5'!N34,'Student 6'!N34,'Student 7'!N34,'Student 8'!N34,'Student 9'!N34,'Student 10'!N34,'Student 11'!N34,'Student 12'!N34,'Student 13'!N34,'Student 14'!N34,'Student 15'!N34,'Student 16'!N34,'Student 17'!N34,'Student 18'!N34,'Student 19'!N34,'Student 20'!N34,'Student 21'!N34,'Student 22'!N34,'Student 23'!N34,'Student 24'!N34,'Student 25'!N34,'Student 26'!N34,'Student 27'!N34,'Student 28'!N34,'Student 29'!N34,'Student 30'!N34,'Student 31'!N34,'Student 32'!N34,'Student 33'!N34,'Student 34'!N34,'Student 35'!N34,'Student 36'!N34,'Student 37'!N34,'Student 38'!N34,'Student 39'!N34,'Student 40'!N34,'Student 41'!N34,'Student 42'!N34)</f>
        <v>4</v>
      </c>
      <c r="C34" s="1">
        <f>SUM('Student 1'!O34,'Student 2'!O34,'Student 3'!O34,'Student 4'!O34,'Student 5'!O34,'Student 6'!O34,'Student 7'!O34,'Student 8'!O34,'Student 9'!O34,'Student 10'!O34,'Student 11'!O34,'Student 12'!O34,'Student 13'!O34,'Student 14'!O34,'Student 15'!O34,'Student 16'!O34,'Student 17'!O34,'Student 18'!O34,'Student 19'!O34,'Student 20'!O34,'Student 21'!O34,'Student 22'!O34,'Student 23'!O34,'Student 24'!O34,'Student 25'!O34,'Student 26'!O34,'Student 27'!O34,'Student 28'!O34,'Student 29'!O34,'Student 30'!O34,'Student 31'!O34,'Student 32'!O34,'Student 33'!O34,'Student 34'!O34,'Student 35'!O34,'Student 36'!O34,'Student 37'!O34,'Student 38'!O34,'Student 39'!O34,'Student 40'!O34,'Student 41'!O34,'Student 42'!O34)</f>
        <v>0</v>
      </c>
      <c r="D34" s="1">
        <f>SUM('Student 1'!P34,'Student 2'!P34,'Student 3'!P34,'Student 4'!P34,'Student 5'!P34,'Student 6'!P34,'Student 7'!P34,'Student 8'!P34,'Student 9'!P34,'Student 10'!P34,'Student 11'!P34,'Student 12'!P34,'Student 13'!P34,'Student 14'!P34,'Student 15'!P34,'Student 16'!P34,'Student 17'!P34,'Student 18'!P34,'Student 19'!P34,'Student 20'!P34,'Student 21'!P34,'Student 22'!P34,'Student 23'!P34,'Student 24'!P34,'Student 25'!P34,'Student 26'!P34,'Student 27'!P34,'Student 28'!P34,'Student 29'!P34,'Student 30'!P34,'Student 31'!P34,'Student 32'!P34,'Student 33'!P34,'Student 34'!P34,'Student 35'!P34,'Student 36'!P34,'Student 37'!P34,'Student 38'!P34,'Student 39'!P34,'Student 40'!P34,'Student 41'!P34,'Student 42'!P34)</f>
        <v>1</v>
      </c>
      <c r="E34" s="1">
        <f>SUM('Student 1'!Q34,'Student 2'!Q34,'Student 3'!Q34,'Student 4'!Q34,'Student 5'!Q34,'Student 6'!Q34,'Student 7'!Q34,'Student 8'!Q34,'Student 9'!Q34,'Student 10'!Q34,'Student 11'!Q34,'Student 12'!Q34,'Student 13'!Q34,'Student 14'!Q34,'Student 15'!Q34,'Student 16'!Q34,'Student 17'!Q34,'Student 18'!Q34,'Student 19'!Q34,'Student 20'!Q34,'Student 21'!Q34,'Student 22'!Q34,'Student 23'!Q34,'Student 24'!Q34,'Student 25'!Q34,'Student 26'!Q34,'Student 27'!Q34,'Student 28'!Q34,'Student 29'!Q34,'Student 30'!Q34,'Student 31'!Q34,'Student 32'!Q34,'Student 33'!Q34,'Student 34'!Q34,'Student 35'!Q34,'Student 36'!Q34,'Student 37'!Q34,'Student 38'!Q34,'Student 39'!Q34,'Student 40'!Q34,'Student 41'!Q34,'Student 42'!Q34)</f>
        <v>1</v>
      </c>
      <c r="F34" s="1"/>
      <c r="G34" s="3">
        <f t="shared" si="1"/>
        <v>2</v>
      </c>
      <c r="H34" s="3">
        <f t="shared" si="2"/>
        <v>2</v>
      </c>
      <c r="I34" s="3">
        <f t="shared" si="3"/>
        <v>4</v>
      </c>
      <c r="J34" s="3">
        <f t="shared" si="4"/>
        <v>1</v>
      </c>
      <c r="K34" s="3"/>
      <c r="L34" s="1">
        <v>33</v>
      </c>
      <c r="M34" s="3">
        <f t="shared" si="5"/>
        <v>-3</v>
      </c>
      <c r="N34" s="3">
        <f t="shared" si="6"/>
        <v>0</v>
      </c>
      <c r="O34" s="3"/>
      <c r="P34" s="1">
        <v>34</v>
      </c>
      <c r="Q34" s="3">
        <f t="shared" si="7"/>
        <v>-7.14285714285714</v>
      </c>
      <c r="R34" s="3">
        <f t="shared" si="8"/>
        <v>0</v>
      </c>
      <c r="S34" s="1"/>
    </row>
    <row r="35" spans="1:19">
      <c r="A35" s="1">
        <v>34</v>
      </c>
      <c r="B35" s="1">
        <f>SUM('Student 1'!N35,'Student 2'!N35,'Student 3'!N35,'Student 4'!N35,'Student 5'!N35,'Student 6'!N35,'Student 7'!N35,'Student 8'!N35,'Student 9'!N35,'Student 10'!N35,'Student 11'!N35,'Student 12'!N35,'Student 13'!N35,'Student 14'!N35,'Student 15'!N35,'Student 16'!N35,'Student 17'!N35,'Student 18'!N35,'Student 19'!N35,'Student 20'!N35,'Student 21'!N35,'Student 22'!N35,'Student 23'!N35,'Student 24'!N35,'Student 25'!N35,'Student 26'!N35,'Student 27'!N35,'Student 28'!N35,'Student 29'!N35,'Student 30'!N35,'Student 31'!N35,'Student 32'!N35,'Student 33'!N35,'Student 34'!N35,'Student 35'!N35,'Student 36'!N35,'Student 37'!N35,'Student 38'!N35,'Student 39'!N35,'Student 40'!N35,'Student 41'!N35,'Student 42'!N35)</f>
        <v>0</v>
      </c>
      <c r="C35" s="1">
        <f>SUM('Student 1'!O35,'Student 2'!O35,'Student 3'!O35,'Student 4'!O35,'Student 5'!O35,'Student 6'!O35,'Student 7'!O35,'Student 8'!O35,'Student 9'!O35,'Student 10'!O35,'Student 11'!O35,'Student 12'!O35,'Student 13'!O35,'Student 14'!O35,'Student 15'!O35,'Student 16'!O35,'Student 17'!O35,'Student 18'!O35,'Student 19'!O35,'Student 20'!O35,'Student 21'!O35,'Student 22'!O35,'Student 23'!O35,'Student 24'!O35,'Student 25'!O35,'Student 26'!O35,'Student 27'!O35,'Student 28'!O35,'Student 29'!O35,'Student 30'!O35,'Student 31'!O35,'Student 32'!O35,'Student 33'!O35,'Student 34'!O35,'Student 35'!O35,'Student 36'!O35,'Student 37'!O35,'Student 38'!O35,'Student 39'!O35,'Student 40'!O35,'Student 41'!O35,'Student 42'!O35)</f>
        <v>3</v>
      </c>
      <c r="D35" s="1">
        <f>SUM('Student 1'!P35,'Student 2'!P35,'Student 3'!P35,'Student 4'!P35,'Student 5'!P35,'Student 6'!P35,'Student 7'!P35,'Student 8'!P35,'Student 9'!P35,'Student 10'!P35,'Student 11'!P35,'Student 12'!P35,'Student 13'!P35,'Student 14'!P35,'Student 15'!P35,'Student 16'!P35,'Student 17'!P35,'Student 18'!P35,'Student 19'!P35,'Student 20'!P35,'Student 21'!P35,'Student 22'!P35,'Student 23'!P35,'Student 24'!P35,'Student 25'!P35,'Student 26'!P35,'Student 27'!P35,'Student 28'!P35,'Student 29'!P35,'Student 30'!P35,'Student 31'!P35,'Student 32'!P35,'Student 33'!P35,'Student 34'!P35,'Student 35'!P35,'Student 36'!P35,'Student 37'!P35,'Student 38'!P35,'Student 39'!P35,'Student 40'!P35,'Student 41'!P35,'Student 42'!P35)</f>
        <v>6</v>
      </c>
      <c r="E35" s="1">
        <f>SUM('Student 1'!Q35,'Student 2'!Q35,'Student 3'!Q35,'Student 4'!Q35,'Student 5'!Q35,'Student 6'!Q35,'Student 7'!Q35,'Student 8'!Q35,'Student 9'!Q35,'Student 10'!Q35,'Student 11'!Q35,'Student 12'!Q35,'Student 13'!Q35,'Student 14'!Q35,'Student 15'!Q35,'Student 16'!Q35,'Student 17'!Q35,'Student 18'!Q35,'Student 19'!Q35,'Student 20'!Q35,'Student 21'!Q35,'Student 22'!Q35,'Student 23'!Q35,'Student 24'!Q35,'Student 25'!Q35,'Student 26'!Q35,'Student 27'!Q35,'Student 28'!Q35,'Student 29'!Q35,'Student 30'!Q35,'Student 31'!Q35,'Student 32'!Q35,'Student 33'!Q35,'Student 34'!Q35,'Student 35'!Q35,'Student 36'!Q35,'Student 37'!Q35,'Student 38'!Q35,'Student 39'!Q35,'Student 40'!Q35,'Student 41'!Q35,'Student 42'!Q35)</f>
        <v>0</v>
      </c>
      <c r="F35" s="1"/>
      <c r="G35" s="3">
        <f t="shared" si="1"/>
        <v>1</v>
      </c>
      <c r="H35" s="3">
        <f t="shared" si="2"/>
        <v>3</v>
      </c>
      <c r="I35" s="3">
        <f t="shared" si="3"/>
        <v>4</v>
      </c>
      <c r="J35" s="3">
        <f t="shared" si="4"/>
        <v>2</v>
      </c>
      <c r="K35" s="3"/>
      <c r="L35" s="1">
        <v>34</v>
      </c>
      <c r="M35" s="3">
        <f t="shared" si="5"/>
        <v>-2</v>
      </c>
      <c r="N35" s="3">
        <f t="shared" si="6"/>
        <v>-2</v>
      </c>
      <c r="O35" s="3"/>
      <c r="P35" s="1">
        <v>35</v>
      </c>
      <c r="Q35" s="3">
        <f t="shared" si="7"/>
        <v>-4.76190476190476</v>
      </c>
      <c r="R35" s="3">
        <f t="shared" si="8"/>
        <v>-4.76190476190476</v>
      </c>
      <c r="S35" s="1"/>
    </row>
    <row r="36" spans="1:19">
      <c r="A36" s="1">
        <v>35</v>
      </c>
      <c r="B36" s="1">
        <f>SUM('Student 1'!N36,'Student 2'!N36,'Student 3'!N36,'Student 4'!N36,'Student 5'!N36,'Student 6'!N36,'Student 7'!N36,'Student 8'!N36,'Student 9'!N36,'Student 10'!N36,'Student 11'!N36,'Student 12'!N36,'Student 13'!N36,'Student 14'!N36,'Student 15'!N36,'Student 16'!N36,'Student 17'!N36,'Student 18'!N36,'Student 19'!N36,'Student 20'!N36,'Student 21'!N36,'Student 22'!N36,'Student 23'!N36,'Student 24'!N36,'Student 25'!N36,'Student 26'!N36,'Student 27'!N36,'Student 28'!N36,'Student 29'!N36,'Student 30'!N36,'Student 31'!N36,'Student 32'!N36,'Student 33'!N36,'Student 34'!N36,'Student 35'!N36,'Student 36'!N36,'Student 37'!N36,'Student 38'!N36,'Student 39'!N36,'Student 40'!N36,'Student 41'!N36,'Student 42'!N36)</f>
        <v>1</v>
      </c>
      <c r="C36" s="1">
        <f>SUM('Student 1'!O36,'Student 2'!O36,'Student 3'!O36,'Student 4'!O36,'Student 5'!O36,'Student 6'!O36,'Student 7'!O36,'Student 8'!O36,'Student 9'!O36,'Student 10'!O36,'Student 11'!O36,'Student 12'!O36,'Student 13'!O36,'Student 14'!O36,'Student 15'!O36,'Student 16'!O36,'Student 17'!O36,'Student 18'!O36,'Student 19'!O36,'Student 20'!O36,'Student 21'!O36,'Student 22'!O36,'Student 23'!O36,'Student 24'!O36,'Student 25'!O36,'Student 26'!O36,'Student 27'!O36,'Student 28'!O36,'Student 29'!O36,'Student 30'!O36,'Student 31'!O36,'Student 32'!O36,'Student 33'!O36,'Student 34'!O36,'Student 35'!O36,'Student 36'!O36,'Student 37'!O36,'Student 38'!O36,'Student 39'!O36,'Student 40'!O36,'Student 41'!O36,'Student 42'!O36)</f>
        <v>2</v>
      </c>
      <c r="D36" s="1">
        <f>SUM('Student 1'!P36,'Student 2'!P36,'Student 3'!P36,'Student 4'!P36,'Student 5'!P36,'Student 6'!P36,'Student 7'!P36,'Student 8'!P36,'Student 9'!P36,'Student 10'!P36,'Student 11'!P36,'Student 12'!P36,'Student 13'!P36,'Student 14'!P36,'Student 15'!P36,'Student 16'!P36,'Student 17'!P36,'Student 18'!P36,'Student 19'!P36,'Student 20'!P36,'Student 21'!P36,'Student 22'!P36,'Student 23'!P36,'Student 24'!P36,'Student 25'!P36,'Student 26'!P36,'Student 27'!P36,'Student 28'!P36,'Student 29'!P36,'Student 30'!P36,'Student 31'!P36,'Student 32'!P36,'Student 33'!P36,'Student 34'!P36,'Student 35'!P36,'Student 36'!P36,'Student 37'!P36,'Student 38'!P36,'Student 39'!P36,'Student 40'!P36,'Student 41'!P36,'Student 42'!P36)</f>
        <v>2</v>
      </c>
      <c r="E36" s="1">
        <f>SUM('Student 1'!Q36,'Student 2'!Q36,'Student 3'!Q36,'Student 4'!Q36,'Student 5'!Q36,'Student 6'!Q36,'Student 7'!Q36,'Student 8'!Q36,'Student 9'!Q36,'Student 10'!Q36,'Student 11'!Q36,'Student 12'!Q36,'Student 13'!Q36,'Student 14'!Q36,'Student 15'!Q36,'Student 16'!Q36,'Student 17'!Q36,'Student 18'!Q36,'Student 19'!Q36,'Student 20'!Q36,'Student 21'!Q36,'Student 22'!Q36,'Student 23'!Q36,'Student 24'!Q36,'Student 25'!Q36,'Student 26'!Q36,'Student 27'!Q36,'Student 28'!Q36,'Student 29'!Q36,'Student 30'!Q36,'Student 31'!Q36,'Student 32'!Q36,'Student 33'!Q36,'Student 34'!Q36,'Student 35'!Q36,'Student 36'!Q36,'Student 37'!Q36,'Student 38'!Q36,'Student 39'!Q36,'Student 40'!Q36,'Student 41'!Q36,'Student 42'!Q36)</f>
        <v>4</v>
      </c>
      <c r="F36" s="1"/>
      <c r="G36" s="3">
        <f t="shared" si="1"/>
        <v>1</v>
      </c>
      <c r="H36" s="3">
        <f t="shared" si="2"/>
        <v>2</v>
      </c>
      <c r="I36" s="3">
        <f t="shared" si="3"/>
        <v>3</v>
      </c>
      <c r="J36" s="3">
        <f t="shared" si="4"/>
        <v>3</v>
      </c>
      <c r="K36" s="3"/>
      <c r="L36" s="1">
        <v>35</v>
      </c>
      <c r="M36" s="3">
        <f t="shared" si="5"/>
        <v>0</v>
      </c>
      <c r="N36" s="3">
        <f t="shared" si="6"/>
        <v>-1</v>
      </c>
      <c r="O36" s="3"/>
      <c r="P36" s="1">
        <v>36</v>
      </c>
      <c r="Q36" s="3">
        <f t="shared" si="7"/>
        <v>0</v>
      </c>
      <c r="R36" s="3">
        <f t="shared" si="8"/>
        <v>-2.38095238095238</v>
      </c>
      <c r="S36" s="1"/>
    </row>
    <row r="37" spans="1:19">
      <c r="A37" s="1">
        <v>36</v>
      </c>
      <c r="B37" s="1">
        <f>SUM('Student 1'!N37,'Student 2'!N37,'Student 3'!N37,'Student 4'!N37,'Student 5'!N37,'Student 6'!N37,'Student 7'!N37,'Student 8'!N37,'Student 9'!N37,'Student 10'!N37,'Student 11'!N37,'Student 12'!N37,'Student 13'!N37,'Student 14'!N37,'Student 15'!N37,'Student 16'!N37,'Student 17'!N37,'Student 18'!N37,'Student 19'!N37,'Student 20'!N37,'Student 21'!N37,'Student 22'!N37,'Student 23'!N37,'Student 24'!N37,'Student 25'!N37,'Student 26'!N37,'Student 27'!N37,'Student 28'!N37,'Student 29'!N37,'Student 30'!N37,'Student 31'!N37,'Student 32'!N37,'Student 33'!N37,'Student 34'!N37,'Student 35'!N37,'Student 36'!N37,'Student 37'!N37,'Student 38'!N37,'Student 39'!N37,'Student 40'!N37,'Student 41'!N37,'Student 42'!N37)</f>
        <v>0</v>
      </c>
      <c r="C37" s="1">
        <f>SUM('Student 1'!O37,'Student 2'!O37,'Student 3'!O37,'Student 4'!O37,'Student 5'!O37,'Student 6'!O37,'Student 7'!O37,'Student 8'!O37,'Student 9'!O37,'Student 10'!O37,'Student 11'!O37,'Student 12'!O37,'Student 13'!O37,'Student 14'!O37,'Student 15'!O37,'Student 16'!O37,'Student 17'!O37,'Student 18'!O37,'Student 19'!O37,'Student 20'!O37,'Student 21'!O37,'Student 22'!O37,'Student 23'!O37,'Student 24'!O37,'Student 25'!O37,'Student 26'!O37,'Student 27'!O37,'Student 28'!O37,'Student 29'!O37,'Student 30'!O37,'Student 31'!O37,'Student 32'!O37,'Student 33'!O37,'Student 34'!O37,'Student 35'!O37,'Student 36'!O37,'Student 37'!O37,'Student 38'!O37,'Student 39'!O37,'Student 40'!O37,'Student 41'!O37,'Student 42'!O37)</f>
        <v>2</v>
      </c>
      <c r="D37" s="1">
        <f>SUM('Student 1'!P37,'Student 2'!P37,'Student 3'!P37,'Student 4'!P37,'Student 5'!P37,'Student 6'!P37,'Student 7'!P37,'Student 8'!P37,'Student 9'!P37,'Student 10'!P37,'Student 11'!P37,'Student 12'!P37,'Student 13'!P37,'Student 14'!P37,'Student 15'!P37,'Student 16'!P37,'Student 17'!P37,'Student 18'!P37,'Student 19'!P37,'Student 20'!P37,'Student 21'!P37,'Student 22'!P37,'Student 23'!P37,'Student 24'!P37,'Student 25'!P37,'Student 26'!P37,'Student 27'!P37,'Student 28'!P37,'Student 29'!P37,'Student 30'!P37,'Student 31'!P37,'Student 32'!P37,'Student 33'!P37,'Student 34'!P37,'Student 35'!P37,'Student 36'!P37,'Student 37'!P37,'Student 38'!P37,'Student 39'!P37,'Student 40'!P37,'Student 41'!P37,'Student 42'!P37)</f>
        <v>3</v>
      </c>
      <c r="E37" s="1">
        <f>SUM('Student 1'!Q37,'Student 2'!Q37,'Student 3'!Q37,'Student 4'!Q37,'Student 5'!Q37,'Student 6'!Q37,'Student 7'!Q37,'Student 8'!Q37,'Student 9'!Q37,'Student 10'!Q37,'Student 11'!Q37,'Student 12'!Q37,'Student 13'!Q37,'Student 14'!Q37,'Student 15'!Q37,'Student 16'!Q37,'Student 17'!Q37,'Student 18'!Q37,'Student 19'!Q37,'Student 20'!Q37,'Student 21'!Q37,'Student 22'!Q37,'Student 23'!Q37,'Student 24'!Q37,'Student 25'!Q37,'Student 26'!Q37,'Student 27'!Q37,'Student 28'!Q37,'Student 29'!Q37,'Student 30'!Q37,'Student 31'!Q37,'Student 32'!Q37,'Student 33'!Q37,'Student 34'!Q37,'Student 35'!Q37,'Student 36'!Q37,'Student 37'!Q37,'Student 38'!Q37,'Student 39'!Q37,'Student 40'!Q37,'Student 41'!Q37,'Student 42'!Q37)</f>
        <v>1</v>
      </c>
      <c r="F37" s="1"/>
      <c r="G37" s="3">
        <f t="shared" si="1"/>
        <v>1</v>
      </c>
      <c r="H37" s="3">
        <f t="shared" si="2"/>
        <v>2</v>
      </c>
      <c r="I37" s="3">
        <f t="shared" si="3"/>
        <v>3</v>
      </c>
      <c r="J37" s="3">
        <f t="shared" si="4"/>
        <v>1</v>
      </c>
      <c r="K37" s="3"/>
      <c r="L37" s="1">
        <v>36</v>
      </c>
      <c r="M37" s="3">
        <f t="shared" si="5"/>
        <v>-2</v>
      </c>
      <c r="N37" s="3">
        <f t="shared" si="6"/>
        <v>-1</v>
      </c>
      <c r="O37" s="3"/>
      <c r="P37" s="1">
        <v>37</v>
      </c>
      <c r="Q37" s="3">
        <f t="shared" si="7"/>
        <v>-4.76190476190476</v>
      </c>
      <c r="R37" s="3">
        <f t="shared" si="8"/>
        <v>-2.38095238095238</v>
      </c>
      <c r="S37" s="1"/>
    </row>
    <row r="38" spans="1:19">
      <c r="A38" s="1">
        <v>37</v>
      </c>
      <c r="B38" s="1">
        <f>SUM('Student 1'!N38,'Student 2'!N38,'Student 3'!N38,'Student 4'!N38,'Student 5'!N38,'Student 6'!N38,'Student 7'!N38,'Student 8'!N38,'Student 9'!N38,'Student 10'!N38,'Student 11'!N38,'Student 12'!N38,'Student 13'!N38,'Student 14'!N38,'Student 15'!N38,'Student 16'!N38,'Student 17'!N38,'Student 18'!N38,'Student 19'!N38,'Student 20'!N38,'Student 21'!N38,'Student 22'!N38,'Student 23'!N38,'Student 24'!N38,'Student 25'!N38,'Student 26'!N38,'Student 27'!N38,'Student 28'!N38,'Student 29'!N38,'Student 30'!N38,'Student 31'!N38,'Student 32'!N38,'Student 33'!N38,'Student 34'!N38,'Student 35'!N38,'Student 36'!N38,'Student 37'!N38,'Student 38'!N38,'Student 39'!N38,'Student 40'!N38,'Student 41'!N38,'Student 42'!N38)</f>
        <v>1</v>
      </c>
      <c r="C38" s="1">
        <f>SUM('Student 1'!O38,'Student 2'!O38,'Student 3'!O38,'Student 4'!O38,'Student 5'!O38,'Student 6'!O38,'Student 7'!O38,'Student 8'!O38,'Student 9'!O38,'Student 10'!O38,'Student 11'!O38,'Student 12'!O38,'Student 13'!O38,'Student 14'!O38,'Student 15'!O38,'Student 16'!O38,'Student 17'!O38,'Student 18'!O38,'Student 19'!O38,'Student 20'!O38,'Student 21'!O38,'Student 22'!O38,'Student 23'!O38,'Student 24'!O38,'Student 25'!O38,'Student 26'!O38,'Student 27'!O38,'Student 28'!O38,'Student 29'!O38,'Student 30'!O38,'Student 31'!O38,'Student 32'!O38,'Student 33'!O38,'Student 34'!O38,'Student 35'!O38,'Student 36'!O38,'Student 37'!O38,'Student 38'!O38,'Student 39'!O38,'Student 40'!O38,'Student 41'!O38,'Student 42'!O38)</f>
        <v>1</v>
      </c>
      <c r="D38" s="1">
        <f>SUM('Student 1'!P38,'Student 2'!P38,'Student 3'!P38,'Student 4'!P38,'Student 5'!P38,'Student 6'!P38,'Student 7'!P38,'Student 8'!P38,'Student 9'!P38,'Student 10'!P38,'Student 11'!P38,'Student 12'!P38,'Student 13'!P38,'Student 14'!P38,'Student 15'!P38,'Student 16'!P38,'Student 17'!P38,'Student 18'!P38,'Student 19'!P38,'Student 20'!P38,'Student 21'!P38,'Student 22'!P38,'Student 23'!P38,'Student 24'!P38,'Student 25'!P38,'Student 26'!P38,'Student 27'!P38,'Student 28'!P38,'Student 29'!P38,'Student 30'!P38,'Student 31'!P38,'Student 32'!P38,'Student 33'!P38,'Student 34'!P38,'Student 35'!P38,'Student 36'!P38,'Student 37'!P38,'Student 38'!P38,'Student 39'!P38,'Student 40'!P38,'Student 41'!P38,'Student 42'!P38)</f>
        <v>2</v>
      </c>
      <c r="E38" s="1">
        <f>SUM('Student 1'!Q38,'Student 2'!Q38,'Student 3'!Q38,'Student 4'!Q38,'Student 5'!Q38,'Student 6'!Q38,'Student 7'!Q38,'Student 8'!Q38,'Student 9'!Q38,'Student 10'!Q38,'Student 11'!Q38,'Student 12'!Q38,'Student 13'!Q38,'Student 14'!Q38,'Student 15'!Q38,'Student 16'!Q38,'Student 17'!Q38,'Student 18'!Q38,'Student 19'!Q38,'Student 20'!Q38,'Student 21'!Q38,'Student 22'!Q38,'Student 23'!Q38,'Student 24'!Q38,'Student 25'!Q38,'Student 26'!Q38,'Student 27'!Q38,'Student 28'!Q38,'Student 29'!Q38,'Student 30'!Q38,'Student 31'!Q38,'Student 32'!Q38,'Student 33'!Q38,'Student 34'!Q38,'Student 35'!Q38,'Student 36'!Q38,'Student 37'!Q38,'Student 38'!Q38,'Student 39'!Q38,'Student 40'!Q38,'Student 41'!Q38,'Student 42'!Q38)</f>
        <v>0</v>
      </c>
      <c r="F38" s="1"/>
      <c r="G38" s="3">
        <f t="shared" si="1"/>
        <v>1</v>
      </c>
      <c r="H38" s="3">
        <f t="shared" si="2"/>
        <v>1</v>
      </c>
      <c r="I38" s="3">
        <f t="shared" si="3"/>
        <v>2</v>
      </c>
      <c r="J38" s="3">
        <f t="shared" si="4"/>
        <v>1</v>
      </c>
      <c r="K38" s="3"/>
      <c r="L38" s="1">
        <v>37</v>
      </c>
      <c r="M38" s="3">
        <f t="shared" si="5"/>
        <v>-1</v>
      </c>
      <c r="N38" s="3">
        <f t="shared" si="6"/>
        <v>0</v>
      </c>
      <c r="O38" s="3"/>
      <c r="P38" s="1">
        <v>38</v>
      </c>
      <c r="Q38" s="3">
        <f t="shared" si="7"/>
        <v>-2.38095238095238</v>
      </c>
      <c r="R38" s="3">
        <f t="shared" si="8"/>
        <v>0</v>
      </c>
      <c r="S38" s="1"/>
    </row>
    <row r="39" spans="1:19">
      <c r="A39" s="1">
        <v>38</v>
      </c>
      <c r="B39" s="1">
        <f>SUM('Student 1'!N39,'Student 2'!N39,'Student 3'!N39,'Student 4'!N39,'Student 5'!N39,'Student 6'!N39,'Student 7'!N39,'Student 8'!N39,'Student 9'!N39,'Student 10'!N39,'Student 11'!N39,'Student 12'!N39,'Student 13'!N39,'Student 14'!N39,'Student 15'!N39,'Student 16'!N39,'Student 17'!N39,'Student 18'!N39,'Student 19'!N39,'Student 20'!N39,'Student 21'!N39,'Student 22'!N39,'Student 23'!N39,'Student 24'!N39,'Student 25'!N39,'Student 26'!N39,'Student 27'!N39,'Student 28'!N39,'Student 29'!N39,'Student 30'!N39,'Student 31'!N39,'Student 32'!N39,'Student 33'!N39,'Student 34'!N39,'Student 35'!N39,'Student 36'!N39,'Student 37'!N39,'Student 38'!N39,'Student 39'!N39,'Student 40'!N39,'Student 41'!N39,'Student 42'!N39)</f>
        <v>1</v>
      </c>
      <c r="C39" s="1">
        <f>SUM('Student 1'!O39,'Student 2'!O39,'Student 3'!O39,'Student 4'!O39,'Student 5'!O39,'Student 6'!O39,'Student 7'!O39,'Student 8'!O39,'Student 9'!O39,'Student 10'!O39,'Student 11'!O39,'Student 12'!O39,'Student 13'!O39,'Student 14'!O39,'Student 15'!O39,'Student 16'!O39,'Student 17'!O39,'Student 18'!O39,'Student 19'!O39,'Student 20'!O39,'Student 21'!O39,'Student 22'!O39,'Student 23'!O39,'Student 24'!O39,'Student 25'!O39,'Student 26'!O39,'Student 27'!O39,'Student 28'!O39,'Student 29'!O39,'Student 30'!O39,'Student 31'!O39,'Student 32'!O39,'Student 33'!O39,'Student 34'!O39,'Student 35'!O39,'Student 36'!O39,'Student 37'!O39,'Student 38'!O39,'Student 39'!O39,'Student 40'!O39,'Student 41'!O39,'Student 42'!O39)</f>
        <v>0</v>
      </c>
      <c r="D39" s="1">
        <f>SUM('Student 1'!P39,'Student 2'!P39,'Student 3'!P39,'Student 4'!P39,'Student 5'!P39,'Student 6'!P39,'Student 7'!P39,'Student 8'!P39,'Student 9'!P39,'Student 10'!P39,'Student 11'!P39,'Student 12'!P39,'Student 13'!P39,'Student 14'!P39,'Student 15'!P39,'Student 16'!P39,'Student 17'!P39,'Student 18'!P39,'Student 19'!P39,'Student 20'!P39,'Student 21'!P39,'Student 22'!P39,'Student 23'!P39,'Student 24'!P39,'Student 25'!P39,'Student 26'!P39,'Student 27'!P39,'Student 28'!P39,'Student 29'!P39,'Student 30'!P39,'Student 31'!P39,'Student 32'!P39,'Student 33'!P39,'Student 34'!P39,'Student 35'!P39,'Student 36'!P39,'Student 37'!P39,'Student 38'!P39,'Student 39'!P39,'Student 40'!P39,'Student 41'!P39,'Student 42'!P39)</f>
        <v>2</v>
      </c>
      <c r="E39" s="1">
        <f>SUM('Student 1'!Q39,'Student 2'!Q39,'Student 3'!Q39,'Student 4'!Q39,'Student 5'!Q39,'Student 6'!Q39,'Student 7'!Q39,'Student 8'!Q39,'Student 9'!Q39,'Student 10'!Q39,'Student 11'!Q39,'Student 12'!Q39,'Student 13'!Q39,'Student 14'!Q39,'Student 15'!Q39,'Student 16'!Q39,'Student 17'!Q39,'Student 18'!Q39,'Student 19'!Q39,'Student 20'!Q39,'Student 21'!Q39,'Student 22'!Q39,'Student 23'!Q39,'Student 24'!Q39,'Student 25'!Q39,'Student 26'!Q39,'Student 27'!Q39,'Student 28'!Q39,'Student 29'!Q39,'Student 30'!Q39,'Student 31'!Q39,'Student 32'!Q39,'Student 33'!Q39,'Student 34'!Q39,'Student 35'!Q39,'Student 36'!Q39,'Student 37'!Q39,'Student 38'!Q39,'Student 39'!Q39,'Student 40'!Q39,'Student 41'!Q39,'Student 42'!Q39)</f>
        <v>2</v>
      </c>
      <c r="F39" s="1"/>
      <c r="G39" s="3">
        <f t="shared" si="1"/>
        <v>3</v>
      </c>
      <c r="H39" s="3">
        <f t="shared" si="2"/>
        <v>1</v>
      </c>
      <c r="I39" s="3">
        <f t="shared" si="3"/>
        <v>2</v>
      </c>
      <c r="J39" s="3">
        <f t="shared" si="4"/>
        <v>2</v>
      </c>
      <c r="K39" s="3"/>
      <c r="L39" s="1">
        <v>38</v>
      </c>
      <c r="M39" s="3">
        <f t="shared" si="5"/>
        <v>0</v>
      </c>
      <c r="N39" s="3">
        <f t="shared" si="6"/>
        <v>2</v>
      </c>
      <c r="O39" s="3"/>
      <c r="P39" s="1">
        <v>39</v>
      </c>
      <c r="Q39" s="3">
        <f t="shared" si="7"/>
        <v>0</v>
      </c>
      <c r="R39" s="3">
        <f t="shared" si="8"/>
        <v>4.76190476190476</v>
      </c>
      <c r="S39" s="1"/>
    </row>
    <row r="40" spans="1:19">
      <c r="A40" s="1">
        <v>39</v>
      </c>
      <c r="B40" s="1">
        <f>SUM('Student 1'!N40,'Student 2'!N40,'Student 3'!N40,'Student 4'!N40,'Student 5'!N40,'Student 6'!N40,'Student 7'!N40,'Student 8'!N40,'Student 9'!N40,'Student 10'!N40,'Student 11'!N40,'Student 12'!N40,'Student 13'!N40,'Student 14'!N40,'Student 15'!N40,'Student 16'!N40,'Student 17'!N40,'Student 18'!N40,'Student 19'!N40,'Student 20'!N40,'Student 21'!N40,'Student 22'!N40,'Student 23'!N40,'Student 24'!N40,'Student 25'!N40,'Student 26'!N40,'Student 27'!N40,'Student 28'!N40,'Student 29'!N40,'Student 30'!N40,'Student 31'!N40,'Student 32'!N40,'Student 33'!N40,'Student 34'!N40,'Student 35'!N40,'Student 36'!N40,'Student 37'!N40,'Student 38'!N40,'Student 39'!N40,'Student 40'!N40,'Student 41'!N40,'Student 42'!N40)</f>
        <v>4</v>
      </c>
      <c r="C40" s="1">
        <f>SUM('Student 1'!O40,'Student 2'!O40,'Student 3'!O40,'Student 4'!O40,'Student 5'!O40,'Student 6'!O40,'Student 7'!O40,'Student 8'!O40,'Student 9'!O40,'Student 10'!O40,'Student 11'!O40,'Student 12'!O40,'Student 13'!O40,'Student 14'!O40,'Student 15'!O40,'Student 16'!O40,'Student 17'!O40,'Student 18'!O40,'Student 19'!O40,'Student 20'!O40,'Student 21'!O40,'Student 22'!O40,'Student 23'!O40,'Student 24'!O40,'Student 25'!O40,'Student 26'!O40,'Student 27'!O40,'Student 28'!O40,'Student 29'!O40,'Student 30'!O40,'Student 31'!O40,'Student 32'!O40,'Student 33'!O40,'Student 34'!O40,'Student 35'!O40,'Student 36'!O40,'Student 37'!O40,'Student 38'!O40,'Student 39'!O40,'Student 40'!O40,'Student 41'!O40,'Student 42'!O40)</f>
        <v>2</v>
      </c>
      <c r="D40" s="1">
        <f>SUM('Student 1'!P40,'Student 2'!P40,'Student 3'!P40,'Student 4'!P40,'Student 5'!P40,'Student 6'!P40,'Student 7'!P40,'Student 8'!P40,'Student 9'!P40,'Student 10'!P40,'Student 11'!P40,'Student 12'!P40,'Student 13'!P40,'Student 14'!P40,'Student 15'!P40,'Student 16'!P40,'Student 17'!P40,'Student 18'!P40,'Student 19'!P40,'Student 20'!P40,'Student 21'!P40,'Student 22'!P40,'Student 23'!P40,'Student 24'!P40,'Student 25'!P40,'Student 26'!P40,'Student 27'!P40,'Student 28'!P40,'Student 29'!P40,'Student 30'!P40,'Student 31'!P40,'Student 32'!P40,'Student 33'!P40,'Student 34'!P40,'Student 35'!P40,'Student 36'!P40,'Student 37'!P40,'Student 38'!P40,'Student 39'!P40,'Student 40'!P40,'Student 41'!P40,'Student 42'!P40)</f>
        <v>2</v>
      </c>
      <c r="E40" s="1">
        <f>SUM('Student 1'!Q40,'Student 2'!Q40,'Student 3'!Q40,'Student 4'!Q40,'Student 5'!Q40,'Student 6'!Q40,'Student 7'!Q40,'Student 8'!Q40,'Student 9'!Q40,'Student 10'!Q40,'Student 11'!Q40,'Student 12'!Q40,'Student 13'!Q40,'Student 14'!Q40,'Student 15'!Q40,'Student 16'!Q40,'Student 17'!Q40,'Student 18'!Q40,'Student 19'!Q40,'Student 20'!Q40,'Student 21'!Q40,'Student 22'!Q40,'Student 23'!Q40,'Student 24'!Q40,'Student 25'!Q40,'Student 26'!Q40,'Student 27'!Q40,'Student 28'!Q40,'Student 29'!Q40,'Student 30'!Q40,'Student 31'!Q40,'Student 32'!Q40,'Student 33'!Q40,'Student 34'!Q40,'Student 35'!Q40,'Student 36'!Q40,'Student 37'!Q40,'Student 38'!Q40,'Student 39'!Q40,'Student 40'!Q40,'Student 41'!Q40,'Student 42'!Q40)</f>
        <v>2</v>
      </c>
      <c r="F40" s="1"/>
      <c r="G40" s="3">
        <f t="shared" si="1"/>
        <v>3</v>
      </c>
      <c r="H40" s="3">
        <f t="shared" si="2"/>
        <v>2</v>
      </c>
      <c r="I40" s="3">
        <f t="shared" si="3"/>
        <v>3</v>
      </c>
      <c r="J40" s="3">
        <f t="shared" si="4"/>
        <v>2</v>
      </c>
      <c r="K40" s="3"/>
      <c r="L40" s="1">
        <v>39</v>
      </c>
      <c r="M40" s="3">
        <f t="shared" si="5"/>
        <v>-1</v>
      </c>
      <c r="N40" s="3">
        <f t="shared" si="6"/>
        <v>1</v>
      </c>
      <c r="O40" s="3"/>
      <c r="P40" s="1">
        <v>40</v>
      </c>
      <c r="Q40" s="3">
        <f t="shared" si="7"/>
        <v>-2.38095238095238</v>
      </c>
      <c r="R40" s="3">
        <f t="shared" si="8"/>
        <v>2.38095238095238</v>
      </c>
      <c r="S40" s="1"/>
    </row>
    <row r="41" spans="1:19">
      <c r="A41" s="1">
        <v>40</v>
      </c>
      <c r="B41" s="1">
        <f>SUM('Student 1'!N41,'Student 2'!N41,'Student 3'!N41,'Student 4'!N41,'Student 5'!N41,'Student 6'!N41,'Student 7'!N41,'Student 8'!N41,'Student 9'!N41,'Student 10'!N41,'Student 11'!N41,'Student 12'!N41,'Student 13'!N41,'Student 14'!N41,'Student 15'!N41,'Student 16'!N41,'Student 17'!N41,'Student 18'!N41,'Student 19'!N41,'Student 20'!N41,'Student 21'!N41,'Student 22'!N41,'Student 23'!N41,'Student 24'!N41,'Student 25'!N41,'Student 26'!N41,'Student 27'!N41,'Student 28'!N41,'Student 29'!N41,'Student 30'!N41,'Student 31'!N41,'Student 32'!N41,'Student 33'!N41,'Student 34'!N41,'Student 35'!N41,'Student 36'!N41,'Student 37'!N41,'Student 38'!N41,'Student 39'!N41,'Student 40'!N41,'Student 41'!N41,'Student 42'!N41)</f>
        <v>1</v>
      </c>
      <c r="C41" s="1">
        <f>SUM('Student 1'!O41,'Student 2'!O41,'Student 3'!O41,'Student 4'!O41,'Student 5'!O41,'Student 6'!O41,'Student 7'!O41,'Student 8'!O41,'Student 9'!O41,'Student 10'!O41,'Student 11'!O41,'Student 12'!O41,'Student 13'!O41,'Student 14'!O41,'Student 15'!O41,'Student 16'!O41,'Student 17'!O41,'Student 18'!O41,'Student 19'!O41,'Student 20'!O41,'Student 21'!O41,'Student 22'!O41,'Student 23'!O41,'Student 24'!O41,'Student 25'!O41,'Student 26'!O41,'Student 27'!O41,'Student 28'!O41,'Student 29'!O41,'Student 30'!O41,'Student 31'!O41,'Student 32'!O41,'Student 33'!O41,'Student 34'!O41,'Student 35'!O41,'Student 36'!O41,'Student 37'!O41,'Student 38'!O41,'Student 39'!O41,'Student 40'!O41,'Student 41'!O41,'Student 42'!O41)</f>
        <v>1</v>
      </c>
      <c r="D41" s="1">
        <f>SUM('Student 1'!P41,'Student 2'!P41,'Student 3'!P41,'Student 4'!P41,'Student 5'!P41,'Student 6'!P41,'Student 7'!P41,'Student 8'!P41,'Student 9'!P41,'Student 10'!P41,'Student 11'!P41,'Student 12'!P41,'Student 13'!P41,'Student 14'!P41,'Student 15'!P41,'Student 16'!P41,'Student 17'!P41,'Student 18'!P41,'Student 19'!P41,'Student 20'!P41,'Student 21'!P41,'Student 22'!P41,'Student 23'!P41,'Student 24'!P41,'Student 25'!P41,'Student 26'!P41,'Student 27'!P41,'Student 28'!P41,'Student 29'!P41,'Student 30'!P41,'Student 31'!P41,'Student 32'!P41,'Student 33'!P41,'Student 34'!P41,'Student 35'!P41,'Student 36'!P41,'Student 37'!P41,'Student 38'!P41,'Student 39'!P41,'Student 40'!P41,'Student 41'!P41,'Student 42'!P41)</f>
        <v>3</v>
      </c>
      <c r="E41" s="1">
        <f>SUM('Student 1'!Q41,'Student 2'!Q41,'Student 3'!Q41,'Student 4'!Q41,'Student 5'!Q41,'Student 6'!Q41,'Student 7'!Q41,'Student 8'!Q41,'Student 9'!Q41,'Student 10'!Q41,'Student 11'!Q41,'Student 12'!Q41,'Student 13'!Q41,'Student 14'!Q41,'Student 15'!Q41,'Student 16'!Q41,'Student 17'!Q41,'Student 18'!Q41,'Student 19'!Q41,'Student 20'!Q41,'Student 21'!Q41,'Student 22'!Q41,'Student 23'!Q41,'Student 24'!Q41,'Student 25'!Q41,'Student 26'!Q41,'Student 27'!Q41,'Student 28'!Q41,'Student 29'!Q41,'Student 30'!Q41,'Student 31'!Q41,'Student 32'!Q41,'Student 33'!Q41,'Student 34'!Q41,'Student 35'!Q41,'Student 36'!Q41,'Student 37'!Q41,'Student 38'!Q41,'Student 39'!Q41,'Student 40'!Q41,'Student 41'!Q41,'Student 42'!Q41)</f>
        <v>2</v>
      </c>
      <c r="F41" s="1"/>
      <c r="G41" s="3">
        <f t="shared" si="1"/>
        <v>1</v>
      </c>
      <c r="H41" s="3">
        <f t="shared" si="2"/>
        <v>1</v>
      </c>
      <c r="I41" s="3">
        <f t="shared" si="3"/>
        <v>3</v>
      </c>
      <c r="J41" s="3">
        <f t="shared" si="4"/>
        <v>1</v>
      </c>
      <c r="K41" s="3"/>
      <c r="L41" s="1">
        <v>40</v>
      </c>
      <c r="M41" s="3">
        <f t="shared" si="5"/>
        <v>-2</v>
      </c>
      <c r="N41" s="3">
        <f t="shared" si="6"/>
        <v>0</v>
      </c>
      <c r="O41" s="3"/>
      <c r="P41" s="1">
        <v>41</v>
      </c>
      <c r="Q41" s="3">
        <f t="shared" si="7"/>
        <v>-4.76190476190476</v>
      </c>
      <c r="R41" s="3">
        <f t="shared" si="8"/>
        <v>0</v>
      </c>
      <c r="S41" s="1"/>
    </row>
    <row r="42" spans="1:19">
      <c r="A42" s="1">
        <v>41</v>
      </c>
      <c r="B42" s="1">
        <f>SUM('Student 1'!N42,'Student 2'!N42,'Student 3'!N42,'Student 4'!N42,'Student 5'!N42,'Student 6'!N42,'Student 7'!N42,'Student 8'!N42,'Student 9'!N42,'Student 10'!N42,'Student 11'!N42,'Student 12'!N42,'Student 13'!N42,'Student 14'!N42,'Student 15'!N42,'Student 16'!N42,'Student 17'!N42,'Student 18'!N42,'Student 19'!N42,'Student 20'!N42,'Student 21'!N42,'Student 22'!N42,'Student 23'!N42,'Student 24'!N42,'Student 25'!N42,'Student 26'!N42,'Student 27'!N42,'Student 28'!N42,'Student 29'!N42,'Student 30'!N42,'Student 31'!N42,'Student 32'!N42,'Student 33'!N42,'Student 34'!N42,'Student 35'!N42,'Student 36'!N42,'Student 37'!N42,'Student 38'!N42,'Student 39'!N42,'Student 40'!N42,'Student 41'!N42,'Student 42'!N42)</f>
        <v>0</v>
      </c>
      <c r="C42" s="1">
        <f>SUM('Student 1'!O42,'Student 2'!O42,'Student 3'!O42,'Student 4'!O42,'Student 5'!O42,'Student 6'!O42,'Student 7'!O42,'Student 8'!O42,'Student 9'!O42,'Student 10'!O42,'Student 11'!O42,'Student 12'!O42,'Student 13'!O42,'Student 14'!O42,'Student 15'!O42,'Student 16'!O42,'Student 17'!O42,'Student 18'!O42,'Student 19'!O42,'Student 20'!O42,'Student 21'!O42,'Student 22'!O42,'Student 23'!O42,'Student 24'!O42,'Student 25'!O42,'Student 26'!O42,'Student 27'!O42,'Student 28'!O42,'Student 29'!O42,'Student 30'!O42,'Student 31'!O42,'Student 32'!O42,'Student 33'!O42,'Student 34'!O42,'Student 35'!O42,'Student 36'!O42,'Student 37'!O42,'Student 38'!O42,'Student 39'!O42,'Student 40'!O42,'Student 41'!O42,'Student 42'!O42)</f>
        <v>1</v>
      </c>
      <c r="D42" s="1">
        <f>SUM('Student 1'!P42,'Student 2'!P42,'Student 3'!P42,'Student 4'!P42,'Student 5'!P42,'Student 6'!P42,'Student 7'!P42,'Student 8'!P42,'Student 9'!P42,'Student 10'!P42,'Student 11'!P42,'Student 12'!P42,'Student 13'!P42,'Student 14'!P42,'Student 15'!P42,'Student 16'!P42,'Student 17'!P42,'Student 18'!P42,'Student 19'!P42,'Student 20'!P42,'Student 21'!P42,'Student 22'!P42,'Student 23'!P42,'Student 24'!P42,'Student 25'!P42,'Student 26'!P42,'Student 27'!P42,'Student 28'!P42,'Student 29'!P42,'Student 30'!P42,'Student 31'!P42,'Student 32'!P42,'Student 33'!P42,'Student 34'!P42,'Student 35'!P42,'Student 36'!P42,'Student 37'!P42,'Student 38'!P42,'Student 39'!P42,'Student 40'!P42,'Student 41'!P42,'Student 42'!P42)</f>
        <v>3</v>
      </c>
      <c r="E42" s="1">
        <f>SUM('Student 1'!Q42,'Student 2'!Q42,'Student 3'!Q42,'Student 4'!Q42,'Student 5'!Q42,'Student 6'!Q42,'Student 7'!Q42,'Student 8'!Q42,'Student 9'!Q42,'Student 10'!Q42,'Student 11'!Q42,'Student 12'!Q42,'Student 13'!Q42,'Student 14'!Q42,'Student 15'!Q42,'Student 16'!Q42,'Student 17'!Q42,'Student 18'!Q42,'Student 19'!Q42,'Student 20'!Q42,'Student 21'!Q42,'Student 22'!Q42,'Student 23'!Q42,'Student 24'!Q42,'Student 25'!Q42,'Student 26'!Q42,'Student 27'!Q42,'Student 28'!Q42,'Student 29'!Q42,'Student 30'!Q42,'Student 31'!Q42,'Student 32'!Q42,'Student 33'!Q42,'Student 34'!Q42,'Student 35'!Q42,'Student 36'!Q42,'Student 37'!Q42,'Student 38'!Q42,'Student 39'!Q42,'Student 40'!Q42,'Student 41'!Q42,'Student 42'!Q42)</f>
        <v>0</v>
      </c>
      <c r="F42" s="1"/>
      <c r="G42" s="3">
        <f t="shared" si="1"/>
        <v>0</v>
      </c>
      <c r="H42" s="3">
        <f t="shared" si="2"/>
        <v>1</v>
      </c>
      <c r="I42" s="3">
        <f t="shared" si="3"/>
        <v>2</v>
      </c>
      <c r="J42" s="3">
        <f t="shared" si="4"/>
        <v>1</v>
      </c>
      <c r="K42" s="3"/>
      <c r="L42" s="1">
        <v>41</v>
      </c>
      <c r="M42" s="3">
        <f t="shared" si="5"/>
        <v>-1</v>
      </c>
      <c r="N42" s="3">
        <f t="shared" si="6"/>
        <v>-1</v>
      </c>
      <c r="O42" s="3"/>
      <c r="P42" s="1">
        <v>42</v>
      </c>
      <c r="Q42" s="3">
        <f t="shared" si="7"/>
        <v>-2.38095238095238</v>
      </c>
      <c r="R42" s="3">
        <f t="shared" si="8"/>
        <v>-2.38095238095238</v>
      </c>
      <c r="S42" s="1"/>
    </row>
    <row r="43" spans="1:19">
      <c r="A43" s="1">
        <v>42</v>
      </c>
      <c r="B43" s="1">
        <f>SUM('Student 1'!N43,'Student 2'!N43,'Student 3'!N43,'Student 4'!N43,'Student 5'!N43,'Student 6'!N43,'Student 7'!N43,'Student 8'!N43,'Student 9'!N43,'Student 10'!N43,'Student 11'!N43,'Student 12'!N43,'Student 13'!N43,'Student 14'!N43,'Student 15'!N43,'Student 16'!N43,'Student 17'!N43,'Student 18'!N43,'Student 19'!N43,'Student 20'!N43,'Student 21'!N43,'Student 22'!N43,'Student 23'!N43,'Student 24'!N43,'Student 25'!N43,'Student 26'!N43,'Student 27'!N43,'Student 28'!N43,'Student 29'!N43,'Student 30'!N43,'Student 31'!N43,'Student 32'!N43,'Student 33'!N43,'Student 34'!N43,'Student 35'!N43,'Student 36'!N43,'Student 37'!N43,'Student 38'!N43,'Student 39'!N43,'Student 40'!N43,'Student 41'!N43,'Student 42'!N43)</f>
        <v>0</v>
      </c>
      <c r="C43" s="1">
        <f>SUM('Student 1'!O43,'Student 2'!O43,'Student 3'!O43,'Student 4'!O43,'Student 5'!O43,'Student 6'!O43,'Student 7'!O43,'Student 8'!O43,'Student 9'!O43,'Student 10'!O43,'Student 11'!O43,'Student 12'!O43,'Student 13'!O43,'Student 14'!O43,'Student 15'!O43,'Student 16'!O43,'Student 17'!O43,'Student 18'!O43,'Student 19'!O43,'Student 20'!O43,'Student 21'!O43,'Student 22'!O43,'Student 23'!O43,'Student 24'!O43,'Student 25'!O43,'Student 26'!O43,'Student 27'!O43,'Student 28'!O43,'Student 29'!O43,'Student 30'!O43,'Student 31'!O43,'Student 32'!O43,'Student 33'!O43,'Student 34'!O43,'Student 35'!O43,'Student 36'!O43,'Student 37'!O43,'Student 38'!O43,'Student 39'!O43,'Student 40'!O43,'Student 41'!O43,'Student 42'!O43)</f>
        <v>1</v>
      </c>
      <c r="D43" s="1">
        <f>SUM('Student 1'!P43,'Student 2'!P43,'Student 3'!P43,'Student 4'!P43,'Student 5'!P43,'Student 6'!P43,'Student 7'!P43,'Student 8'!P43,'Student 9'!P43,'Student 10'!P43,'Student 11'!P43,'Student 12'!P43,'Student 13'!P43,'Student 14'!P43,'Student 15'!P43,'Student 16'!P43,'Student 17'!P43,'Student 18'!P43,'Student 19'!P43,'Student 20'!P43,'Student 21'!P43,'Student 22'!P43,'Student 23'!P43,'Student 24'!P43,'Student 25'!P43,'Student 26'!P43,'Student 27'!P43,'Student 28'!P43,'Student 29'!P43,'Student 30'!P43,'Student 31'!P43,'Student 32'!P43,'Student 33'!P43,'Student 34'!P43,'Student 35'!P43,'Student 36'!P43,'Student 37'!P43,'Student 38'!P43,'Student 39'!P43,'Student 40'!P43,'Student 41'!P43,'Student 42'!P43)</f>
        <v>1</v>
      </c>
      <c r="E43" s="1">
        <f>SUM('Student 1'!Q43,'Student 2'!Q43,'Student 3'!Q43,'Student 4'!Q43,'Student 5'!Q43,'Student 6'!Q43,'Student 7'!Q43,'Student 8'!Q43,'Student 9'!Q43,'Student 10'!Q43,'Student 11'!Q43,'Student 12'!Q43,'Student 13'!Q43,'Student 14'!Q43,'Student 15'!Q43,'Student 16'!Q43,'Student 17'!Q43,'Student 18'!Q43,'Student 19'!Q43,'Student 20'!Q43,'Student 21'!Q43,'Student 22'!Q43,'Student 23'!Q43,'Student 24'!Q43,'Student 25'!Q43,'Student 26'!Q43,'Student 27'!Q43,'Student 28'!Q43,'Student 29'!Q43,'Student 30'!Q43,'Student 31'!Q43,'Student 32'!Q43,'Student 33'!Q43,'Student 34'!Q43,'Student 35'!Q43,'Student 36'!Q43,'Student 37'!Q43,'Student 38'!Q43,'Student 39'!Q43,'Student 40'!Q43,'Student 41'!Q43,'Student 42'!Q43)</f>
        <v>1</v>
      </c>
      <c r="F43" s="1"/>
      <c r="G43" s="3">
        <f t="shared" si="1"/>
        <v>1</v>
      </c>
      <c r="H43" s="3">
        <f t="shared" si="2"/>
        <v>3</v>
      </c>
      <c r="I43" s="3">
        <f t="shared" si="3"/>
        <v>3</v>
      </c>
      <c r="J43" s="3">
        <f t="shared" si="4"/>
        <v>2</v>
      </c>
      <c r="K43" s="3"/>
      <c r="L43" s="1">
        <v>42</v>
      </c>
      <c r="M43" s="3">
        <f t="shared" si="5"/>
        <v>-1</v>
      </c>
      <c r="N43" s="3">
        <f t="shared" si="6"/>
        <v>-2</v>
      </c>
      <c r="O43" s="3"/>
      <c r="P43" s="1">
        <v>43</v>
      </c>
      <c r="Q43" s="3">
        <f t="shared" si="7"/>
        <v>-2.38095238095238</v>
      </c>
      <c r="R43" s="3">
        <f t="shared" si="8"/>
        <v>-4.76190476190476</v>
      </c>
      <c r="S43" s="1"/>
    </row>
    <row r="44" spans="1:19">
      <c r="A44" s="1">
        <v>43</v>
      </c>
      <c r="B44" s="1">
        <f>SUM('Student 1'!N44,'Student 2'!N44,'Student 3'!N44,'Student 4'!N44,'Student 5'!N44,'Student 6'!N44,'Student 7'!N44,'Student 8'!N44,'Student 9'!N44,'Student 10'!N44,'Student 11'!N44,'Student 12'!N44,'Student 13'!N44,'Student 14'!N44,'Student 15'!N44,'Student 16'!N44,'Student 17'!N44,'Student 18'!N44,'Student 19'!N44,'Student 20'!N44,'Student 21'!N44,'Student 22'!N44,'Student 23'!N44,'Student 24'!N44,'Student 25'!N44,'Student 26'!N44,'Student 27'!N44,'Student 28'!N44,'Student 29'!N44,'Student 30'!N44,'Student 31'!N44,'Student 32'!N44,'Student 33'!N44,'Student 34'!N44,'Student 35'!N44,'Student 36'!N44,'Student 37'!N44,'Student 38'!N44,'Student 39'!N44,'Student 40'!N44,'Student 41'!N44,'Student 42'!N44)</f>
        <v>2</v>
      </c>
      <c r="C44" s="1">
        <f>SUM('Student 1'!O44,'Student 2'!O44,'Student 3'!O44,'Student 4'!O44,'Student 5'!O44,'Student 6'!O44,'Student 7'!O44,'Student 8'!O44,'Student 9'!O44,'Student 10'!O44,'Student 11'!O44,'Student 12'!O44,'Student 13'!O44,'Student 14'!O44,'Student 15'!O44,'Student 16'!O44,'Student 17'!O44,'Student 18'!O44,'Student 19'!O44,'Student 20'!O44,'Student 21'!O44,'Student 22'!O44,'Student 23'!O44,'Student 24'!O44,'Student 25'!O44,'Student 26'!O44,'Student 27'!O44,'Student 28'!O44,'Student 29'!O44,'Student 30'!O44,'Student 31'!O44,'Student 32'!O44,'Student 33'!O44,'Student 34'!O44,'Student 35'!O44,'Student 36'!O44,'Student 37'!O44,'Student 38'!O44,'Student 39'!O44,'Student 40'!O44,'Student 41'!O44,'Student 42'!O44)</f>
        <v>4</v>
      </c>
      <c r="D44" s="1">
        <f>SUM('Student 1'!P44,'Student 2'!P44,'Student 3'!P44,'Student 4'!P44,'Student 5'!P44,'Student 6'!P44,'Student 7'!P44,'Student 8'!P44,'Student 9'!P44,'Student 10'!P44,'Student 11'!P44,'Student 12'!P44,'Student 13'!P44,'Student 14'!P44,'Student 15'!P44,'Student 16'!P44,'Student 17'!P44,'Student 18'!P44,'Student 19'!P44,'Student 20'!P44,'Student 21'!P44,'Student 22'!P44,'Student 23'!P44,'Student 24'!P44,'Student 25'!P44,'Student 26'!P44,'Student 27'!P44,'Student 28'!P44,'Student 29'!P44,'Student 30'!P44,'Student 31'!P44,'Student 32'!P44,'Student 33'!P44,'Student 34'!P44,'Student 35'!P44,'Student 36'!P44,'Student 37'!P44,'Student 38'!P44,'Student 39'!P44,'Student 40'!P44,'Student 41'!P44,'Student 42'!P44)</f>
        <v>4</v>
      </c>
      <c r="E44" s="1">
        <f>SUM('Student 1'!Q44,'Student 2'!Q44,'Student 3'!Q44,'Student 4'!Q44,'Student 5'!Q44,'Student 6'!Q44,'Student 7'!Q44,'Student 8'!Q44,'Student 9'!Q44,'Student 10'!Q44,'Student 11'!Q44,'Student 12'!Q44,'Student 13'!Q44,'Student 14'!Q44,'Student 15'!Q44,'Student 16'!Q44,'Student 17'!Q44,'Student 18'!Q44,'Student 19'!Q44,'Student 20'!Q44,'Student 21'!Q44,'Student 22'!Q44,'Student 23'!Q44,'Student 24'!Q44,'Student 25'!Q44,'Student 26'!Q44,'Student 27'!Q44,'Student 28'!Q44,'Student 29'!Q44,'Student 30'!Q44,'Student 31'!Q44,'Student 32'!Q44,'Student 33'!Q44,'Student 34'!Q44,'Student 35'!Q44,'Student 36'!Q44,'Student 37'!Q44,'Student 38'!Q44,'Student 39'!Q44,'Student 40'!Q44,'Student 41'!Q44,'Student 42'!Q44)</f>
        <v>3</v>
      </c>
      <c r="F44" s="1"/>
      <c r="G44" s="3">
        <f t="shared" si="1"/>
        <v>3</v>
      </c>
      <c r="H44" s="3">
        <f t="shared" si="2"/>
        <v>5</v>
      </c>
      <c r="I44" s="3">
        <f t="shared" si="3"/>
        <v>2</v>
      </c>
      <c r="J44" s="3">
        <f t="shared" si="4"/>
        <v>3</v>
      </c>
      <c r="K44" s="3"/>
      <c r="L44" s="1">
        <v>43</v>
      </c>
      <c r="M44" s="3">
        <f t="shared" si="5"/>
        <v>1</v>
      </c>
      <c r="N44" s="3">
        <f t="shared" si="6"/>
        <v>-2</v>
      </c>
      <c r="O44" s="3"/>
      <c r="P44" s="1">
        <v>44</v>
      </c>
      <c r="Q44" s="3">
        <f t="shared" si="7"/>
        <v>2.38095238095238</v>
      </c>
      <c r="R44" s="3">
        <f t="shared" si="8"/>
        <v>-4.76190476190476</v>
      </c>
      <c r="S44" s="1"/>
    </row>
    <row r="45" spans="1:19">
      <c r="A45" s="1">
        <v>44</v>
      </c>
      <c r="B45" s="1">
        <f>SUM('Student 1'!N45,'Student 2'!N45,'Student 3'!N45,'Student 4'!N45,'Student 5'!N45,'Student 6'!N45,'Student 7'!N45,'Student 8'!N45,'Student 9'!N45,'Student 10'!N45,'Student 11'!N45,'Student 12'!N45,'Student 13'!N45,'Student 14'!N45,'Student 15'!N45,'Student 16'!N45,'Student 17'!N45,'Student 18'!N45,'Student 19'!N45,'Student 20'!N45,'Student 21'!N45,'Student 22'!N45,'Student 23'!N45,'Student 24'!N45,'Student 25'!N45,'Student 26'!N45,'Student 27'!N45,'Student 28'!N45,'Student 29'!N45,'Student 30'!N45,'Student 31'!N45,'Student 32'!N45,'Student 33'!N45,'Student 34'!N45,'Student 35'!N45,'Student 36'!N45,'Student 37'!N45,'Student 38'!N45,'Student 39'!N45,'Student 40'!N45,'Student 41'!N45,'Student 42'!N45)</f>
        <v>3</v>
      </c>
      <c r="C45" s="1">
        <f>SUM('Student 1'!O45,'Student 2'!O45,'Student 3'!O45,'Student 4'!O45,'Student 5'!O45,'Student 6'!O45,'Student 7'!O45,'Student 8'!O45,'Student 9'!O45,'Student 10'!O45,'Student 11'!O45,'Student 12'!O45,'Student 13'!O45,'Student 14'!O45,'Student 15'!O45,'Student 16'!O45,'Student 17'!O45,'Student 18'!O45,'Student 19'!O45,'Student 20'!O45,'Student 21'!O45,'Student 22'!O45,'Student 23'!O45,'Student 24'!O45,'Student 25'!O45,'Student 26'!O45,'Student 27'!O45,'Student 28'!O45,'Student 29'!O45,'Student 30'!O45,'Student 31'!O45,'Student 32'!O45,'Student 33'!O45,'Student 34'!O45,'Student 35'!O45,'Student 36'!O45,'Student 37'!O45,'Student 38'!O45,'Student 39'!O45,'Student 40'!O45,'Student 41'!O45,'Student 42'!O45)</f>
        <v>5</v>
      </c>
      <c r="D45" s="1">
        <f>SUM('Student 1'!P45,'Student 2'!P45,'Student 3'!P45,'Student 4'!P45,'Student 5'!P45,'Student 6'!P45,'Student 7'!P45,'Student 8'!P45,'Student 9'!P45,'Student 10'!P45,'Student 11'!P45,'Student 12'!P45,'Student 13'!P45,'Student 14'!P45,'Student 15'!P45,'Student 16'!P45,'Student 17'!P45,'Student 18'!P45,'Student 19'!P45,'Student 20'!P45,'Student 21'!P45,'Student 22'!P45,'Student 23'!P45,'Student 24'!P45,'Student 25'!P45,'Student 26'!P45,'Student 27'!P45,'Student 28'!P45,'Student 29'!P45,'Student 30'!P45,'Student 31'!P45,'Student 32'!P45,'Student 33'!P45,'Student 34'!P45,'Student 35'!P45,'Student 36'!P45,'Student 37'!P45,'Student 38'!P45,'Student 39'!P45,'Student 40'!P45,'Student 41'!P45,'Student 42'!P45)</f>
        <v>0</v>
      </c>
      <c r="E45" s="1">
        <f>SUM('Student 1'!Q45,'Student 2'!Q45,'Student 3'!Q45,'Student 4'!Q45,'Student 5'!Q45,'Student 6'!Q45,'Student 7'!Q45,'Student 8'!Q45,'Student 9'!Q45,'Student 10'!Q45,'Student 11'!Q45,'Student 12'!Q45,'Student 13'!Q45,'Student 14'!Q45,'Student 15'!Q45,'Student 16'!Q45,'Student 17'!Q45,'Student 18'!Q45,'Student 19'!Q45,'Student 20'!Q45,'Student 21'!Q45,'Student 22'!Q45,'Student 23'!Q45,'Student 24'!Q45,'Student 25'!Q45,'Student 26'!Q45,'Student 27'!Q45,'Student 28'!Q45,'Student 29'!Q45,'Student 30'!Q45,'Student 31'!Q45,'Student 32'!Q45,'Student 33'!Q45,'Student 34'!Q45,'Student 35'!Q45,'Student 36'!Q45,'Student 37'!Q45,'Student 38'!Q45,'Student 39'!Q45,'Student 40'!Q45,'Student 41'!Q45,'Student 42'!Q45)</f>
        <v>2</v>
      </c>
      <c r="F45" s="1"/>
      <c r="G45" s="3">
        <f t="shared" si="1"/>
        <v>2</v>
      </c>
      <c r="H45" s="3">
        <f t="shared" si="2"/>
        <v>4</v>
      </c>
      <c r="I45" s="3">
        <f t="shared" si="3"/>
        <v>1</v>
      </c>
      <c r="J45" s="3">
        <f t="shared" si="4"/>
        <v>3</v>
      </c>
      <c r="K45" s="3"/>
      <c r="L45" s="1">
        <v>44</v>
      </c>
      <c r="M45" s="3">
        <f t="shared" si="5"/>
        <v>2</v>
      </c>
      <c r="N45" s="3">
        <f t="shared" si="6"/>
        <v>-2</v>
      </c>
      <c r="O45" s="3"/>
      <c r="P45" s="1">
        <v>45</v>
      </c>
      <c r="Q45" s="3">
        <f t="shared" si="7"/>
        <v>4.76190476190476</v>
      </c>
      <c r="R45" s="3">
        <f t="shared" si="8"/>
        <v>-4.76190476190476</v>
      </c>
      <c r="S45" s="1"/>
    </row>
    <row r="46" spans="1:19">
      <c r="A46" s="1">
        <v>45</v>
      </c>
      <c r="B46" s="1">
        <f>SUM('Student 1'!N46,'Student 2'!N46,'Student 3'!N46,'Student 4'!N46,'Student 5'!N46,'Student 6'!N46,'Student 7'!N46,'Student 8'!N46,'Student 9'!N46,'Student 10'!N46,'Student 11'!N46,'Student 12'!N46,'Student 13'!N46,'Student 14'!N46,'Student 15'!N46,'Student 16'!N46,'Student 17'!N46,'Student 18'!N46,'Student 19'!N46,'Student 20'!N46,'Student 21'!N46,'Student 22'!N46,'Student 23'!N46,'Student 24'!N46,'Student 25'!N46,'Student 26'!N46,'Student 27'!N46,'Student 28'!N46,'Student 29'!N46,'Student 30'!N46,'Student 31'!N46,'Student 32'!N46,'Student 33'!N46,'Student 34'!N46,'Student 35'!N46,'Student 36'!N46,'Student 37'!N46,'Student 38'!N46,'Student 39'!N46,'Student 40'!N46,'Student 41'!N46,'Student 42'!N46)</f>
        <v>1</v>
      </c>
      <c r="C46" s="1">
        <f>SUM('Student 1'!O46,'Student 2'!O46,'Student 3'!O46,'Student 4'!O46,'Student 5'!O46,'Student 6'!O46,'Student 7'!O46,'Student 8'!O46,'Student 9'!O46,'Student 10'!O46,'Student 11'!O46,'Student 12'!O46,'Student 13'!O46,'Student 14'!O46,'Student 15'!O46,'Student 16'!O46,'Student 17'!O46,'Student 18'!O46,'Student 19'!O46,'Student 20'!O46,'Student 21'!O46,'Student 22'!O46,'Student 23'!O46,'Student 24'!O46,'Student 25'!O46,'Student 26'!O46,'Student 27'!O46,'Student 28'!O46,'Student 29'!O46,'Student 30'!O46,'Student 31'!O46,'Student 32'!O46,'Student 33'!O46,'Student 34'!O46,'Student 35'!O46,'Student 36'!O46,'Student 37'!O46,'Student 38'!O46,'Student 39'!O46,'Student 40'!O46,'Student 41'!O46,'Student 42'!O46)</f>
        <v>2</v>
      </c>
      <c r="D46" s="1">
        <f>SUM('Student 1'!P46,'Student 2'!P46,'Student 3'!P46,'Student 4'!P46,'Student 5'!P46,'Student 6'!P46,'Student 7'!P46,'Student 8'!P46,'Student 9'!P46,'Student 10'!P46,'Student 11'!P46,'Student 12'!P46,'Student 13'!P46,'Student 14'!P46,'Student 15'!P46,'Student 16'!P46,'Student 17'!P46,'Student 18'!P46,'Student 19'!P46,'Student 20'!P46,'Student 21'!P46,'Student 22'!P46,'Student 23'!P46,'Student 24'!P46,'Student 25'!P46,'Student 26'!P46,'Student 27'!P46,'Student 28'!P46,'Student 29'!P46,'Student 30'!P46,'Student 31'!P46,'Student 32'!P46,'Student 33'!P46,'Student 34'!P46,'Student 35'!P46,'Student 36'!P46,'Student 37'!P46,'Student 38'!P46,'Student 39'!P46,'Student 40'!P46,'Student 41'!P46,'Student 42'!P46)</f>
        <v>2</v>
      </c>
      <c r="E46" s="1">
        <f>SUM('Student 1'!Q46,'Student 2'!Q46,'Student 3'!Q46,'Student 4'!Q46,'Student 5'!Q46,'Student 6'!Q46,'Student 7'!Q46,'Student 8'!Q46,'Student 9'!Q46,'Student 10'!Q46,'Student 11'!Q46,'Student 12'!Q46,'Student 13'!Q46,'Student 14'!Q46,'Student 15'!Q46,'Student 16'!Q46,'Student 17'!Q46,'Student 18'!Q46,'Student 19'!Q46,'Student 20'!Q46,'Student 21'!Q46,'Student 22'!Q46,'Student 23'!Q46,'Student 24'!Q46,'Student 25'!Q46,'Student 26'!Q46,'Student 27'!Q46,'Student 28'!Q46,'Student 29'!Q46,'Student 30'!Q46,'Student 31'!Q46,'Student 32'!Q46,'Student 33'!Q46,'Student 34'!Q46,'Student 35'!Q46,'Student 36'!Q46,'Student 37'!Q46,'Student 38'!Q46,'Student 39'!Q46,'Student 40'!Q46,'Student 41'!Q46,'Student 42'!Q46)</f>
        <v>3</v>
      </c>
      <c r="F46" s="1"/>
      <c r="G46" s="3">
        <f t="shared" si="1"/>
        <v>2</v>
      </c>
      <c r="H46" s="3">
        <f t="shared" si="2"/>
        <v>2</v>
      </c>
      <c r="I46" s="3">
        <f t="shared" si="3"/>
        <v>2</v>
      </c>
      <c r="J46" s="3">
        <f t="shared" si="4"/>
        <v>2</v>
      </c>
      <c r="K46" s="3"/>
      <c r="L46" s="1">
        <v>45</v>
      </c>
      <c r="M46" s="3">
        <f t="shared" si="5"/>
        <v>0</v>
      </c>
      <c r="N46" s="3">
        <f t="shared" si="6"/>
        <v>0</v>
      </c>
      <c r="O46" s="3"/>
      <c r="P46" s="1">
        <v>46</v>
      </c>
      <c r="Q46" s="3">
        <f t="shared" si="7"/>
        <v>0</v>
      </c>
      <c r="R46" s="3">
        <f t="shared" si="8"/>
        <v>0</v>
      </c>
      <c r="S46" s="1"/>
    </row>
    <row r="47" spans="1:19">
      <c r="A47" s="1">
        <v>46</v>
      </c>
      <c r="B47" s="1">
        <f>SUM('Student 1'!N47,'Student 2'!N47,'Student 3'!N47,'Student 4'!N47,'Student 5'!N47,'Student 6'!N47,'Student 7'!N47,'Student 8'!N47,'Student 9'!N47,'Student 10'!N47,'Student 11'!N47,'Student 12'!N47,'Student 13'!N47,'Student 14'!N47,'Student 15'!N47,'Student 16'!N47,'Student 17'!N47,'Student 18'!N47,'Student 19'!N47,'Student 20'!N47,'Student 21'!N47,'Student 22'!N47,'Student 23'!N47,'Student 24'!N47,'Student 25'!N47,'Student 26'!N47,'Student 27'!N47,'Student 28'!N47,'Student 29'!N47,'Student 30'!N47,'Student 31'!N47,'Student 32'!N47,'Student 33'!N47,'Student 34'!N47,'Student 35'!N47,'Student 36'!N47,'Student 37'!N47,'Student 38'!N47,'Student 39'!N47,'Student 40'!N47,'Student 41'!N47,'Student 42'!N47)</f>
        <v>2</v>
      </c>
      <c r="C47" s="1">
        <f>SUM('Student 1'!O47,'Student 2'!O47,'Student 3'!O47,'Student 4'!O47,'Student 5'!O47,'Student 6'!O47,'Student 7'!O47,'Student 8'!O47,'Student 9'!O47,'Student 10'!O47,'Student 11'!O47,'Student 12'!O47,'Student 13'!O47,'Student 14'!O47,'Student 15'!O47,'Student 16'!O47,'Student 17'!O47,'Student 18'!O47,'Student 19'!O47,'Student 20'!O47,'Student 21'!O47,'Student 22'!O47,'Student 23'!O47,'Student 24'!O47,'Student 25'!O47,'Student 26'!O47,'Student 27'!O47,'Student 28'!O47,'Student 29'!O47,'Student 30'!O47,'Student 31'!O47,'Student 32'!O47,'Student 33'!O47,'Student 34'!O47,'Student 35'!O47,'Student 36'!O47,'Student 37'!O47,'Student 38'!O47,'Student 39'!O47,'Student 40'!O47,'Student 41'!O47,'Student 42'!O47)</f>
        <v>1</v>
      </c>
      <c r="D47" s="1">
        <f>SUM('Student 1'!P47,'Student 2'!P47,'Student 3'!P47,'Student 4'!P47,'Student 5'!P47,'Student 6'!P47,'Student 7'!P47,'Student 8'!P47,'Student 9'!P47,'Student 10'!P47,'Student 11'!P47,'Student 12'!P47,'Student 13'!P47,'Student 14'!P47,'Student 15'!P47,'Student 16'!P47,'Student 17'!P47,'Student 18'!P47,'Student 19'!P47,'Student 20'!P47,'Student 21'!P47,'Student 22'!P47,'Student 23'!P47,'Student 24'!P47,'Student 25'!P47,'Student 26'!P47,'Student 27'!P47,'Student 28'!P47,'Student 29'!P47,'Student 30'!P47,'Student 31'!P47,'Student 32'!P47,'Student 33'!P47,'Student 34'!P47,'Student 35'!P47,'Student 36'!P47,'Student 37'!P47,'Student 38'!P47,'Student 39'!P47,'Student 40'!P47,'Student 41'!P47,'Student 42'!P47)</f>
        <v>2</v>
      </c>
      <c r="E47" s="1">
        <f>SUM('Student 1'!Q47,'Student 2'!Q47,'Student 3'!Q47,'Student 4'!Q47,'Student 5'!Q47,'Student 6'!Q47,'Student 7'!Q47,'Student 8'!Q47,'Student 9'!Q47,'Student 10'!Q47,'Student 11'!Q47,'Student 12'!Q47,'Student 13'!Q47,'Student 14'!Q47,'Student 15'!Q47,'Student 16'!Q47,'Student 17'!Q47,'Student 18'!Q47,'Student 19'!Q47,'Student 20'!Q47,'Student 21'!Q47,'Student 22'!Q47,'Student 23'!Q47,'Student 24'!Q47,'Student 25'!Q47,'Student 26'!Q47,'Student 27'!Q47,'Student 28'!Q47,'Student 29'!Q47,'Student 30'!Q47,'Student 31'!Q47,'Student 32'!Q47,'Student 33'!Q47,'Student 34'!Q47,'Student 35'!Q47,'Student 36'!Q47,'Student 37'!Q47,'Student 38'!Q47,'Student 39'!Q47,'Student 40'!Q47,'Student 41'!Q47,'Student 42'!Q47)</f>
        <v>1</v>
      </c>
      <c r="F47" s="1"/>
      <c r="G47" s="3">
        <f t="shared" si="1"/>
        <v>1</v>
      </c>
      <c r="H47" s="3">
        <f t="shared" si="2"/>
        <v>1</v>
      </c>
      <c r="I47" s="3">
        <f t="shared" si="3"/>
        <v>2</v>
      </c>
      <c r="J47" s="3">
        <f t="shared" si="4"/>
        <v>2</v>
      </c>
      <c r="K47" s="3"/>
      <c r="L47" s="1">
        <v>46</v>
      </c>
      <c r="M47" s="3">
        <f t="shared" si="5"/>
        <v>0</v>
      </c>
      <c r="N47" s="3">
        <f t="shared" si="6"/>
        <v>0</v>
      </c>
      <c r="O47" s="3"/>
      <c r="P47" s="1">
        <v>47</v>
      </c>
      <c r="Q47" s="3">
        <f t="shared" si="7"/>
        <v>0</v>
      </c>
      <c r="R47" s="3">
        <f t="shared" si="8"/>
        <v>0</v>
      </c>
      <c r="S47" s="1"/>
    </row>
    <row r="48" spans="1:19">
      <c r="A48" s="1">
        <v>47</v>
      </c>
      <c r="B48" s="1">
        <f>SUM('Student 1'!N48,'Student 2'!N48,'Student 3'!N48,'Student 4'!N48,'Student 5'!N48,'Student 6'!N48,'Student 7'!N48,'Student 8'!N48,'Student 9'!N48,'Student 10'!N48,'Student 11'!N48,'Student 12'!N48,'Student 13'!N48,'Student 14'!N48,'Student 15'!N48,'Student 16'!N48,'Student 17'!N48,'Student 18'!N48,'Student 19'!N48,'Student 20'!N48,'Student 21'!N48,'Student 22'!N48,'Student 23'!N48,'Student 24'!N48,'Student 25'!N48,'Student 26'!N48,'Student 27'!N48,'Student 28'!N48,'Student 29'!N48,'Student 30'!N48,'Student 31'!N48,'Student 32'!N48,'Student 33'!N48,'Student 34'!N48,'Student 35'!N48,'Student 36'!N48,'Student 37'!N48,'Student 38'!N48,'Student 39'!N48,'Student 40'!N48,'Student 41'!N48,'Student 42'!N48)</f>
        <v>0</v>
      </c>
      <c r="C48" s="1">
        <f>SUM('Student 1'!O48,'Student 2'!O48,'Student 3'!O48,'Student 4'!O48,'Student 5'!O48,'Student 6'!O48,'Student 7'!O48,'Student 8'!O48,'Student 9'!O48,'Student 10'!O48,'Student 11'!O48,'Student 12'!O48,'Student 13'!O48,'Student 14'!O48,'Student 15'!O48,'Student 16'!O48,'Student 17'!O48,'Student 18'!O48,'Student 19'!O48,'Student 20'!O48,'Student 21'!O48,'Student 22'!O48,'Student 23'!O48,'Student 24'!O48,'Student 25'!O48,'Student 26'!O48,'Student 27'!O48,'Student 28'!O48,'Student 29'!O48,'Student 30'!O48,'Student 31'!O48,'Student 32'!O48,'Student 33'!O48,'Student 34'!O48,'Student 35'!O48,'Student 36'!O48,'Student 37'!O48,'Student 38'!O48,'Student 39'!O48,'Student 40'!O48,'Student 41'!O48,'Student 42'!O48)</f>
        <v>1</v>
      </c>
      <c r="D48" s="1">
        <f>SUM('Student 1'!P48,'Student 2'!P48,'Student 3'!P48,'Student 4'!P48,'Student 5'!P48,'Student 6'!P48,'Student 7'!P48,'Student 8'!P48,'Student 9'!P48,'Student 10'!P48,'Student 11'!P48,'Student 12'!P48,'Student 13'!P48,'Student 14'!P48,'Student 15'!P48,'Student 16'!P48,'Student 17'!P48,'Student 18'!P48,'Student 19'!P48,'Student 20'!P48,'Student 21'!P48,'Student 22'!P48,'Student 23'!P48,'Student 24'!P48,'Student 25'!P48,'Student 26'!P48,'Student 27'!P48,'Student 28'!P48,'Student 29'!P48,'Student 30'!P48,'Student 31'!P48,'Student 32'!P48,'Student 33'!P48,'Student 34'!P48,'Student 35'!P48,'Student 36'!P48,'Student 37'!P48,'Student 38'!P48,'Student 39'!P48,'Student 40'!P48,'Student 41'!P48,'Student 42'!P48)</f>
        <v>1</v>
      </c>
      <c r="E48" s="1">
        <f>SUM('Student 1'!Q48,'Student 2'!Q48,'Student 3'!Q48,'Student 4'!Q48,'Student 5'!Q48,'Student 6'!Q48,'Student 7'!Q48,'Student 8'!Q48,'Student 9'!Q48,'Student 10'!Q48,'Student 11'!Q48,'Student 12'!Q48,'Student 13'!Q48,'Student 14'!Q48,'Student 15'!Q48,'Student 16'!Q48,'Student 17'!Q48,'Student 18'!Q48,'Student 19'!Q48,'Student 20'!Q48,'Student 21'!Q48,'Student 22'!Q48,'Student 23'!Q48,'Student 24'!Q48,'Student 25'!Q48,'Student 26'!Q48,'Student 27'!Q48,'Student 28'!Q48,'Student 29'!Q48,'Student 30'!Q48,'Student 31'!Q48,'Student 32'!Q48,'Student 33'!Q48,'Student 34'!Q48,'Student 35'!Q48,'Student 36'!Q48,'Student 37'!Q48,'Student 38'!Q48,'Student 39'!Q48,'Student 40'!Q48,'Student 41'!Q48,'Student 42'!Q48)</f>
        <v>2</v>
      </c>
      <c r="F48" s="1"/>
      <c r="G48" s="3">
        <f t="shared" si="1"/>
        <v>1</v>
      </c>
      <c r="H48" s="3">
        <f t="shared" si="2"/>
        <v>3</v>
      </c>
      <c r="I48" s="3">
        <f t="shared" si="3"/>
        <v>2</v>
      </c>
      <c r="J48" s="3">
        <f t="shared" si="4"/>
        <v>3</v>
      </c>
      <c r="K48" s="3"/>
      <c r="L48" s="1">
        <v>47</v>
      </c>
      <c r="M48" s="3">
        <f t="shared" si="5"/>
        <v>1</v>
      </c>
      <c r="N48" s="3">
        <f t="shared" si="6"/>
        <v>-2</v>
      </c>
      <c r="O48" s="3"/>
      <c r="P48" s="1">
        <v>48</v>
      </c>
      <c r="Q48" s="3">
        <f t="shared" si="7"/>
        <v>2.38095238095238</v>
      </c>
      <c r="R48" s="3">
        <f t="shared" si="8"/>
        <v>-4.76190476190476</v>
      </c>
      <c r="S48" s="1"/>
    </row>
    <row r="49" spans="1:19">
      <c r="A49" s="1">
        <v>48</v>
      </c>
      <c r="B49" s="1">
        <f>SUM('Student 1'!N49,'Student 2'!N49,'Student 3'!N49,'Student 4'!N49,'Student 5'!N49,'Student 6'!N49,'Student 7'!N49,'Student 8'!N49,'Student 9'!N49,'Student 10'!N49,'Student 11'!N49,'Student 12'!N49,'Student 13'!N49,'Student 14'!N49,'Student 15'!N49,'Student 16'!N49,'Student 17'!N49,'Student 18'!N49,'Student 19'!N49,'Student 20'!N49,'Student 21'!N49,'Student 22'!N49,'Student 23'!N49,'Student 24'!N49,'Student 25'!N49,'Student 26'!N49,'Student 27'!N49,'Student 28'!N49,'Student 29'!N49,'Student 30'!N49,'Student 31'!N49,'Student 32'!N49,'Student 33'!N49,'Student 34'!N49,'Student 35'!N49,'Student 36'!N49,'Student 37'!N49,'Student 38'!N49,'Student 39'!N49,'Student 40'!N49,'Student 41'!N49,'Student 42'!N49)</f>
        <v>2</v>
      </c>
      <c r="C49" s="1">
        <f>SUM('Student 1'!O49,'Student 2'!O49,'Student 3'!O49,'Student 4'!O49,'Student 5'!O49,'Student 6'!O49,'Student 7'!O49,'Student 8'!O49,'Student 9'!O49,'Student 10'!O49,'Student 11'!O49,'Student 12'!O49,'Student 13'!O49,'Student 14'!O49,'Student 15'!O49,'Student 16'!O49,'Student 17'!O49,'Student 18'!O49,'Student 19'!O49,'Student 20'!O49,'Student 21'!O49,'Student 22'!O49,'Student 23'!O49,'Student 24'!O49,'Student 25'!O49,'Student 26'!O49,'Student 27'!O49,'Student 28'!O49,'Student 29'!O49,'Student 30'!O49,'Student 31'!O49,'Student 32'!O49,'Student 33'!O49,'Student 34'!O49,'Student 35'!O49,'Student 36'!O49,'Student 37'!O49,'Student 38'!O49,'Student 39'!O49,'Student 40'!O49,'Student 41'!O49,'Student 42'!O49)</f>
        <v>5</v>
      </c>
      <c r="D49" s="1">
        <f>SUM('Student 1'!P49,'Student 2'!P49,'Student 3'!P49,'Student 4'!P49,'Student 5'!P49,'Student 6'!P49,'Student 7'!P49,'Student 8'!P49,'Student 9'!P49,'Student 10'!P49,'Student 11'!P49,'Student 12'!P49,'Student 13'!P49,'Student 14'!P49,'Student 15'!P49,'Student 16'!P49,'Student 17'!P49,'Student 18'!P49,'Student 19'!P49,'Student 20'!P49,'Student 21'!P49,'Student 22'!P49,'Student 23'!P49,'Student 24'!P49,'Student 25'!P49,'Student 26'!P49,'Student 27'!P49,'Student 28'!P49,'Student 29'!P49,'Student 30'!P49,'Student 31'!P49,'Student 32'!P49,'Student 33'!P49,'Student 34'!P49,'Student 35'!P49,'Student 36'!P49,'Student 37'!P49,'Student 38'!P49,'Student 39'!P49,'Student 40'!P49,'Student 41'!P49,'Student 42'!P49)</f>
        <v>2</v>
      </c>
      <c r="E49" s="1">
        <f>SUM('Student 1'!Q49,'Student 2'!Q49,'Student 3'!Q49,'Student 4'!Q49,'Student 5'!Q49,'Student 6'!Q49,'Student 7'!Q49,'Student 8'!Q49,'Student 9'!Q49,'Student 10'!Q49,'Student 11'!Q49,'Student 12'!Q49,'Student 13'!Q49,'Student 14'!Q49,'Student 15'!Q49,'Student 16'!Q49,'Student 17'!Q49,'Student 18'!Q49,'Student 19'!Q49,'Student 20'!Q49,'Student 21'!Q49,'Student 22'!Q49,'Student 23'!Q49,'Student 24'!Q49,'Student 25'!Q49,'Student 26'!Q49,'Student 27'!Q49,'Student 28'!Q49,'Student 29'!Q49,'Student 30'!Q49,'Student 31'!Q49,'Student 32'!Q49,'Student 33'!Q49,'Student 34'!Q49,'Student 35'!Q49,'Student 36'!Q49,'Student 37'!Q49,'Student 38'!Q49,'Student 39'!Q49,'Student 40'!Q49,'Student 41'!Q49,'Student 42'!Q49)</f>
        <v>4</v>
      </c>
      <c r="F49" s="1"/>
      <c r="G49" s="3">
        <f>ROUNDUP(AVERAGE(B49:B50),0)</f>
        <v>2</v>
      </c>
      <c r="H49" s="3">
        <f t="shared" si="2"/>
        <v>5</v>
      </c>
      <c r="I49" s="3">
        <f t="shared" si="3"/>
        <v>2</v>
      </c>
      <c r="J49" s="3">
        <f t="shared" si="4"/>
        <v>4</v>
      </c>
      <c r="K49" s="3"/>
      <c r="L49" s="1">
        <v>48</v>
      </c>
      <c r="M49" s="3">
        <f t="shared" ref="M49" si="9">J49-I49</f>
        <v>2</v>
      </c>
      <c r="N49" s="3">
        <f t="shared" ref="N49" si="10">G49-H49</f>
        <v>-3</v>
      </c>
      <c r="O49" s="1"/>
      <c r="P49" s="1">
        <v>49</v>
      </c>
      <c r="Q49" s="3">
        <f t="shared" ref="Q49" si="11">(M49/42)*100</f>
        <v>4.76190476190476</v>
      </c>
      <c r="R49" s="3">
        <f t="shared" ref="R49" si="12">(N49/42)*100</f>
        <v>-7.14285714285714</v>
      </c>
      <c r="S49" s="1"/>
    </row>
  </sheetData>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G1" sqref="G1"/>
    </sheetView>
  </sheetViews>
  <sheetFormatPr defaultColWidth="9.14285714285714" defaultRowHeight="15"/>
  <sheetData>
    <row r="1" spans="1:17">
      <c r="A1" s="1" t="s">
        <v>0</v>
      </c>
      <c r="B1" t="s">
        <v>1</v>
      </c>
      <c r="C1" t="s">
        <v>2</v>
      </c>
      <c r="D1" t="s">
        <v>3</v>
      </c>
      <c r="E1" t="s">
        <v>4</v>
      </c>
      <c r="H1" t="s">
        <v>1</v>
      </c>
      <c r="I1" t="s">
        <v>2</v>
      </c>
      <c r="J1" t="s">
        <v>3</v>
      </c>
      <c r="K1" t="s">
        <v>4</v>
      </c>
      <c r="N1" t="s">
        <v>1</v>
      </c>
      <c r="O1" t="s">
        <v>2</v>
      </c>
      <c r="P1" t="s">
        <v>3</v>
      </c>
      <c r="Q1" t="s">
        <v>4</v>
      </c>
    </row>
    <row r="2" spans="1:17">
      <c r="A2" s="1">
        <v>168</v>
      </c>
      <c r="B2" s="1">
        <v>1</v>
      </c>
      <c r="C2" s="1">
        <v>0</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205</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523</v>
      </c>
      <c r="B4" s="1">
        <v>0</v>
      </c>
      <c r="C4" s="1">
        <v>1</v>
      </c>
      <c r="D4" s="1">
        <v>0</v>
      </c>
      <c r="E4" s="1">
        <v>0</v>
      </c>
      <c r="G4" s="1">
        <v>3</v>
      </c>
      <c r="H4" s="2">
        <f>SUMIFS(B2:B22,A2:A22,"&gt;121",A2:A22,"&lt;181")</f>
        <v>1</v>
      </c>
      <c r="I4" s="2">
        <f>SUMIFS(C2:C22,A2:A22,"&gt;121",A2:A22,"&lt;181")</f>
        <v>0</v>
      </c>
      <c r="J4" s="2">
        <f>SUMIFS(D2:D22,A2:A22,"&gt;121",A2:A22,"&lt;181")</f>
        <v>0</v>
      </c>
      <c r="K4" s="2">
        <f>SUMIFS(E2:E22,A2:A22,"&gt;121",A2:A22,"&lt;181")</f>
        <v>0</v>
      </c>
      <c r="M4">
        <v>3</v>
      </c>
      <c r="N4">
        <v>1</v>
      </c>
      <c r="O4">
        <v>0</v>
      </c>
      <c r="P4">
        <v>0</v>
      </c>
      <c r="Q4">
        <v>0</v>
      </c>
    </row>
    <row r="5" spans="1:17">
      <c r="A5" s="1">
        <v>979</v>
      </c>
      <c r="B5" s="1">
        <v>0</v>
      </c>
      <c r="C5" s="1">
        <v>0</v>
      </c>
      <c r="D5" s="1">
        <v>0</v>
      </c>
      <c r="E5" s="1">
        <v>1</v>
      </c>
      <c r="G5" s="1">
        <v>4</v>
      </c>
      <c r="H5" s="2">
        <f>SUMIFS(B2:B22,A2:A22,"&gt;181",A2:A22,"&lt;241")</f>
        <v>0</v>
      </c>
      <c r="I5" s="2">
        <f>SUMIFS(C2:C22,A2:A22,"&gt;181",A2:A22,"&lt;241")</f>
        <v>1</v>
      </c>
      <c r="J5" s="2">
        <f>SUMIFS(D2:D22,A2:A22,"&gt;181",A2:A22,"&lt;241")</f>
        <v>0</v>
      </c>
      <c r="K5" s="2">
        <f>SUMIFS(E2:E22,A2:A22,"&gt;181",A2:A22,"&lt;241")</f>
        <v>0</v>
      </c>
      <c r="M5">
        <v>4</v>
      </c>
      <c r="N5">
        <v>0</v>
      </c>
      <c r="O5">
        <v>1</v>
      </c>
      <c r="P5">
        <v>0</v>
      </c>
      <c r="Q5">
        <v>0</v>
      </c>
    </row>
    <row r="6" spans="1:17">
      <c r="A6" s="1">
        <v>1483</v>
      </c>
      <c r="B6" s="1">
        <v>0</v>
      </c>
      <c r="C6" s="1">
        <v>0</v>
      </c>
      <c r="D6" s="1">
        <v>1</v>
      </c>
      <c r="E6" s="1">
        <v>0</v>
      </c>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1:17">
      <c r="A7" s="1">
        <v>2110</v>
      </c>
      <c r="B7" s="1">
        <v>0</v>
      </c>
      <c r="C7" s="1">
        <v>0</v>
      </c>
      <c r="D7" s="1">
        <v>0</v>
      </c>
      <c r="E7" s="1">
        <v>1</v>
      </c>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1:17">
      <c r="A8" s="1">
        <v>2274</v>
      </c>
      <c r="B8" s="1">
        <v>1</v>
      </c>
      <c r="C8" s="1">
        <v>0</v>
      </c>
      <c r="D8" s="1">
        <v>0</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2322</v>
      </c>
      <c r="B9" s="1">
        <v>1</v>
      </c>
      <c r="C9" s="1">
        <v>0</v>
      </c>
      <c r="D9" s="1">
        <v>0</v>
      </c>
      <c r="E9" s="1">
        <v>0</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2577</v>
      </c>
      <c r="B10" s="1">
        <v>0</v>
      </c>
      <c r="C10" s="1">
        <v>0</v>
      </c>
      <c r="D10" s="1">
        <v>0</v>
      </c>
      <c r="E10" s="1">
        <v>1</v>
      </c>
      <c r="G10" s="1">
        <v>9</v>
      </c>
      <c r="H10" s="2">
        <f>SUMIFS(B2:B22,A2:A22,"&gt;481",A2:A22,"&lt;541")</f>
        <v>0</v>
      </c>
      <c r="I10" s="2">
        <f>SUMIFS(C2:C22,A2:A22,"&gt;481",A2:A22,"&lt;541")</f>
        <v>1</v>
      </c>
      <c r="J10" s="2">
        <f>SUMIFS(D2:D22,A2:A22,"&gt;481",A2:A22,"&lt;541")</f>
        <v>0</v>
      </c>
      <c r="K10" s="2">
        <f>SUMIFS(E2:E22,A2:A22,"&gt;481",A2:A22,"&lt;541")</f>
        <v>0</v>
      </c>
      <c r="M10">
        <v>9</v>
      </c>
      <c r="N10">
        <v>0</v>
      </c>
      <c r="O10">
        <v>1</v>
      </c>
      <c r="P10">
        <v>0</v>
      </c>
      <c r="Q10">
        <v>0</v>
      </c>
    </row>
    <row r="11" spans="1:17">
      <c r="A11" s="1">
        <v>2587</v>
      </c>
      <c r="B11" s="1">
        <v>1</v>
      </c>
      <c r="C11" s="1">
        <v>0</v>
      </c>
      <c r="D11" s="1">
        <v>0</v>
      </c>
      <c r="E11" s="1">
        <v>0</v>
      </c>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1</v>
      </c>
      <c r="M18">
        <v>17</v>
      </c>
      <c r="N18">
        <v>0</v>
      </c>
      <c r="O18">
        <v>0</v>
      </c>
      <c r="P18">
        <v>0</v>
      </c>
      <c r="Q18">
        <v>1</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1</v>
      </c>
      <c r="K26" s="2">
        <f>SUMIFS(E2:E22,A2:A22,"&gt;1441",A2:A22,"&lt;1501")</f>
        <v>0</v>
      </c>
      <c r="M26">
        <v>25</v>
      </c>
      <c r="N26">
        <v>0</v>
      </c>
      <c r="O26">
        <v>0</v>
      </c>
      <c r="P26">
        <v>1</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1</v>
      </c>
      <c r="M37">
        <v>36</v>
      </c>
      <c r="N37">
        <v>0</v>
      </c>
      <c r="O37">
        <v>0</v>
      </c>
      <c r="P37">
        <v>0</v>
      </c>
      <c r="Q37">
        <v>1</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1</v>
      </c>
      <c r="I39" s="2">
        <f>SUMIFS(C2:C22,A2:A22,"&gt;2221",A2:A22,"&lt;2281")</f>
        <v>0</v>
      </c>
      <c r="J39" s="2">
        <f>SUMIFS(D2:D22,A2:A22,"&gt;2221",A2:A22,"&lt;2281")</f>
        <v>0</v>
      </c>
      <c r="K39" s="2">
        <f>SUMIFS(E2:E22,A2:A22,"&gt;2221",A2:A22,"&lt;2281")</f>
        <v>0</v>
      </c>
      <c r="M39">
        <v>38</v>
      </c>
      <c r="N39">
        <v>1</v>
      </c>
      <c r="O39">
        <v>0</v>
      </c>
      <c r="P39">
        <v>0</v>
      </c>
      <c r="Q39">
        <v>0</v>
      </c>
    </row>
    <row r="40" spans="7:17">
      <c r="G40" s="1">
        <v>39</v>
      </c>
      <c r="H40" s="2">
        <f>SUMIFS(B2:B22,A2:A22,"&gt;2281",A2:A22,"&lt;2341")</f>
        <v>1</v>
      </c>
      <c r="I40" s="2">
        <f>SUMIFS(C2:C22,A2:A22,"&gt;2281",A2:A22,"&lt;2341")</f>
        <v>0</v>
      </c>
      <c r="J40" s="2">
        <f>SUMIFS(D2:D22,A2:A22,"&gt;2281",A2:A22,"&lt;2341")</f>
        <v>0</v>
      </c>
      <c r="K40" s="2">
        <f>SUMIFS(E2:E22,A2:A22,"&gt;2281",A2:A22,"&lt;2341")</f>
        <v>0</v>
      </c>
      <c r="M40">
        <v>39</v>
      </c>
      <c r="N40">
        <v>1</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1</v>
      </c>
      <c r="M44">
        <v>43</v>
      </c>
      <c r="N44">
        <v>0</v>
      </c>
      <c r="O44">
        <v>0</v>
      </c>
      <c r="P44">
        <v>0</v>
      </c>
      <c r="Q44">
        <v>1</v>
      </c>
    </row>
    <row r="45" spans="7:17">
      <c r="G45" s="1">
        <v>44</v>
      </c>
      <c r="H45" s="2">
        <f>SUMIFS(B2:B22,A2:A22,"&gt;2581",A2:A22,"&lt;2641")</f>
        <v>1</v>
      </c>
      <c r="I45" s="2">
        <f>SUMIFS(C2:C22,A2:A22,"&gt;2581",A2:A22,"&lt;2641")</f>
        <v>0</v>
      </c>
      <c r="J45" s="2">
        <f>SUMIFS(D2:D22,A2:A22,"&gt;2581",A2:A22,"&lt;2641")</f>
        <v>0</v>
      </c>
      <c r="K45" s="2">
        <f>SUMIFS(E2:E22,A2:A22,"&gt;2581",A2:A22,"&lt;2641")</f>
        <v>0</v>
      </c>
      <c r="M45">
        <v>44</v>
      </c>
      <c r="N45">
        <v>1</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Q49"/>
  <sheetViews>
    <sheetView workbookViewId="0">
      <selection activeCell="N33" sqref="N33"/>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230</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261</v>
      </c>
      <c r="B3" s="1">
        <v>0</v>
      </c>
      <c r="C3" s="1">
        <v>1</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338</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699</v>
      </c>
      <c r="B5" s="1">
        <v>0</v>
      </c>
      <c r="C5" s="1">
        <v>1</v>
      </c>
      <c r="D5" s="1">
        <v>0</v>
      </c>
      <c r="E5" s="1">
        <v>0</v>
      </c>
      <c r="G5" s="1">
        <v>4</v>
      </c>
      <c r="H5" s="2">
        <f>SUMIFS(B2:B22,A2:A22,"&gt;181",A2:A22,"&lt;241")</f>
        <v>0</v>
      </c>
      <c r="I5" s="2">
        <f>SUMIFS(C2:C22,A2:A22,"&gt;181",A2:A22,"&lt;241")</f>
        <v>1</v>
      </c>
      <c r="J5" s="2">
        <f>SUMIFS(D2:D22,A2:A22,"&gt;181",A2:A22,"&lt;241")</f>
        <v>0</v>
      </c>
      <c r="K5" s="2">
        <f>SUMIFS(E2:E22,A2:A22,"&gt;181",A2:A22,"&lt;241")</f>
        <v>0</v>
      </c>
      <c r="M5">
        <v>4</v>
      </c>
      <c r="N5">
        <v>0</v>
      </c>
      <c r="O5">
        <v>1</v>
      </c>
      <c r="P5">
        <v>0</v>
      </c>
      <c r="Q5">
        <v>0</v>
      </c>
    </row>
    <row r="6" spans="1:17">
      <c r="A6" s="1">
        <v>912</v>
      </c>
      <c r="B6" s="1">
        <v>0</v>
      </c>
      <c r="C6" s="1">
        <v>1</v>
      </c>
      <c r="D6" s="1">
        <v>0</v>
      </c>
      <c r="E6" s="1">
        <v>0</v>
      </c>
      <c r="G6" s="1">
        <v>5</v>
      </c>
      <c r="H6" s="2">
        <f>SUMIFS(B2:B22,A2:A22,"&gt;241",A2:A22,"&lt;301")</f>
        <v>0</v>
      </c>
      <c r="I6" s="2">
        <f>SUMIFS(C2:C22,A2:A22,"&gt;241",A2:A22,"&lt;301")</f>
        <v>1</v>
      </c>
      <c r="J6" s="2">
        <f>SUMIFS(D2:D22,A2:A22,"&gt;241",A2:A22,"&lt;301")</f>
        <v>0</v>
      </c>
      <c r="K6" s="2">
        <f>SUMIFS(E2:E22,A2:A22,"&gt;241",A2:A22,"&lt;301")</f>
        <v>0</v>
      </c>
      <c r="M6">
        <v>5</v>
      </c>
      <c r="N6">
        <v>0</v>
      </c>
      <c r="O6">
        <v>1</v>
      </c>
      <c r="P6">
        <v>0</v>
      </c>
      <c r="Q6">
        <v>0</v>
      </c>
    </row>
    <row r="7" spans="1:17">
      <c r="A7" s="1">
        <v>988</v>
      </c>
      <c r="B7" s="1">
        <v>1</v>
      </c>
      <c r="C7" s="1">
        <v>0</v>
      </c>
      <c r="D7" s="1">
        <v>0</v>
      </c>
      <c r="E7" s="1">
        <v>0</v>
      </c>
      <c r="G7" s="1">
        <v>6</v>
      </c>
      <c r="H7" s="2">
        <f>SUMIFS(B2:B22,A2:A22,"&gt;301",A2:A22,"&lt;361")</f>
        <v>0</v>
      </c>
      <c r="I7" s="2">
        <f>SUMIFS(C2:C22,A2:A22,"&gt;301",A2:A22,"&lt;361")</f>
        <v>0</v>
      </c>
      <c r="J7" s="2">
        <f>SUMIFS(D2:D22,A2:A22,"&gt;301",A2:A22,"&lt;361")</f>
        <v>0</v>
      </c>
      <c r="K7" s="2">
        <f>SUMIFS(E2:E22,A2:A22,"&gt;301",A2:A22,"&lt;361")</f>
        <v>1</v>
      </c>
      <c r="M7">
        <v>6</v>
      </c>
      <c r="N7">
        <v>0</v>
      </c>
      <c r="O7">
        <v>0</v>
      </c>
      <c r="P7">
        <v>0</v>
      </c>
      <c r="Q7">
        <v>1</v>
      </c>
    </row>
    <row r="8" spans="1:17">
      <c r="A8" s="1">
        <v>1168</v>
      </c>
      <c r="B8" s="1">
        <v>1</v>
      </c>
      <c r="C8" s="1">
        <v>0</v>
      </c>
      <c r="D8" s="1">
        <v>0</v>
      </c>
      <c r="E8" s="1">
        <v>0</v>
      </c>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1:17">
      <c r="A9" s="1">
        <v>1172</v>
      </c>
      <c r="B9" s="1">
        <v>0</v>
      </c>
      <c r="C9" s="1">
        <v>0</v>
      </c>
      <c r="D9" s="1">
        <v>0</v>
      </c>
      <c r="E9" s="1">
        <v>1</v>
      </c>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1:17">
      <c r="A10" s="1">
        <v>1181</v>
      </c>
      <c r="B10" s="1">
        <v>0</v>
      </c>
      <c r="C10" s="1">
        <v>0</v>
      </c>
      <c r="D10" s="1">
        <v>0</v>
      </c>
      <c r="E10" s="1">
        <v>1</v>
      </c>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1:17">
      <c r="A11" s="1">
        <v>1281</v>
      </c>
      <c r="B11" s="1">
        <v>0</v>
      </c>
      <c r="C11" s="1">
        <v>1</v>
      </c>
      <c r="D11" s="1">
        <v>0</v>
      </c>
      <c r="E11" s="1">
        <v>0</v>
      </c>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1:17">
      <c r="A12" s="1">
        <v>1336</v>
      </c>
      <c r="B12" s="1">
        <v>0</v>
      </c>
      <c r="C12" s="1">
        <v>1</v>
      </c>
      <c r="D12" s="1">
        <v>0</v>
      </c>
      <c r="E12" s="1">
        <v>0</v>
      </c>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1:17">
      <c r="A13" s="1">
        <v>1462</v>
      </c>
      <c r="B13" s="1">
        <v>0</v>
      </c>
      <c r="C13" s="1">
        <v>0</v>
      </c>
      <c r="D13" s="1">
        <v>0</v>
      </c>
      <c r="E13" s="1">
        <v>1</v>
      </c>
      <c r="G13" s="1">
        <v>12</v>
      </c>
      <c r="H13" s="2">
        <f>SUMIFS(B2:B22,A2:A22,"&gt;661",A2:A22,"&lt;721")</f>
        <v>0</v>
      </c>
      <c r="I13" s="2">
        <f>SUMIFS(C2:C22,A2:A22,"&gt;661",A2:A22,"&lt;721")</f>
        <v>1</v>
      </c>
      <c r="J13" s="2">
        <f>SUMIFS(D2:D22,A2:A22,"&gt;661",A2:A22,"&lt;721")</f>
        <v>0</v>
      </c>
      <c r="K13" s="2">
        <f>SUMIFS(E2:E22,A2:A22,"&gt;661",A2:A22,"&lt;721")</f>
        <v>0</v>
      </c>
      <c r="M13">
        <v>12</v>
      </c>
      <c r="N13">
        <v>0</v>
      </c>
      <c r="O13">
        <v>1</v>
      </c>
      <c r="P13">
        <v>0</v>
      </c>
      <c r="Q13">
        <v>0</v>
      </c>
    </row>
    <row r="14" spans="1:17">
      <c r="A14" s="1">
        <v>1555</v>
      </c>
      <c r="B14" s="1">
        <v>0</v>
      </c>
      <c r="C14" s="1">
        <v>1</v>
      </c>
      <c r="D14" s="1">
        <v>0</v>
      </c>
      <c r="E14" s="1">
        <v>0</v>
      </c>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1:17">
      <c r="A15" s="1">
        <v>1732</v>
      </c>
      <c r="B15" s="1">
        <v>0</v>
      </c>
      <c r="C15" s="1">
        <v>0</v>
      </c>
      <c r="D15" s="1">
        <v>1</v>
      </c>
      <c r="E15" s="1">
        <v>0</v>
      </c>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1:17">
      <c r="A16" s="1">
        <v>1841</v>
      </c>
      <c r="B16" s="1">
        <v>1</v>
      </c>
      <c r="C16" s="1">
        <v>0</v>
      </c>
      <c r="D16" s="1">
        <v>0</v>
      </c>
      <c r="E16" s="1">
        <v>0</v>
      </c>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1:17">
      <c r="A17" s="1">
        <v>1849</v>
      </c>
      <c r="B17" s="1">
        <v>1</v>
      </c>
      <c r="C17" s="1">
        <v>0</v>
      </c>
      <c r="D17" s="1">
        <v>0</v>
      </c>
      <c r="E17" s="1">
        <v>0</v>
      </c>
      <c r="G17" s="1">
        <v>16</v>
      </c>
      <c r="H17" s="2">
        <f>SUMIFS(B2:B22,A2:A22,"&gt;901",A2:A22,"&lt;961")</f>
        <v>0</v>
      </c>
      <c r="I17" s="2">
        <f>SUMIFS(C2:C22,A2:A22,"&gt;901",A2:A22,"&lt;961")</f>
        <v>1</v>
      </c>
      <c r="J17" s="2">
        <f>SUMIFS(D2:D22,A2:A22,"&gt;901",A2:A22,"&lt;961")</f>
        <v>0</v>
      </c>
      <c r="K17" s="2">
        <f>SUMIFS(E2:E22,A2:A22,"&gt;901",A2:A22,"&lt;961")</f>
        <v>0</v>
      </c>
      <c r="M17">
        <v>16</v>
      </c>
      <c r="N17">
        <v>0</v>
      </c>
      <c r="O17">
        <v>1</v>
      </c>
      <c r="P17">
        <v>0</v>
      </c>
      <c r="Q17">
        <v>0</v>
      </c>
    </row>
    <row r="18" spans="1:17">
      <c r="A18" s="1">
        <v>2090</v>
      </c>
      <c r="B18" s="1">
        <v>0</v>
      </c>
      <c r="C18" s="1">
        <v>0</v>
      </c>
      <c r="D18" s="1">
        <v>0</v>
      </c>
      <c r="E18" s="1">
        <v>1</v>
      </c>
      <c r="G18" s="1">
        <v>17</v>
      </c>
      <c r="H18" s="2">
        <f>SUMIFS(B2:B22,A2:A22,"&gt;961",A2:A22,"&lt;1021")</f>
        <v>1</v>
      </c>
      <c r="I18" s="2">
        <f>SUMIFS(C2:C22,A2:A22,"&gt;961",A2:A22,"&lt;1021")</f>
        <v>0</v>
      </c>
      <c r="J18" s="2">
        <f>SUMIFS(D2:D22,A2:A22,"&gt;961",A2:A22,"&lt;1021")</f>
        <v>0</v>
      </c>
      <c r="K18" s="2">
        <f>SUMIFS(E2:E22,A2:A22,"&gt;961",A2:A22,"&lt;1021")</f>
        <v>0</v>
      </c>
      <c r="M18">
        <v>17</v>
      </c>
      <c r="N18">
        <v>1</v>
      </c>
      <c r="O18">
        <v>0</v>
      </c>
      <c r="P18">
        <v>0</v>
      </c>
      <c r="Q18">
        <v>0</v>
      </c>
    </row>
    <row r="19" spans="1:17">
      <c r="A19" s="1">
        <v>2091</v>
      </c>
      <c r="B19" s="1">
        <v>0</v>
      </c>
      <c r="C19" s="1">
        <v>1</v>
      </c>
      <c r="D19" s="1">
        <v>0</v>
      </c>
      <c r="E19" s="1">
        <v>0</v>
      </c>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1:17">
      <c r="A20" s="1">
        <v>2330</v>
      </c>
      <c r="B20" s="1">
        <v>1</v>
      </c>
      <c r="C20" s="1">
        <v>0</v>
      </c>
      <c r="D20" s="1">
        <v>0</v>
      </c>
      <c r="E20" s="1">
        <v>0</v>
      </c>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1:17">
      <c r="A21" s="1">
        <v>2577</v>
      </c>
      <c r="B21" s="1">
        <v>1</v>
      </c>
      <c r="C21" s="1">
        <v>0</v>
      </c>
      <c r="D21" s="1">
        <v>0</v>
      </c>
      <c r="E21" s="1">
        <v>0</v>
      </c>
      <c r="G21" s="1">
        <v>20</v>
      </c>
      <c r="H21" s="2">
        <f>SUMIFS(B2:B22,A2:A22,"&gt;1141",A2:A22,"&lt;1201")</f>
        <v>1</v>
      </c>
      <c r="I21" s="2">
        <f>SUMIFS(C2:C22,A2:A22,"&gt;1141",A2:A22,"&lt;1201")</f>
        <v>0</v>
      </c>
      <c r="J21" s="2">
        <f>SUMIFS(D2:D22,A2:A22,"&gt;1141",A2:A22,"&lt;1201")</f>
        <v>0</v>
      </c>
      <c r="K21" s="2">
        <f>SUMIFS(E2:E22,A2:A22,"&gt;1141",A2:A22,"&lt;A2:A22")</f>
        <v>0</v>
      </c>
      <c r="M21">
        <v>20</v>
      </c>
      <c r="N21">
        <v>1</v>
      </c>
      <c r="O21">
        <v>0</v>
      </c>
      <c r="P21">
        <v>0</v>
      </c>
      <c r="Q21">
        <v>0</v>
      </c>
    </row>
    <row r="22" spans="1:17">
      <c r="A22" s="1">
        <v>2578</v>
      </c>
      <c r="B22" s="1">
        <v>0</v>
      </c>
      <c r="C22" s="1">
        <v>0</v>
      </c>
      <c r="D22" s="1">
        <v>1</v>
      </c>
      <c r="E22" s="1">
        <v>0</v>
      </c>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1</v>
      </c>
      <c r="J23" s="2">
        <f>SUMIFS(D2:D22,A2:A22,"&gt;1261",A2:A22,"&lt;1321")</f>
        <v>0</v>
      </c>
      <c r="K23" s="2">
        <f>SUMIFS(E2:E22,A2:A22,"&gt;1261",A2:A22,"&lt;1321")</f>
        <v>0</v>
      </c>
      <c r="M23">
        <v>22</v>
      </c>
      <c r="N23">
        <v>0</v>
      </c>
      <c r="O23">
        <v>1</v>
      </c>
      <c r="P23">
        <v>0</v>
      </c>
      <c r="Q23">
        <v>0</v>
      </c>
    </row>
    <row r="24" spans="7:17">
      <c r="G24" s="1">
        <v>23</v>
      </c>
      <c r="H24" s="2">
        <f>SUMIFS(B2:B22,A2:A22,"&gt;1321",A2:A22,"&lt;1381")</f>
        <v>0</v>
      </c>
      <c r="I24" s="2">
        <f>SUMIFS(C2:C22,A2:A22,"&gt;1321",A2:A22,"&lt;1381")</f>
        <v>1</v>
      </c>
      <c r="J24" s="2">
        <f>SUMIFS(D2:D22,A2:A22,"&gt;1321",A2:A22,"&lt;1381")</f>
        <v>0</v>
      </c>
      <c r="K24" s="2">
        <f>SUMIFS(E2:E22,A2:A22,"&gt;1321",A2:A22,"&lt;1381")</f>
        <v>0</v>
      </c>
      <c r="M24">
        <v>23</v>
      </c>
      <c r="N24">
        <v>0</v>
      </c>
      <c r="O24">
        <v>1</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1</v>
      </c>
      <c r="M26">
        <v>25</v>
      </c>
      <c r="N26">
        <v>0</v>
      </c>
      <c r="O26">
        <v>0</v>
      </c>
      <c r="P26">
        <v>0</v>
      </c>
      <c r="Q26">
        <v>1</v>
      </c>
    </row>
    <row r="27" spans="7:17">
      <c r="G27" s="1">
        <v>26</v>
      </c>
      <c r="H27" s="2">
        <f>SUMIFS(B2:B22,A2:A22,"&gt;1501",A2:A22,"&lt;1561")</f>
        <v>0</v>
      </c>
      <c r="I27" s="2">
        <f>SUMIFS(C2:C22,A2:A22,"&gt;1501",A2:A22,"&lt;1561")</f>
        <v>1</v>
      </c>
      <c r="J27" s="2">
        <f>SUMIFS(D2:D22,A2:A22,"&gt;1501",A2:A22,"&lt;1561")</f>
        <v>0</v>
      </c>
      <c r="K27" s="2">
        <f>SUMIFS(E2:E22,A2:A22,"&gt;1501",A2:A22,"&lt;1561")</f>
        <v>0</v>
      </c>
      <c r="M27">
        <v>26</v>
      </c>
      <c r="N27">
        <v>0</v>
      </c>
      <c r="O27">
        <v>1</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1</v>
      </c>
      <c r="K30" s="2">
        <f>SUMIFS(E2:E22,A2:A22,"&gt;1681",A2:A22,"&lt;1741")</f>
        <v>0</v>
      </c>
      <c r="M30">
        <v>29</v>
      </c>
      <c r="N30">
        <v>0</v>
      </c>
      <c r="O30">
        <v>0</v>
      </c>
      <c r="P30">
        <v>1</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2</v>
      </c>
      <c r="I32" s="2">
        <f>SUMIFS(C2:C22,A2:A22,"&gt;1801",A2:A22,"&lt;1861")</f>
        <v>0</v>
      </c>
      <c r="J32" s="2">
        <f>SUMIFS(D2:D22,A2:A22,"&gt;1801",A2:A22,"&lt;1861")</f>
        <v>0</v>
      </c>
      <c r="K32" s="2">
        <f>SUMIFS(E2:E22,A2:A22,"&gt;1801",A2:A22,"&lt;1861")</f>
        <v>0</v>
      </c>
      <c r="M32">
        <v>31</v>
      </c>
      <c r="N32">
        <v>1</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1</v>
      </c>
      <c r="J36" s="2">
        <f>SUMIFS(D2:D22,A2:A22,"&gt;2041",A2:A22,"&lt;2101")</f>
        <v>0</v>
      </c>
      <c r="K36" s="2">
        <f>SUMIFS(E2:E22,A2:A22,"&gt;2041",A2:A22,"&lt;2101")</f>
        <v>1</v>
      </c>
      <c r="M36">
        <v>35</v>
      </c>
      <c r="N36">
        <v>0</v>
      </c>
      <c r="O36">
        <v>1</v>
      </c>
      <c r="P36">
        <v>0</v>
      </c>
      <c r="Q36">
        <v>1</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1</v>
      </c>
      <c r="I40" s="2">
        <f>SUMIFS(C2:C22,A2:A22,"&gt;2281",A2:A22,"&lt;2341")</f>
        <v>0</v>
      </c>
      <c r="J40" s="2">
        <f>SUMIFS(D2:D22,A2:A22,"&gt;2281",A2:A22,"&lt;2341")</f>
        <v>0</v>
      </c>
      <c r="K40" s="2">
        <f>SUMIFS(E2:E22,A2:A22,"&gt;2281",A2:A22,"&lt;2341")</f>
        <v>0</v>
      </c>
      <c r="M40">
        <v>39</v>
      </c>
      <c r="N40">
        <v>1</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1</v>
      </c>
      <c r="I44" s="2">
        <f>SUMIFS(C2:C22,A2:A22,"&gt;2521",A2:A22,"&lt;2581")</f>
        <v>0</v>
      </c>
      <c r="J44" s="2">
        <f>SUMIFS(D2:D22,A2:A22,"&gt;2521",A2:A22,"&lt;2581")</f>
        <v>1</v>
      </c>
      <c r="K44" s="2">
        <f>SUMIFS(E2:E22,A2:A22,"&gt;2521",A2:A22,"&lt;2581")</f>
        <v>0</v>
      </c>
      <c r="M44">
        <v>43</v>
      </c>
      <c r="N44">
        <v>1</v>
      </c>
      <c r="O44">
        <v>0</v>
      </c>
      <c r="P44">
        <v>1</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Q49"/>
  <sheetViews>
    <sheetView workbookViewId="0">
      <selection activeCell="N1" sqref="N$1:Q$1048576"/>
    </sheetView>
  </sheetViews>
  <sheetFormatPr defaultColWidth="9" defaultRowHeight="15"/>
  <cols>
    <col min="1" max="1" width="11.8190476190476" customWidth="1"/>
  </cols>
  <sheetData>
    <row r="1" spans="1:17">
      <c r="A1" s="1" t="s">
        <v>0</v>
      </c>
      <c r="B1" t="s">
        <v>1</v>
      </c>
      <c r="C1" t="s">
        <v>2</v>
      </c>
      <c r="D1" t="s">
        <v>3</v>
      </c>
      <c r="E1" t="s">
        <v>4</v>
      </c>
      <c r="H1" t="s">
        <v>1</v>
      </c>
      <c r="I1" t="s">
        <v>2</v>
      </c>
      <c r="J1" t="s">
        <v>3</v>
      </c>
      <c r="K1" t="s">
        <v>4</v>
      </c>
      <c r="N1" t="s">
        <v>1</v>
      </c>
      <c r="O1" t="s">
        <v>2</v>
      </c>
      <c r="P1" t="s">
        <v>3</v>
      </c>
      <c r="Q1" t="s">
        <v>4</v>
      </c>
    </row>
    <row r="2" spans="1:17">
      <c r="A2" s="1">
        <v>511</v>
      </c>
      <c r="B2" s="1">
        <v>0</v>
      </c>
      <c r="C2" s="1">
        <v>1</v>
      </c>
      <c r="D2" s="1">
        <v>0</v>
      </c>
      <c r="E2" s="1">
        <v>0</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1326</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2217</v>
      </c>
      <c r="B4" s="1">
        <v>0</v>
      </c>
      <c r="C4" s="1">
        <v>1</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2587</v>
      </c>
      <c r="B5" s="1">
        <v>0</v>
      </c>
      <c r="C5" s="1">
        <v>0</v>
      </c>
      <c r="D5" s="1">
        <v>0</v>
      </c>
      <c r="E5" s="1">
        <v>1</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1</v>
      </c>
      <c r="J10" s="2">
        <f>SUMIFS(D2:D22,A2:A22,"&gt;481",A2:A22,"&lt;541")</f>
        <v>0</v>
      </c>
      <c r="K10" s="2">
        <f>SUMIFS(E2:E22,A2:A22,"&gt;481",A2:A22,"&lt;541")</f>
        <v>0</v>
      </c>
      <c r="M10">
        <v>9</v>
      </c>
      <c r="N10">
        <v>0</v>
      </c>
      <c r="O10">
        <v>1</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1</v>
      </c>
      <c r="M24">
        <v>23</v>
      </c>
      <c r="N24">
        <v>0</v>
      </c>
      <c r="O24">
        <v>0</v>
      </c>
      <c r="P24">
        <v>0</v>
      </c>
      <c r="Q24">
        <v>1</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1</v>
      </c>
      <c r="J38" s="2">
        <f>SUMIFS(D2:D22,A2:A22,"&gt;2161",A2:A22,"&lt;2221")</f>
        <v>0</v>
      </c>
      <c r="K38" s="2">
        <f>SUMIFS(E2:E22,A2:A22,"&gt;2161",A2:A22,"&lt;2221")</f>
        <v>0</v>
      </c>
      <c r="M38">
        <v>37</v>
      </c>
      <c r="N38">
        <v>0</v>
      </c>
      <c r="O38">
        <v>1</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1</v>
      </c>
      <c r="M45">
        <v>44</v>
      </c>
      <c r="N45">
        <v>0</v>
      </c>
      <c r="O45">
        <v>0</v>
      </c>
      <c r="P45">
        <v>0</v>
      </c>
      <c r="Q45">
        <v>1</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1211</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1961</v>
      </c>
      <c r="B3" s="1">
        <v>1</v>
      </c>
      <c r="C3" s="1">
        <v>0</v>
      </c>
      <c r="D3" s="1">
        <v>0</v>
      </c>
      <c r="E3" s="1">
        <v>0</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2344</v>
      </c>
      <c r="B4" s="1">
        <v>1</v>
      </c>
      <c r="C4" s="1">
        <v>0</v>
      </c>
      <c r="D4" s="1">
        <v>0</v>
      </c>
      <c r="E4" s="1">
        <v>0</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1:17">
      <c r="A5" s="1">
        <v>2863</v>
      </c>
      <c r="B5" s="1">
        <v>1</v>
      </c>
      <c r="C5" s="1">
        <v>0</v>
      </c>
      <c r="D5" s="1">
        <v>0</v>
      </c>
      <c r="E5" s="1">
        <v>0</v>
      </c>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1</v>
      </c>
      <c r="M22">
        <v>21</v>
      </c>
      <c r="N22">
        <v>0</v>
      </c>
      <c r="O22">
        <v>0</v>
      </c>
      <c r="P22">
        <v>0</v>
      </c>
      <c r="Q22">
        <v>1</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1</v>
      </c>
      <c r="I34" s="2">
        <f>SUMIFS(C2:C22,A2:A22,"&gt;1921",A2:A22,"&lt;1981")</f>
        <v>0</v>
      </c>
      <c r="J34" s="2">
        <f>SUMIFS(D2:D22,A2:A22,"&gt;1921",A2:A22,"&lt;1981")</f>
        <v>0</v>
      </c>
      <c r="K34" s="2">
        <f>SUMIFS(E2:E22,A2:A22,"&gt;1921",A2:A22,"&lt;1981")</f>
        <v>0</v>
      </c>
      <c r="M34">
        <v>33</v>
      </c>
      <c r="N34">
        <v>1</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1</v>
      </c>
      <c r="I41" s="2">
        <f>SUMIFS(C2:C22,A2:A22,"&gt;2341",A2:A22,"&lt;2401")</f>
        <v>0</v>
      </c>
      <c r="J41" s="2">
        <f>SUMIFS(D2:D22,A2:A22,"&gt;2341",A2:A22,"&lt;2401")</f>
        <v>0</v>
      </c>
      <c r="K41" s="2">
        <f>SUMIFS(E2:E22,A2:A22,"&gt;2341",A2:A22,"&lt;2401")</f>
        <v>0</v>
      </c>
      <c r="M41">
        <v>40</v>
      </c>
      <c r="N41">
        <v>1</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1</v>
      </c>
      <c r="I49" s="2">
        <f>SUMIFS(C2:C22,A2:A22,"&gt;2821",A2:A22,"&lt;2881")</f>
        <v>0</v>
      </c>
      <c r="J49" s="2">
        <f>SUMIFS(D2:D22,A2:A22,"&gt;2821",A2:A22,"&lt;2881")</f>
        <v>0</v>
      </c>
      <c r="K49" s="2">
        <f>SUMIFS(E2:E22,A2:A22,"&gt;2821",A2:A22,"&lt;2881")</f>
        <v>0</v>
      </c>
      <c r="M49">
        <v>48</v>
      </c>
      <c r="N49">
        <v>1</v>
      </c>
      <c r="O49">
        <v>0</v>
      </c>
      <c r="P49">
        <v>0</v>
      </c>
      <c r="Q49">
        <v>0</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65</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7:17">
      <c r="G3" s="1">
        <v>2</v>
      </c>
      <c r="H3" s="2">
        <f>SUMIFS(B2:B22,A2:A22,"&gt;61",A2:A22,"&lt;121")</f>
        <v>0</v>
      </c>
      <c r="I3" s="2">
        <f>SUMIFS(C2:C22,A2:A22,"&gt;61",A2:A22,"&lt;121")</f>
        <v>0</v>
      </c>
      <c r="J3" s="2">
        <f>SUMIFS(D2:D22,A2:A22,"&gt;61",A2:A22,"&lt;121")</f>
        <v>0</v>
      </c>
      <c r="K3" s="2">
        <f>SUMIFS(E2:E22,A2:A22,"&gt;61",A2:A22,"&lt;121")</f>
        <v>1</v>
      </c>
      <c r="M3">
        <v>2</v>
      </c>
      <c r="N3">
        <v>0</v>
      </c>
      <c r="O3">
        <v>0</v>
      </c>
      <c r="P3">
        <v>0</v>
      </c>
      <c r="Q3">
        <v>1</v>
      </c>
    </row>
    <row r="4" spans="7:17">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0</v>
      </c>
      <c r="M8">
        <v>7</v>
      </c>
      <c r="N8">
        <v>0</v>
      </c>
      <c r="O8">
        <v>0</v>
      </c>
      <c r="P8">
        <v>0</v>
      </c>
      <c r="Q8">
        <v>0</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0</v>
      </c>
      <c r="M16">
        <v>15</v>
      </c>
      <c r="N16">
        <v>0</v>
      </c>
      <c r="O16">
        <v>0</v>
      </c>
      <c r="P16">
        <v>0</v>
      </c>
      <c r="Q16">
        <v>0</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0</v>
      </c>
      <c r="M49">
        <v>48</v>
      </c>
      <c r="N49">
        <v>0</v>
      </c>
      <c r="O49">
        <v>0</v>
      </c>
      <c r="P49">
        <v>0</v>
      </c>
      <c r="Q49">
        <v>0</v>
      </c>
    </row>
  </sheetData>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Q49"/>
  <sheetViews>
    <sheetView workbookViewId="0">
      <selection activeCell="M1" sqref="M1:Q49"/>
    </sheetView>
  </sheetViews>
  <sheetFormatPr defaultColWidth="9" defaultRowHeight="15"/>
  <cols>
    <col min="1" max="1" width="10.0857142857143" customWidth="1"/>
  </cols>
  <sheetData>
    <row r="1" spans="1:17">
      <c r="A1" s="1" t="s">
        <v>0</v>
      </c>
      <c r="B1" t="s">
        <v>1</v>
      </c>
      <c r="C1" t="s">
        <v>2</v>
      </c>
      <c r="D1" t="s">
        <v>3</v>
      </c>
      <c r="E1" t="s">
        <v>4</v>
      </c>
      <c r="H1" t="s">
        <v>1</v>
      </c>
      <c r="I1" t="s">
        <v>2</v>
      </c>
      <c r="J1" t="s">
        <v>3</v>
      </c>
      <c r="K1" t="s">
        <v>4</v>
      </c>
      <c r="N1" t="s">
        <v>1</v>
      </c>
      <c r="O1" t="s">
        <v>2</v>
      </c>
      <c r="P1" t="s">
        <v>3</v>
      </c>
      <c r="Q1" t="s">
        <v>4</v>
      </c>
    </row>
    <row r="2" spans="1:17">
      <c r="A2" s="1">
        <v>391</v>
      </c>
      <c r="B2" s="1">
        <v>0</v>
      </c>
      <c r="C2" s="1">
        <v>0</v>
      </c>
      <c r="D2" s="1">
        <v>0</v>
      </c>
      <c r="E2" s="1">
        <v>1</v>
      </c>
      <c r="G2" s="1">
        <v>1</v>
      </c>
      <c r="H2" s="2">
        <f>SUMIFS(B2:B22,A2:A22,"&gt;0",A2:A22,"&lt;61")</f>
        <v>0</v>
      </c>
      <c r="I2" s="2">
        <f>SUMIFS(C2:C22,A2:A22,"&gt;0",A2:A22,"&lt;61")</f>
        <v>0</v>
      </c>
      <c r="J2" s="2">
        <f>SUMIFS(D2:D22,A2:A22,"&gt;0",A2:A22,"&lt;61")</f>
        <v>0</v>
      </c>
      <c r="K2" s="2">
        <f>SUMIFS(E2:E22,A2:A22,"&gt;0",A2:A22,"&lt;61")</f>
        <v>0</v>
      </c>
      <c r="M2">
        <v>1</v>
      </c>
      <c r="N2">
        <v>0</v>
      </c>
      <c r="O2">
        <v>0</v>
      </c>
      <c r="P2">
        <v>0</v>
      </c>
      <c r="Q2">
        <v>0</v>
      </c>
    </row>
    <row r="3" spans="1:17">
      <c r="A3" s="1">
        <v>847</v>
      </c>
      <c r="B3" s="1">
        <v>0</v>
      </c>
      <c r="C3" s="1">
        <v>0</v>
      </c>
      <c r="D3" s="1">
        <v>0</v>
      </c>
      <c r="E3" s="1">
        <v>1</v>
      </c>
      <c r="G3" s="1">
        <v>2</v>
      </c>
      <c r="H3" s="2">
        <f>SUMIFS(B2:B22,A2:A22,"&gt;61",A2:A22,"&lt;121")</f>
        <v>0</v>
      </c>
      <c r="I3" s="2">
        <f>SUMIFS(C2:C22,A2:A22,"&gt;61",A2:A22,"&lt;121")</f>
        <v>0</v>
      </c>
      <c r="J3" s="2">
        <f>SUMIFS(D2:D22,A2:A22,"&gt;61",A2:A22,"&lt;121")</f>
        <v>0</v>
      </c>
      <c r="K3" s="2">
        <f>SUMIFS(E2:E22,A2:A22,"&gt;61",A2:A22,"&lt;121")</f>
        <v>0</v>
      </c>
      <c r="M3">
        <v>2</v>
      </c>
      <c r="N3">
        <v>0</v>
      </c>
      <c r="O3">
        <v>0</v>
      </c>
      <c r="P3">
        <v>0</v>
      </c>
      <c r="Q3">
        <v>0</v>
      </c>
    </row>
    <row r="4" spans="1:17">
      <c r="A4" s="1">
        <v>2861</v>
      </c>
      <c r="B4" s="1">
        <v>0</v>
      </c>
      <c r="C4" s="1">
        <v>0</v>
      </c>
      <c r="D4" s="1">
        <v>0</v>
      </c>
      <c r="E4" s="1">
        <v>1</v>
      </c>
      <c r="G4" s="1">
        <v>3</v>
      </c>
      <c r="H4" s="2">
        <f>SUMIFS(B2:B22,A2:A22,"&gt;121",A2:A22,"&lt;181")</f>
        <v>0</v>
      </c>
      <c r="I4" s="2">
        <f>SUMIFS(C2:C22,A2:A22,"&gt;121",A2:A22,"&lt;181")</f>
        <v>0</v>
      </c>
      <c r="J4" s="2">
        <f>SUMIFS(D2:D22,A2:A22,"&gt;121",A2:A22,"&lt;181")</f>
        <v>0</v>
      </c>
      <c r="K4" s="2">
        <f>SUMIFS(E2:E22,A2:A22,"&gt;121",A2:A22,"&lt;181")</f>
        <v>0</v>
      </c>
      <c r="M4">
        <v>3</v>
      </c>
      <c r="N4">
        <v>0</v>
      </c>
      <c r="O4">
        <v>0</v>
      </c>
      <c r="P4">
        <v>0</v>
      </c>
      <c r="Q4">
        <v>0</v>
      </c>
    </row>
    <row r="5" spans="7:17">
      <c r="G5" s="1">
        <v>4</v>
      </c>
      <c r="H5" s="2">
        <f>SUMIFS(B2:B22,A2:A22,"&gt;181",A2:A22,"&lt;241")</f>
        <v>0</v>
      </c>
      <c r="I5" s="2">
        <f>SUMIFS(C2:C22,A2:A22,"&gt;181",A2:A22,"&lt;241")</f>
        <v>0</v>
      </c>
      <c r="J5" s="2">
        <f>SUMIFS(D2:D22,A2:A22,"&gt;181",A2:A22,"&lt;241")</f>
        <v>0</v>
      </c>
      <c r="K5" s="2">
        <f>SUMIFS(E2:E22,A2:A22,"&gt;181",A2:A22,"&lt;241")</f>
        <v>0</v>
      </c>
      <c r="M5">
        <v>4</v>
      </c>
      <c r="N5">
        <v>0</v>
      </c>
      <c r="O5">
        <v>0</v>
      </c>
      <c r="P5">
        <v>0</v>
      </c>
      <c r="Q5">
        <v>0</v>
      </c>
    </row>
    <row r="6" spans="7:17">
      <c r="G6" s="1">
        <v>5</v>
      </c>
      <c r="H6" s="2">
        <f>SUMIFS(B2:B22,A2:A22,"&gt;241",A2:A22,"&lt;301")</f>
        <v>0</v>
      </c>
      <c r="I6" s="2">
        <f>SUMIFS(C2:C22,A2:A22,"&gt;241",A2:A22,"&lt;301")</f>
        <v>0</v>
      </c>
      <c r="J6" s="2">
        <f>SUMIFS(D2:D22,A2:A22,"&gt;241",A2:A22,"&lt;301")</f>
        <v>0</v>
      </c>
      <c r="K6" s="2">
        <f>SUMIFS(E2:E22,A2:A22,"&gt;241",A2:A22,"&lt;301")</f>
        <v>0</v>
      </c>
      <c r="M6">
        <v>5</v>
      </c>
      <c r="N6">
        <v>0</v>
      </c>
      <c r="O6">
        <v>0</v>
      </c>
      <c r="P6">
        <v>0</v>
      </c>
      <c r="Q6">
        <v>0</v>
      </c>
    </row>
    <row r="7" spans="7:17">
      <c r="G7" s="1">
        <v>6</v>
      </c>
      <c r="H7" s="2">
        <f>SUMIFS(B2:B22,A2:A22,"&gt;301",A2:A22,"&lt;361")</f>
        <v>0</v>
      </c>
      <c r="I7" s="2">
        <f>SUMIFS(C2:C22,A2:A22,"&gt;301",A2:A22,"&lt;361")</f>
        <v>0</v>
      </c>
      <c r="J7" s="2">
        <f>SUMIFS(D2:D22,A2:A22,"&gt;301",A2:A22,"&lt;361")</f>
        <v>0</v>
      </c>
      <c r="K7" s="2">
        <f>SUMIFS(E2:E22,A2:A22,"&gt;301",A2:A22,"&lt;361")</f>
        <v>0</v>
      </c>
      <c r="M7">
        <v>6</v>
      </c>
      <c r="N7">
        <v>0</v>
      </c>
      <c r="O7">
        <v>0</v>
      </c>
      <c r="P7">
        <v>0</v>
      </c>
      <c r="Q7">
        <v>0</v>
      </c>
    </row>
    <row r="8" spans="7:17">
      <c r="G8" s="1">
        <v>7</v>
      </c>
      <c r="H8" s="2">
        <f>SUMIFS(B2:B22,A2:A22,"&gt;361",A2:A22,"&lt;421")</f>
        <v>0</v>
      </c>
      <c r="I8" s="2">
        <f>SUMIFS(C2:C22,A2:A22,"&gt;361",A2:A22,"&lt;421")</f>
        <v>0</v>
      </c>
      <c r="J8" s="2">
        <f>SUMIFS(D2:D22,A2:A22,"&gt;361",A2:A22,"&lt;421")</f>
        <v>0</v>
      </c>
      <c r="K8" s="2">
        <f>SUMIFS(E2:E22,A2:A22,"&gt;361",A2:A22,"&lt;421")</f>
        <v>1</v>
      </c>
      <c r="M8">
        <v>7</v>
      </c>
      <c r="N8">
        <v>0</v>
      </c>
      <c r="O8">
        <v>0</v>
      </c>
      <c r="P8">
        <v>0</v>
      </c>
      <c r="Q8">
        <v>1</v>
      </c>
    </row>
    <row r="9" spans="7:17">
      <c r="G9" s="1">
        <v>8</v>
      </c>
      <c r="H9" s="2">
        <f>SUMIFS(B2:B22,A2:A22,"&gt;421",A2:A22,"&lt;481")</f>
        <v>0</v>
      </c>
      <c r="I9" s="2">
        <f>SUMIFS(C2:C22,A2:A22,"&gt;421",A2:A22,"&lt;481")</f>
        <v>0</v>
      </c>
      <c r="J9" s="2">
        <f>SUMIFS(D2:D22,A2:A22,"&gt;421",A2:A22,"&lt;481")</f>
        <v>0</v>
      </c>
      <c r="K9" s="2">
        <f>SUMIFS(E2:E22,A2:A22,"&gt;421",A2:A22,"&lt;481")</f>
        <v>0</v>
      </c>
      <c r="M9">
        <v>8</v>
      </c>
      <c r="N9">
        <v>0</v>
      </c>
      <c r="O9">
        <v>0</v>
      </c>
      <c r="P9">
        <v>0</v>
      </c>
      <c r="Q9">
        <v>0</v>
      </c>
    </row>
    <row r="10" spans="7:17">
      <c r="G10" s="1">
        <v>9</v>
      </c>
      <c r="H10" s="2">
        <f>SUMIFS(B2:B22,A2:A22,"&gt;481",A2:A22,"&lt;541")</f>
        <v>0</v>
      </c>
      <c r="I10" s="2">
        <f>SUMIFS(C2:C22,A2:A22,"&gt;481",A2:A22,"&lt;541")</f>
        <v>0</v>
      </c>
      <c r="J10" s="2">
        <f>SUMIFS(D2:D22,A2:A22,"&gt;481",A2:A22,"&lt;541")</f>
        <v>0</v>
      </c>
      <c r="K10" s="2">
        <f>SUMIFS(E2:E22,A2:A22,"&gt;481",A2:A22,"&lt;541")</f>
        <v>0</v>
      </c>
      <c r="M10">
        <v>9</v>
      </c>
      <c r="N10">
        <v>0</v>
      </c>
      <c r="O10">
        <v>0</v>
      </c>
      <c r="P10">
        <v>0</v>
      </c>
      <c r="Q10">
        <v>0</v>
      </c>
    </row>
    <row r="11" spans="7:17">
      <c r="G11" s="1">
        <v>10</v>
      </c>
      <c r="H11" s="2">
        <f>SUMIFS(B2:B22,A2:A22,"&gt;541",A2:A22,"&lt;601")</f>
        <v>0</v>
      </c>
      <c r="I11" s="2">
        <f>SUMIFS(C2:C22,A2:A22,"&gt;541",A2:A22,"&lt;601")</f>
        <v>0</v>
      </c>
      <c r="J11" s="2">
        <f>SUMIFS(D2:D22,A2:A22,"&gt;541",A2:A22,"&lt;601")</f>
        <v>0</v>
      </c>
      <c r="K11" s="2">
        <f>SUMIFS(E2:E22,A2:A22,"&gt;541",A2:A22,"&lt;601")</f>
        <v>0</v>
      </c>
      <c r="M11">
        <v>10</v>
      </c>
      <c r="N11">
        <v>0</v>
      </c>
      <c r="O11">
        <v>0</v>
      </c>
      <c r="P11">
        <v>0</v>
      </c>
      <c r="Q11">
        <v>0</v>
      </c>
    </row>
    <row r="12" spans="7:17">
      <c r="G12" s="1">
        <v>11</v>
      </c>
      <c r="H12" s="2">
        <f>SUMIFS(B2:B22,A2:A22,"&gt;601",A2:A22,"&lt;661")</f>
        <v>0</v>
      </c>
      <c r="I12" s="2">
        <f>SUMIFS(C2:C22,A2:A22,"&gt;601",A2:A22,"&lt;661")</f>
        <v>0</v>
      </c>
      <c r="J12" s="2">
        <f>SUMIFS(D2:D22,A2:A22,"&gt;601",A2:A22,"&lt;661")</f>
        <v>0</v>
      </c>
      <c r="K12" s="2">
        <f>SUMIFS(E2:E22,A2:A22,"&gt;601",A2:A22,"&lt;661")</f>
        <v>0</v>
      </c>
      <c r="M12">
        <v>11</v>
      </c>
      <c r="N12">
        <v>0</v>
      </c>
      <c r="O12">
        <v>0</v>
      </c>
      <c r="P12">
        <v>0</v>
      </c>
      <c r="Q12">
        <v>0</v>
      </c>
    </row>
    <row r="13" spans="7:17">
      <c r="G13" s="1">
        <v>12</v>
      </c>
      <c r="H13" s="2">
        <f>SUMIFS(B2:B22,A2:A22,"&gt;661",A2:A22,"&lt;721")</f>
        <v>0</v>
      </c>
      <c r="I13" s="2">
        <f>SUMIFS(C2:C22,A2:A22,"&gt;661",A2:A22,"&lt;721")</f>
        <v>0</v>
      </c>
      <c r="J13" s="2">
        <f>SUMIFS(D2:D22,A2:A22,"&gt;661",A2:A22,"&lt;721")</f>
        <v>0</v>
      </c>
      <c r="K13" s="2">
        <f>SUMIFS(E2:E22,A2:A22,"&gt;661",A2:A22,"&lt;721")</f>
        <v>0</v>
      </c>
      <c r="M13">
        <v>12</v>
      </c>
      <c r="N13">
        <v>0</v>
      </c>
      <c r="O13">
        <v>0</v>
      </c>
      <c r="P13">
        <v>0</v>
      </c>
      <c r="Q13">
        <v>0</v>
      </c>
    </row>
    <row r="14" spans="7:17">
      <c r="G14" s="1">
        <v>13</v>
      </c>
      <c r="H14" s="2">
        <f>SUMIFS(B2:B22,A2:A22,"&gt;721",A2:A22,"&lt;781")</f>
        <v>0</v>
      </c>
      <c r="I14" s="2">
        <f>SUMIFS(C2:C22,A2:A22,"&gt;721",A2:A22,"&lt;781")</f>
        <v>0</v>
      </c>
      <c r="J14" s="2">
        <f>SUMIFS(D2:D22,A2:A22,"&gt;721",A2:A22,"&lt;781")</f>
        <v>0</v>
      </c>
      <c r="K14" s="2">
        <f>SUMIFS(E2:E22,A2:A22,"&gt;721",A2:A22,"&lt;781")</f>
        <v>0</v>
      </c>
      <c r="M14">
        <v>13</v>
      </c>
      <c r="N14">
        <v>0</v>
      </c>
      <c r="O14">
        <v>0</v>
      </c>
      <c r="P14">
        <v>0</v>
      </c>
      <c r="Q14">
        <v>0</v>
      </c>
    </row>
    <row r="15" spans="7:17">
      <c r="G15" s="1">
        <v>14</v>
      </c>
      <c r="H15" s="2">
        <f>SUMIFS(B2:B22,A2:A22,"&gt;781",A2:A22,"&lt;841")</f>
        <v>0</v>
      </c>
      <c r="I15" s="2">
        <f>SUMIFS(C2:C22,A2:A22,"&gt;781",A2:A22,"&lt;841")</f>
        <v>0</v>
      </c>
      <c r="J15" s="2">
        <f>SUMIFS(D2:D22,A2:A22,"&gt;781",A2:A22,"&lt;841")</f>
        <v>0</v>
      </c>
      <c r="K15" s="2">
        <f>SUMIFS(E2:E22,A2:A22,"&gt;781",A2:A22,"&lt;841")</f>
        <v>0</v>
      </c>
      <c r="M15">
        <v>14</v>
      </c>
      <c r="N15">
        <v>0</v>
      </c>
      <c r="O15">
        <v>0</v>
      </c>
      <c r="P15">
        <v>0</v>
      </c>
      <c r="Q15">
        <v>0</v>
      </c>
    </row>
    <row r="16" spans="7:17">
      <c r="G16" s="1">
        <v>15</v>
      </c>
      <c r="H16" s="2">
        <f>SUMIFS(B2:B22,A2:A22,"&gt;841",A2:A22,"&lt;901")</f>
        <v>0</v>
      </c>
      <c r="I16" s="2">
        <f>SUMIFS(C2:C22,A2:A22,"&gt;841",A2:A22,"&lt;901")</f>
        <v>0</v>
      </c>
      <c r="J16" s="2">
        <f>SUMIFS(D2:D22,A2:A22,"&gt;841",A2:A22,"&lt;901")</f>
        <v>0</v>
      </c>
      <c r="K16" s="2">
        <f>SUMIFS(E2:E22,A2:A22,"&gt;841",A2:A22,"&lt;901")</f>
        <v>1</v>
      </c>
      <c r="M16">
        <v>15</v>
      </c>
      <c r="N16">
        <v>0</v>
      </c>
      <c r="O16">
        <v>0</v>
      </c>
      <c r="P16">
        <v>0</v>
      </c>
      <c r="Q16">
        <v>1</v>
      </c>
    </row>
    <row r="17" spans="7:17">
      <c r="G17" s="1">
        <v>16</v>
      </c>
      <c r="H17" s="2">
        <f>SUMIFS(B2:B22,A2:A22,"&gt;901",A2:A22,"&lt;961")</f>
        <v>0</v>
      </c>
      <c r="I17" s="2">
        <f>SUMIFS(C2:C22,A2:A22,"&gt;901",A2:A22,"&lt;961")</f>
        <v>0</v>
      </c>
      <c r="J17" s="2">
        <f>SUMIFS(D2:D22,A2:A22,"&gt;901",A2:A22,"&lt;961")</f>
        <v>0</v>
      </c>
      <c r="K17" s="2">
        <f>SUMIFS(E2:E22,A2:A22,"&gt;901",A2:A22,"&lt;961")</f>
        <v>0</v>
      </c>
      <c r="M17">
        <v>16</v>
      </c>
      <c r="N17">
        <v>0</v>
      </c>
      <c r="O17">
        <v>0</v>
      </c>
      <c r="P17">
        <v>0</v>
      </c>
      <c r="Q17">
        <v>0</v>
      </c>
    </row>
    <row r="18" spans="7:17">
      <c r="G18" s="1">
        <v>17</v>
      </c>
      <c r="H18" s="2">
        <f>SUMIFS(B2:B22,A2:A22,"&gt;961",A2:A22,"&lt;1021")</f>
        <v>0</v>
      </c>
      <c r="I18" s="2">
        <f>SUMIFS(C2:C22,A2:A22,"&gt;961",A2:A22,"&lt;1021")</f>
        <v>0</v>
      </c>
      <c r="J18" s="2">
        <f>SUMIFS(D2:D22,A2:A22,"&gt;961",A2:A22,"&lt;1021")</f>
        <v>0</v>
      </c>
      <c r="K18" s="2">
        <f>SUMIFS(E2:E22,A2:A22,"&gt;961",A2:A22,"&lt;1021")</f>
        <v>0</v>
      </c>
      <c r="M18">
        <v>17</v>
      </c>
      <c r="N18">
        <v>0</v>
      </c>
      <c r="O18">
        <v>0</v>
      </c>
      <c r="P18">
        <v>0</v>
      </c>
      <c r="Q18">
        <v>0</v>
      </c>
    </row>
    <row r="19" spans="7:17">
      <c r="G19" s="1">
        <v>18</v>
      </c>
      <c r="H19" s="2">
        <f>SUMIFS(B2:B22,A2:A22,"&gt;1021",A2:A22,"&lt;1081")</f>
        <v>0</v>
      </c>
      <c r="I19" s="2">
        <f>SUMIFS(C2:C22,A2:A22,"&gt;1021",A2:A22,"&lt;1081")</f>
        <v>0</v>
      </c>
      <c r="J19" s="2">
        <f>SUMIFS(D2:D22,A2:A22,"&gt;1021",A2:A22,"&lt;1081")</f>
        <v>0</v>
      </c>
      <c r="K19" s="2">
        <f>SUMIFS(E2:E22,A2:A22,"&gt;1021",A2:A22,"&lt;1081")</f>
        <v>0</v>
      </c>
      <c r="M19">
        <v>18</v>
      </c>
      <c r="N19">
        <v>0</v>
      </c>
      <c r="O19">
        <v>0</v>
      </c>
      <c r="P19">
        <v>0</v>
      </c>
      <c r="Q19">
        <v>0</v>
      </c>
    </row>
    <row r="20" spans="7:17">
      <c r="G20" s="1">
        <v>19</v>
      </c>
      <c r="H20" s="2">
        <f>SUMIFS(B2:B22,A2:A22,"&gt;1081",A2:A22,"&lt;1141")</f>
        <v>0</v>
      </c>
      <c r="I20" s="2">
        <f>SUMIFS(C2:C22,A2:A22,"&gt;1081",A2:A22,"&lt;1141")</f>
        <v>0</v>
      </c>
      <c r="J20" s="2">
        <f>SUMIFS(D2:D22,A2:A22,"&gt;1081",A2:A22,"&lt;1141")</f>
        <v>0</v>
      </c>
      <c r="K20" s="2">
        <f>SUMIFS(E2:E22,A2:A22,"&gt;1081",A2:A22,"&lt;1141")</f>
        <v>0</v>
      </c>
      <c r="M20">
        <v>19</v>
      </c>
      <c r="N20">
        <v>0</v>
      </c>
      <c r="O20">
        <v>0</v>
      </c>
      <c r="P20">
        <v>0</v>
      </c>
      <c r="Q20">
        <v>0</v>
      </c>
    </row>
    <row r="21" spans="7:17">
      <c r="G21" s="1">
        <v>20</v>
      </c>
      <c r="H21" s="2">
        <f>SUMIFS(B2:B22,A2:A22,"&gt;1141",A2:A22,"&lt;1201")</f>
        <v>0</v>
      </c>
      <c r="I21" s="2">
        <f>SUMIFS(C2:C22,A2:A22,"&gt;1141",A2:A22,"&lt;1201")</f>
        <v>0</v>
      </c>
      <c r="J21" s="2">
        <f>SUMIFS(D2:D22,A2:A22,"&gt;1141",A2:A22,"&lt;1201")</f>
        <v>0</v>
      </c>
      <c r="K21" s="2">
        <f>SUMIFS(E2:E22,A2:A22,"&gt;1141",A2:A22,"&lt;A2:A22")</f>
        <v>0</v>
      </c>
      <c r="M21">
        <v>20</v>
      </c>
      <c r="N21">
        <v>0</v>
      </c>
      <c r="O21">
        <v>0</v>
      </c>
      <c r="P21">
        <v>0</v>
      </c>
      <c r="Q21">
        <v>0</v>
      </c>
    </row>
    <row r="22" spans="7:17">
      <c r="G22" s="1">
        <v>21</v>
      </c>
      <c r="H22" s="2">
        <f>SUMIFS(B2:B22,A2:A22,"&gt;1201",A2:A22,"&lt;1261")</f>
        <v>0</v>
      </c>
      <c r="I22" s="2">
        <f>SUMIFS(C2:C22,A2:A22,"&gt;1201",A2:A22,"&lt;1261")</f>
        <v>0</v>
      </c>
      <c r="J22" s="2">
        <f>SUMIFS(D2:D22,A2:A22,"&gt;1201",A2:A22,"&lt;1261")</f>
        <v>0</v>
      </c>
      <c r="K22" s="2">
        <f>SUMIFS(E2:E22,A2:A22,"&gt;1201",A2:A22,"&lt;1261")</f>
        <v>0</v>
      </c>
      <c r="M22">
        <v>21</v>
      </c>
      <c r="N22">
        <v>0</v>
      </c>
      <c r="O22">
        <v>0</v>
      </c>
      <c r="P22">
        <v>0</v>
      </c>
      <c r="Q22">
        <v>0</v>
      </c>
    </row>
    <row r="23" spans="7:17">
      <c r="G23" s="1">
        <v>22</v>
      </c>
      <c r="H23" s="2">
        <f>SUMIFS(B2:B22,A2:A22,"&gt;1261",A2:A22,"&lt;1321")</f>
        <v>0</v>
      </c>
      <c r="I23" s="2">
        <f>SUMIFS(C2:C22,A2:A22,"&gt;1261",A2:A22,"&lt;1321")</f>
        <v>0</v>
      </c>
      <c r="J23" s="2">
        <f>SUMIFS(D2:D22,A2:A22,"&gt;1261",A2:A22,"&lt;1321")</f>
        <v>0</v>
      </c>
      <c r="K23" s="2">
        <f>SUMIFS(E2:E22,A2:A22,"&gt;1261",A2:A22,"&lt;1321")</f>
        <v>0</v>
      </c>
      <c r="M23">
        <v>22</v>
      </c>
      <c r="N23">
        <v>0</v>
      </c>
      <c r="O23">
        <v>0</v>
      </c>
      <c r="P23">
        <v>0</v>
      </c>
      <c r="Q23">
        <v>0</v>
      </c>
    </row>
    <row r="24" spans="7:17">
      <c r="G24" s="1">
        <v>23</v>
      </c>
      <c r="H24" s="2">
        <f>SUMIFS(B2:B22,A2:A22,"&gt;1321",A2:A22,"&lt;1381")</f>
        <v>0</v>
      </c>
      <c r="I24" s="2">
        <f>SUMIFS(C2:C22,A2:A22,"&gt;1321",A2:A22,"&lt;1381")</f>
        <v>0</v>
      </c>
      <c r="J24" s="2">
        <f>SUMIFS(D2:D22,A2:A22,"&gt;1321",A2:A22,"&lt;1381")</f>
        <v>0</v>
      </c>
      <c r="K24" s="2">
        <f>SUMIFS(E2:E22,A2:A22,"&gt;1321",A2:A22,"&lt;1381")</f>
        <v>0</v>
      </c>
      <c r="M24">
        <v>23</v>
      </c>
      <c r="N24">
        <v>0</v>
      </c>
      <c r="O24">
        <v>0</v>
      </c>
      <c r="P24">
        <v>0</v>
      </c>
      <c r="Q24">
        <v>0</v>
      </c>
    </row>
    <row r="25" spans="7:17">
      <c r="G25" s="1">
        <v>24</v>
      </c>
      <c r="H25" s="2">
        <f>SUMIFS(B2:B22,A2:A22,"&gt;1381",A2:A22,"&lt;1441")</f>
        <v>0</v>
      </c>
      <c r="I25" s="2">
        <f>SUMIFS(C2:C22,A2:A22,"&gt;1381",A2:A22,"&lt;1441")</f>
        <v>0</v>
      </c>
      <c r="J25" s="2">
        <f>SUMIFS(D2:D22,A2:A22,"&gt;1381",A2:A22,"&lt;1441")</f>
        <v>0</v>
      </c>
      <c r="K25" s="2">
        <f>SUMIFS(E2:E22,A2:A22,"&gt;1381",A2:A22,"&lt;1441")</f>
        <v>0</v>
      </c>
      <c r="M25">
        <v>24</v>
      </c>
      <c r="N25">
        <v>0</v>
      </c>
      <c r="O25">
        <v>0</v>
      </c>
      <c r="P25">
        <v>0</v>
      </c>
      <c r="Q25">
        <v>0</v>
      </c>
    </row>
    <row r="26" spans="7:17">
      <c r="G26" s="1">
        <v>25</v>
      </c>
      <c r="H26" s="2">
        <f>SUMIFS(B2:B22,A2:A22,"&gt;1441",A2:A22,"&lt;1501")</f>
        <v>0</v>
      </c>
      <c r="I26" s="2">
        <f>SUMIFS(C2:C22,A2:A22,"&gt;1441",A2:A22,"&lt;1501")</f>
        <v>0</v>
      </c>
      <c r="J26" s="2">
        <f>SUMIFS(D2:D22,A2:A22,"&gt;1441",A2:A22,"&lt;1501")</f>
        <v>0</v>
      </c>
      <c r="K26" s="2">
        <f>SUMIFS(E2:E22,A2:A22,"&gt;1441",A2:A22,"&lt;1501")</f>
        <v>0</v>
      </c>
      <c r="M26">
        <v>25</v>
      </c>
      <c r="N26">
        <v>0</v>
      </c>
      <c r="O26">
        <v>0</v>
      </c>
      <c r="P26">
        <v>0</v>
      </c>
      <c r="Q26">
        <v>0</v>
      </c>
    </row>
    <row r="27" spans="7:17">
      <c r="G27" s="1">
        <v>26</v>
      </c>
      <c r="H27" s="2">
        <f>SUMIFS(B2:B22,A2:A22,"&gt;1501",A2:A22,"&lt;1561")</f>
        <v>0</v>
      </c>
      <c r="I27" s="2">
        <f>SUMIFS(C2:C22,A2:A22,"&gt;1501",A2:A22,"&lt;1561")</f>
        <v>0</v>
      </c>
      <c r="J27" s="2">
        <f>SUMIFS(D2:D22,A2:A22,"&gt;1501",A2:A22,"&lt;1561")</f>
        <v>0</v>
      </c>
      <c r="K27" s="2">
        <f>SUMIFS(E2:E22,A2:A22,"&gt;1501",A2:A22,"&lt;1561")</f>
        <v>0</v>
      </c>
      <c r="M27">
        <v>26</v>
      </c>
      <c r="N27">
        <v>0</v>
      </c>
      <c r="O27">
        <v>0</v>
      </c>
      <c r="P27">
        <v>0</v>
      </c>
      <c r="Q27">
        <v>0</v>
      </c>
    </row>
    <row r="28" spans="7:17">
      <c r="G28" s="1">
        <v>27</v>
      </c>
      <c r="H28" s="2">
        <f>SUMIFS(B2:B22,A2:A22,"&gt;1561",A2:A22,"&lt;1621")</f>
        <v>0</v>
      </c>
      <c r="I28" s="2">
        <f>SUMIFS(C2:C22,A2:A22,"&gt;1561",A2:A22,"&lt;1621")</f>
        <v>0</v>
      </c>
      <c r="J28" s="2">
        <f>SUMIFS(D2:D22,A2:A22,"&gt;1561",A2:A22,"&lt;1621")</f>
        <v>0</v>
      </c>
      <c r="K28" s="2">
        <f>SUMIFS(E2:E22,A2:A22,"&gt;1561",A2:A22,"&lt;1621")</f>
        <v>0</v>
      </c>
      <c r="M28">
        <v>27</v>
      </c>
      <c r="N28">
        <v>0</v>
      </c>
      <c r="O28">
        <v>0</v>
      </c>
      <c r="P28">
        <v>0</v>
      </c>
      <c r="Q28">
        <v>0</v>
      </c>
    </row>
    <row r="29" spans="7:17">
      <c r="G29" s="1">
        <v>28</v>
      </c>
      <c r="H29" s="2">
        <f>SUMIFS(B2:B22,A2:A22,"&gt;1621",A2:A22,"&lt;1681")</f>
        <v>0</v>
      </c>
      <c r="I29" s="2">
        <f>SUMIFS(C2:C22,A2:A22,"&gt;1621",A2:A22,"&lt;1681")</f>
        <v>0</v>
      </c>
      <c r="J29" s="2">
        <f>SUMIFS(D2:D22,A2:A22,"&gt;1621",A2:A22,"&lt;1681")</f>
        <v>0</v>
      </c>
      <c r="K29" s="2">
        <f>SUMIFS(E2:E22,A2:A22,"&gt;1621",A2:A22,"&lt;1681")</f>
        <v>0</v>
      </c>
      <c r="M29">
        <v>28</v>
      </c>
      <c r="N29">
        <v>0</v>
      </c>
      <c r="O29">
        <v>0</v>
      </c>
      <c r="P29">
        <v>0</v>
      </c>
      <c r="Q29">
        <v>0</v>
      </c>
    </row>
    <row r="30" spans="7:17">
      <c r="G30" s="1">
        <v>29</v>
      </c>
      <c r="H30" s="2">
        <f>SUMIFS(B2:B22,A2:A22,"&gt;1681",A2:A22,"&lt;1741")</f>
        <v>0</v>
      </c>
      <c r="I30" s="2">
        <f>SUMIFS(C2:C22,A2:A22,"&gt;1681",A2:A22,"&lt;1741")</f>
        <v>0</v>
      </c>
      <c r="J30" s="2">
        <f>SUMIFS(D2:D22,A2:A22,"&gt;1681",A2:A22,"&lt;1741")</f>
        <v>0</v>
      </c>
      <c r="K30" s="2">
        <f>SUMIFS(E2:E22,A2:A22,"&gt;1681",A2:A22,"&lt;1741")</f>
        <v>0</v>
      </c>
      <c r="M30">
        <v>29</v>
      </c>
      <c r="N30">
        <v>0</v>
      </c>
      <c r="O30">
        <v>0</v>
      </c>
      <c r="P30">
        <v>0</v>
      </c>
      <c r="Q30">
        <v>0</v>
      </c>
    </row>
    <row r="31" spans="7:17">
      <c r="G31" s="1">
        <v>30</v>
      </c>
      <c r="H31" s="2">
        <f>SUMIFS(B2:B22,A2:A22,"&gt;1741",A2:A22,"&lt;1801")</f>
        <v>0</v>
      </c>
      <c r="I31" s="2">
        <f>SUMIFS(C2:C22,A2:A22,"&gt;1741",A2:A22,"&lt;1801")</f>
        <v>0</v>
      </c>
      <c r="J31" s="2">
        <f>SUMIFS(D2:D22,A2:A22,"&gt;1741",A2:A22,"&lt;1801")</f>
        <v>0</v>
      </c>
      <c r="K31" s="2">
        <f>SUMIFS(E2:E22,A2:A22,"&gt;1741",A2:A22,"&lt;1801")</f>
        <v>0</v>
      </c>
      <c r="M31">
        <v>30</v>
      </c>
      <c r="N31">
        <v>0</v>
      </c>
      <c r="O31">
        <v>0</v>
      </c>
      <c r="P31">
        <v>0</v>
      </c>
      <c r="Q31">
        <v>0</v>
      </c>
    </row>
    <row r="32" spans="7:17">
      <c r="G32" s="1">
        <v>31</v>
      </c>
      <c r="H32" s="2">
        <f>SUMIFS(B2:B22,A2:A22,"&gt;1801",A2:A22,"&lt;1861")</f>
        <v>0</v>
      </c>
      <c r="I32" s="2">
        <f>SUMIFS(C2:C22,A2:A22,"&gt;1801",A2:A22,"&lt;1861")</f>
        <v>0</v>
      </c>
      <c r="J32" s="2">
        <f>SUMIFS(D2:D22,A2:A22,"&gt;1801",A2:A22,"&lt;1861")</f>
        <v>0</v>
      </c>
      <c r="K32" s="2">
        <f>SUMIFS(E2:E22,A2:A22,"&gt;1801",A2:A22,"&lt;1861")</f>
        <v>0</v>
      </c>
      <c r="M32">
        <v>31</v>
      </c>
      <c r="N32">
        <v>0</v>
      </c>
      <c r="O32">
        <v>0</v>
      </c>
      <c r="P32">
        <v>0</v>
      </c>
      <c r="Q32">
        <v>0</v>
      </c>
    </row>
    <row r="33" spans="7:17">
      <c r="G33" s="1">
        <v>32</v>
      </c>
      <c r="H33" s="2">
        <f>SUMIFS(B2:B22,A2:A22,"&gt;1861",A2:A22,"&lt;1921")</f>
        <v>0</v>
      </c>
      <c r="I33" s="2">
        <f>SUMIFS(C2:C22,A2:A22,"&gt;1861",A2:A22,"&lt;1921")</f>
        <v>0</v>
      </c>
      <c r="J33" s="2">
        <f>SUMIFS(D2:D22,A2:A22,"&gt;1861",A2:A22,"&lt;1921")</f>
        <v>0</v>
      </c>
      <c r="K33" s="2">
        <f>SUMIFS(E2:E22,A2:A22,"&gt;1861",A2:A22,"&lt;1921")</f>
        <v>0</v>
      </c>
      <c r="M33">
        <v>32</v>
      </c>
      <c r="N33">
        <v>0</v>
      </c>
      <c r="O33">
        <v>0</v>
      </c>
      <c r="P33">
        <v>0</v>
      </c>
      <c r="Q33">
        <v>0</v>
      </c>
    </row>
    <row r="34" spans="7:17">
      <c r="G34" s="1">
        <v>33</v>
      </c>
      <c r="H34" s="2">
        <f>SUMIFS(B2:B22,A2:A22,"&gt;1921",A2:A22,"&lt;1981")</f>
        <v>0</v>
      </c>
      <c r="I34" s="2">
        <f>SUMIFS(C2:C22,A2:A22,"&gt;1921",A2:A22,"&lt;1981")</f>
        <v>0</v>
      </c>
      <c r="J34" s="2">
        <f>SUMIFS(D2:D22,A2:A22,"&gt;1921",A2:A22,"&lt;1981")</f>
        <v>0</v>
      </c>
      <c r="K34" s="2">
        <f>SUMIFS(E2:E22,A2:A22,"&gt;1921",A2:A22,"&lt;1981")</f>
        <v>0</v>
      </c>
      <c r="M34">
        <v>33</v>
      </c>
      <c r="N34">
        <v>0</v>
      </c>
      <c r="O34">
        <v>0</v>
      </c>
      <c r="P34">
        <v>0</v>
      </c>
      <c r="Q34">
        <v>0</v>
      </c>
    </row>
    <row r="35" spans="7:17">
      <c r="G35" s="1">
        <v>34</v>
      </c>
      <c r="H35" s="2">
        <f>SUMIFS(B2:B22,A2:A22,"&gt;1981",A2:A22,"&lt;2041")</f>
        <v>0</v>
      </c>
      <c r="I35" s="2">
        <f>SUMIFS(C2:C22,A2:A22,"&gt;1981",A2:A22,"&lt;2041")</f>
        <v>0</v>
      </c>
      <c r="J35" s="2">
        <f>SUMIFS(D2:D22,A2:A22,"&gt;1981",A2:A22,"&lt;2041")</f>
        <v>0</v>
      </c>
      <c r="K35" s="2">
        <f>SUMIFS(E2:E22,A2:A22,"&gt;1981",A2:A22,"&lt;2041")</f>
        <v>0</v>
      </c>
      <c r="M35">
        <v>34</v>
      </c>
      <c r="N35">
        <v>0</v>
      </c>
      <c r="O35">
        <v>0</v>
      </c>
      <c r="P35">
        <v>0</v>
      </c>
      <c r="Q35">
        <v>0</v>
      </c>
    </row>
    <row r="36" spans="7:17">
      <c r="G36" s="1">
        <v>35</v>
      </c>
      <c r="H36" s="2">
        <f>SUMIFS(B2:B22,A2:A22,"&gt;2041",A2:A22,"&lt;2101")</f>
        <v>0</v>
      </c>
      <c r="I36" s="2">
        <f>SUMIFS(C2:C22,A2:A22,"&gt;2041",A2:A22,"&lt;2101")</f>
        <v>0</v>
      </c>
      <c r="J36" s="2">
        <f>SUMIFS(D2:D22,A2:A22,"&gt;2041",A2:A22,"&lt;2101")</f>
        <v>0</v>
      </c>
      <c r="K36" s="2">
        <f>SUMIFS(E2:E22,A2:A22,"&gt;2041",A2:A22,"&lt;2101")</f>
        <v>0</v>
      </c>
      <c r="M36">
        <v>35</v>
      </c>
      <c r="N36">
        <v>0</v>
      </c>
      <c r="O36">
        <v>0</v>
      </c>
      <c r="P36">
        <v>0</v>
      </c>
      <c r="Q36">
        <v>0</v>
      </c>
    </row>
    <row r="37" spans="7:17">
      <c r="G37" s="1">
        <v>36</v>
      </c>
      <c r="H37" s="2">
        <f>SUMIFS(B2:B22,A2:A22,"&gt;2101",A2:A22,"&lt;2161")</f>
        <v>0</v>
      </c>
      <c r="I37" s="2">
        <f>SUMIFS(C2:C22,A2:A22,"&gt;2101",A2:A22,"&lt;2161")</f>
        <v>0</v>
      </c>
      <c r="J37" s="2">
        <f>SUMIFS(D2:D22,A2:A22,"&gt;2101",A2:A22,"&lt;2161")</f>
        <v>0</v>
      </c>
      <c r="K37" s="2">
        <f>SUMIFS(E2:E22,A2:A22,"&gt;2101",A2:A22,"&lt;2161")</f>
        <v>0</v>
      </c>
      <c r="M37">
        <v>36</v>
      </c>
      <c r="N37">
        <v>0</v>
      </c>
      <c r="O37">
        <v>0</v>
      </c>
      <c r="P37">
        <v>0</v>
      </c>
      <c r="Q37">
        <v>0</v>
      </c>
    </row>
    <row r="38" spans="7:17">
      <c r="G38" s="1">
        <v>37</v>
      </c>
      <c r="H38" s="2">
        <f>SUMIFS(B2:B22,A2:A22,"&gt;2161",A2:A22,"&lt;2221")</f>
        <v>0</v>
      </c>
      <c r="I38" s="2">
        <f>SUMIFS(C2:C22,A2:A22,"&gt;2161",A2:A22,"&lt;2221")</f>
        <v>0</v>
      </c>
      <c r="J38" s="2">
        <f>SUMIFS(D2:D22,A2:A22,"&gt;2161",A2:A22,"&lt;2221")</f>
        <v>0</v>
      </c>
      <c r="K38" s="2">
        <f>SUMIFS(E2:E22,A2:A22,"&gt;2161",A2:A22,"&lt;2221")</f>
        <v>0</v>
      </c>
      <c r="M38">
        <v>37</v>
      </c>
      <c r="N38">
        <v>0</v>
      </c>
      <c r="O38">
        <v>0</v>
      </c>
      <c r="P38">
        <v>0</v>
      </c>
      <c r="Q38">
        <v>0</v>
      </c>
    </row>
    <row r="39" spans="7:17">
      <c r="G39" s="1">
        <v>38</v>
      </c>
      <c r="H39" s="2">
        <f>SUMIFS(B2:B22,A2:A22,"&gt;2221",A2:A22,"&lt;2281")</f>
        <v>0</v>
      </c>
      <c r="I39" s="2">
        <f>SUMIFS(C2:C22,A2:A22,"&gt;2221",A2:A22,"&lt;2281")</f>
        <v>0</v>
      </c>
      <c r="J39" s="2">
        <f>SUMIFS(D2:D22,A2:A22,"&gt;2221",A2:A22,"&lt;2281")</f>
        <v>0</v>
      </c>
      <c r="K39" s="2">
        <f>SUMIFS(E2:E22,A2:A22,"&gt;2221",A2:A22,"&lt;2281")</f>
        <v>0</v>
      </c>
      <c r="M39">
        <v>38</v>
      </c>
      <c r="N39">
        <v>0</v>
      </c>
      <c r="O39">
        <v>0</v>
      </c>
      <c r="P39">
        <v>0</v>
      </c>
      <c r="Q39">
        <v>0</v>
      </c>
    </row>
    <row r="40" spans="7:17">
      <c r="G40" s="1">
        <v>39</v>
      </c>
      <c r="H40" s="2">
        <f>SUMIFS(B2:B22,A2:A22,"&gt;2281",A2:A22,"&lt;2341")</f>
        <v>0</v>
      </c>
      <c r="I40" s="2">
        <f>SUMIFS(C2:C22,A2:A22,"&gt;2281",A2:A22,"&lt;2341")</f>
        <v>0</v>
      </c>
      <c r="J40" s="2">
        <f>SUMIFS(D2:D22,A2:A22,"&gt;2281",A2:A22,"&lt;2341")</f>
        <v>0</v>
      </c>
      <c r="K40" s="2">
        <f>SUMIFS(E2:E22,A2:A22,"&gt;2281",A2:A22,"&lt;2341")</f>
        <v>0</v>
      </c>
      <c r="M40">
        <v>39</v>
      </c>
      <c r="N40">
        <v>0</v>
      </c>
      <c r="O40">
        <v>0</v>
      </c>
      <c r="P40">
        <v>0</v>
      </c>
      <c r="Q40">
        <v>0</v>
      </c>
    </row>
    <row r="41" spans="7:17">
      <c r="G41" s="1">
        <v>40</v>
      </c>
      <c r="H41" s="2">
        <f>SUMIFS(B2:B22,A2:A22,"&gt;2341",A2:A22,"&lt;2401")</f>
        <v>0</v>
      </c>
      <c r="I41" s="2">
        <f>SUMIFS(C2:C22,A2:A22,"&gt;2341",A2:A22,"&lt;2401")</f>
        <v>0</v>
      </c>
      <c r="J41" s="2">
        <f>SUMIFS(D2:D22,A2:A22,"&gt;2341",A2:A22,"&lt;2401")</f>
        <v>0</v>
      </c>
      <c r="K41" s="2">
        <f>SUMIFS(E2:E22,A2:A22,"&gt;2341",A2:A22,"&lt;2401")</f>
        <v>0</v>
      </c>
      <c r="M41">
        <v>40</v>
      </c>
      <c r="N41">
        <v>0</v>
      </c>
      <c r="O41">
        <v>0</v>
      </c>
      <c r="P41">
        <v>0</v>
      </c>
      <c r="Q41">
        <v>0</v>
      </c>
    </row>
    <row r="42" spans="7:17">
      <c r="G42" s="1">
        <v>41</v>
      </c>
      <c r="H42" s="2">
        <f>SUMIFS(B2:B22,A2:A22,"&gt;2401",A2:A22,"&lt;2461")</f>
        <v>0</v>
      </c>
      <c r="I42" s="2">
        <f>SUMIFS(C2:C22,A2:A22,"&gt;2401",A2:A22,"&lt;2461")</f>
        <v>0</v>
      </c>
      <c r="J42" s="2">
        <f>SUMIFS(D2:D22,A2:A22,"&gt;2401",A2:A22,"&lt;2461")</f>
        <v>0</v>
      </c>
      <c r="K42" s="2">
        <f>SUMIFS(E2:E22,A2:A22,"&gt;2401",A2:A22,"&lt;2461")</f>
        <v>0</v>
      </c>
      <c r="M42">
        <v>41</v>
      </c>
      <c r="N42">
        <v>0</v>
      </c>
      <c r="O42">
        <v>0</v>
      </c>
      <c r="P42">
        <v>0</v>
      </c>
      <c r="Q42">
        <v>0</v>
      </c>
    </row>
    <row r="43" spans="7:17">
      <c r="G43" s="1">
        <v>42</v>
      </c>
      <c r="H43" s="2">
        <f>SUMIFS(B2:B22,A2:A22,"&gt;2461",A2:A22,"&lt;2521")</f>
        <v>0</v>
      </c>
      <c r="I43" s="2">
        <f>SUMIFS(C2:C22,A2:A22,"&gt;2461",A2:A22,"&lt;2521")</f>
        <v>0</v>
      </c>
      <c r="J43" s="2">
        <f>SUMIFS(D2:D22,A2:A22,"&gt;2461",A2:A22,"&lt;2521")</f>
        <v>0</v>
      </c>
      <c r="K43" s="2">
        <f>SUMIFS(E2:E22,A2:A22,"&gt;2461",A2:A22,"&lt;2521")</f>
        <v>0</v>
      </c>
      <c r="M43">
        <v>42</v>
      </c>
      <c r="N43">
        <v>0</v>
      </c>
      <c r="O43">
        <v>0</v>
      </c>
      <c r="P43">
        <v>0</v>
      </c>
      <c r="Q43">
        <v>0</v>
      </c>
    </row>
    <row r="44" spans="7:17">
      <c r="G44" s="1">
        <v>43</v>
      </c>
      <c r="H44" s="2">
        <f>SUMIFS(B2:B22,A2:A22,"&gt;2521",A2:A22,"&lt;2581")</f>
        <v>0</v>
      </c>
      <c r="I44" s="2">
        <f>SUMIFS(C2:C22,A2:A22,"&gt;2521",A2:A22,"&lt;2581")</f>
        <v>0</v>
      </c>
      <c r="J44" s="2">
        <f>SUMIFS(D2:D22,A2:A22,"&gt;2521",A2:A22,"&lt;2581")</f>
        <v>0</v>
      </c>
      <c r="K44" s="2">
        <f>SUMIFS(E2:E22,A2:A22,"&gt;2521",A2:A22,"&lt;2581")</f>
        <v>0</v>
      </c>
      <c r="M44">
        <v>43</v>
      </c>
      <c r="N44">
        <v>0</v>
      </c>
      <c r="O44">
        <v>0</v>
      </c>
      <c r="P44">
        <v>0</v>
      </c>
      <c r="Q44">
        <v>0</v>
      </c>
    </row>
    <row r="45" spans="7:17">
      <c r="G45" s="1">
        <v>44</v>
      </c>
      <c r="H45" s="2">
        <f>SUMIFS(B2:B22,A2:A22,"&gt;2581",A2:A22,"&lt;2641")</f>
        <v>0</v>
      </c>
      <c r="I45" s="2">
        <f>SUMIFS(C2:C22,A2:A22,"&gt;2581",A2:A22,"&lt;2641")</f>
        <v>0</v>
      </c>
      <c r="J45" s="2">
        <f>SUMIFS(D2:D22,A2:A22,"&gt;2581",A2:A22,"&lt;2641")</f>
        <v>0</v>
      </c>
      <c r="K45" s="2">
        <f>SUMIFS(E2:E22,A2:A22,"&gt;2581",A2:A22,"&lt;2641")</f>
        <v>0</v>
      </c>
      <c r="M45">
        <v>44</v>
      </c>
      <c r="N45">
        <v>0</v>
      </c>
      <c r="O45">
        <v>0</v>
      </c>
      <c r="P45">
        <v>0</v>
      </c>
      <c r="Q45">
        <v>0</v>
      </c>
    </row>
    <row r="46" spans="7:17">
      <c r="G46" s="1">
        <v>45</v>
      </c>
      <c r="H46" s="2">
        <f>SUMIFS(B2:B22,A2:A22,"&gt;2641",A2:A22,"&lt;2701")</f>
        <v>0</v>
      </c>
      <c r="I46" s="2">
        <f>SUMIFS(C2:C22,A2:A22,"&gt;2641",A2:A22,"&lt;2701")</f>
        <v>0</v>
      </c>
      <c r="J46" s="2">
        <f>SUMIFS(D2:D22,A2:A22,"&gt;2641",A2:A22,"&lt;2701")</f>
        <v>0</v>
      </c>
      <c r="K46" s="2">
        <f>SUMIFS(E2:E22,A2:A22,"&gt;2641",A2:A22,"&lt;2701")</f>
        <v>0</v>
      </c>
      <c r="M46">
        <v>45</v>
      </c>
      <c r="N46">
        <v>0</v>
      </c>
      <c r="O46">
        <v>0</v>
      </c>
      <c r="P46">
        <v>0</v>
      </c>
      <c r="Q46">
        <v>0</v>
      </c>
    </row>
    <row r="47" spans="7:17">
      <c r="G47" s="1">
        <v>46</v>
      </c>
      <c r="H47" s="2">
        <f>SUMIFS(B2:B22,A2:A22,"&gt;2701",A2:A22,"&lt;2761")</f>
        <v>0</v>
      </c>
      <c r="I47" s="2">
        <f>SUMIFS(C2:C22,A2:A22,"&gt;2701",A2:A22,"&lt;2761")</f>
        <v>0</v>
      </c>
      <c r="J47" s="2">
        <f>SUMIFS(D2:D22,A2:A22,"&gt;2701",A2:A22,"&lt;2761")</f>
        <v>0</v>
      </c>
      <c r="K47" s="2">
        <f>SUMIFS(E2:E22,A2:A22,"&gt;2701",A2:A22,"&lt;2761")</f>
        <v>0</v>
      </c>
      <c r="M47">
        <v>46</v>
      </c>
      <c r="N47">
        <v>0</v>
      </c>
      <c r="O47">
        <v>0</v>
      </c>
      <c r="P47">
        <v>0</v>
      </c>
      <c r="Q47">
        <v>0</v>
      </c>
    </row>
    <row r="48" spans="7:17">
      <c r="G48" s="1">
        <v>47</v>
      </c>
      <c r="H48" s="2">
        <f>SUMIFS(B2:B22,A2:A22,"&gt;2761",A2:A22,"&lt;2821")</f>
        <v>0</v>
      </c>
      <c r="I48" s="2">
        <f>SUMIFS(C2:C22,A2:A22,"&gt;2761",A2:A22,"&lt;2821")</f>
        <v>0</v>
      </c>
      <c r="J48" s="2">
        <f>SUMIFS(D2:D22,A2:A22,"&gt;2761",A2:A22,"&lt;2821")</f>
        <v>0</v>
      </c>
      <c r="K48" s="2">
        <f>SUMIFS(E2:E22,A2:A22,"&gt;2761",A2:A22,"&lt;2821")</f>
        <v>0</v>
      </c>
      <c r="M48">
        <v>47</v>
      </c>
      <c r="N48">
        <v>0</v>
      </c>
      <c r="O48">
        <v>0</v>
      </c>
      <c r="P48">
        <v>0</v>
      </c>
      <c r="Q48">
        <v>0</v>
      </c>
    </row>
    <row r="49" spans="7:17">
      <c r="G49" s="1">
        <v>48</v>
      </c>
      <c r="H49" s="2">
        <f>SUMIFS(B2:B22,A2:A22,"&gt;2821",A2:A22,"&lt;2881")</f>
        <v>0</v>
      </c>
      <c r="I49" s="2">
        <f>SUMIFS(C2:C22,A2:A22,"&gt;2821",A2:A22,"&lt;2881")</f>
        <v>0</v>
      </c>
      <c r="J49" s="2">
        <f>SUMIFS(D2:D22,A2:A22,"&gt;2821",A2:A22,"&lt;2881")</f>
        <v>0</v>
      </c>
      <c r="K49" s="2">
        <f>SUMIFS(E2:E22,A2:A22,"&gt;2821",A2:A22,"&lt;2881")</f>
        <v>1</v>
      </c>
      <c r="M49">
        <v>48</v>
      </c>
      <c r="N49">
        <v>0</v>
      </c>
      <c r="O49">
        <v>0</v>
      </c>
      <c r="P49">
        <v>0</v>
      </c>
      <c r="Q49">
        <v>1</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43</vt:i4>
      </vt:variant>
    </vt:vector>
  </HeadingPairs>
  <TitlesOfParts>
    <vt:vector size="43" baseType="lpstr">
      <vt:lpstr>Student 1</vt:lpstr>
      <vt:lpstr>Student 2</vt:lpstr>
      <vt:lpstr>Student 3</vt:lpstr>
      <vt:lpstr>Student 4</vt:lpstr>
      <vt:lpstr>Student 5</vt:lpstr>
      <vt:lpstr>Student 6</vt:lpstr>
      <vt:lpstr>Student 7</vt:lpstr>
      <vt:lpstr>Student 8</vt:lpstr>
      <vt:lpstr>Student 9</vt:lpstr>
      <vt:lpstr>Student 10</vt:lpstr>
      <vt:lpstr>Student 11</vt:lpstr>
      <vt:lpstr>Student 12</vt:lpstr>
      <vt:lpstr>Student 13</vt:lpstr>
      <vt:lpstr>Student 14</vt:lpstr>
      <vt:lpstr>Student 15</vt:lpstr>
      <vt:lpstr>Student 16</vt:lpstr>
      <vt:lpstr>Student 17</vt:lpstr>
      <vt:lpstr>Student 19</vt:lpstr>
      <vt:lpstr>Student 20</vt:lpstr>
      <vt:lpstr>Student 21</vt:lpstr>
      <vt:lpstr>Student 22</vt:lpstr>
      <vt:lpstr>Student 23</vt:lpstr>
      <vt:lpstr>Student 24</vt:lpstr>
      <vt:lpstr>Student 25</vt:lpstr>
      <vt:lpstr>Student 26</vt:lpstr>
      <vt:lpstr>Student 27</vt:lpstr>
      <vt:lpstr>Student 28</vt:lpstr>
      <vt:lpstr>Student 29</vt:lpstr>
      <vt:lpstr>Student 30</vt:lpstr>
      <vt:lpstr>Student 31</vt:lpstr>
      <vt:lpstr>Student 32</vt:lpstr>
      <vt:lpstr>Student 33</vt:lpstr>
      <vt:lpstr>Student 34</vt:lpstr>
      <vt:lpstr>Student 35</vt:lpstr>
      <vt:lpstr>Student 36</vt:lpstr>
      <vt:lpstr>Student 37</vt:lpstr>
      <vt:lpstr>Student 38</vt:lpstr>
      <vt:lpstr>Student 39</vt:lpstr>
      <vt:lpstr>Student 40</vt:lpstr>
      <vt:lpstr>Student 41</vt:lpstr>
      <vt:lpstr>Student 42</vt:lpstr>
      <vt:lpstr>Consolidated</vt:lpstr>
      <vt:lpstr>Student 18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cp:lastModifiedBy>
  <dcterms:created xsi:type="dcterms:W3CDTF">2006-09-16T00:00:00Z</dcterms:created>
  <dcterms:modified xsi:type="dcterms:W3CDTF">2021-04-11T08:18:23Z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1033-11.2.0.9926</vt:lpwstr>
  </property>
</Properties>
</file>