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peixoto/Documents/"/>
    </mc:Choice>
  </mc:AlternateContent>
  <xr:revisionPtr revIDLastSave="0" documentId="13_ncr:1_{A22CE12F-A11F-3A4A-8BCA-1367DC4D4CBD}" xr6:coauthVersionLast="47" xr6:coauthVersionMax="47" xr10:uidLastSave="{00000000-0000-0000-0000-000000000000}"/>
  <bookViews>
    <workbookView xWindow="0" yWindow="500" windowWidth="28800" windowHeight="16020" activeTab="1" xr2:uid="{3CC08F45-2FA7-DF48-9276-8BF0163828BF}"/>
  </bookViews>
  <sheets>
    <sheet name="Mapping lpm to Gauge" sheetId="2" r:id="rId1"/>
    <sheet name="Interface 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G39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G44" i="2" s="1"/>
  <c r="E23" i="2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G31" i="2" l="1"/>
  <c r="G30" i="2"/>
  <c r="G15" i="2"/>
  <c r="G7" i="2"/>
  <c r="G21" i="2"/>
  <c r="G37" i="2"/>
  <c r="G29" i="2"/>
  <c r="G28" i="2"/>
  <c r="E45" i="2"/>
  <c r="G45" i="2" s="1"/>
  <c r="G22" i="2"/>
  <c r="E3" i="2"/>
  <c r="G4" i="2" s="1"/>
  <c r="G17" i="2"/>
  <c r="G9" i="2"/>
  <c r="G23" i="2"/>
  <c r="G16" i="2"/>
  <c r="G8" i="2"/>
  <c r="G14" i="2"/>
  <c r="G6" i="2"/>
  <c r="G36" i="2"/>
  <c r="G5" i="2"/>
  <c r="G13" i="2"/>
  <c r="G27" i="2"/>
  <c r="G43" i="2"/>
  <c r="G35" i="2"/>
  <c r="G20" i="2"/>
  <c r="G12" i="2"/>
  <c r="G26" i="2"/>
  <c r="G42" i="2"/>
  <c r="G34" i="2"/>
  <c r="G19" i="2"/>
  <c r="G11" i="2"/>
  <c r="G25" i="2"/>
  <c r="G41" i="2"/>
  <c r="G33" i="2"/>
  <c r="G18" i="2"/>
  <c r="G10" i="2"/>
  <c r="G24" i="2"/>
  <c r="G40" i="2"/>
  <c r="G32" i="2"/>
</calcChain>
</file>

<file path=xl/sharedStrings.xml><?xml version="1.0" encoding="utf-8"?>
<sst xmlns="http://schemas.openxmlformats.org/spreadsheetml/2006/main" count="368" uniqueCount="143">
  <si>
    <t>Red zone</t>
  </si>
  <si>
    <t>Green Zone</t>
  </si>
  <si>
    <t>Yellow Zone</t>
  </si>
  <si>
    <t>16 parts of 4.21875 degree each</t>
  </si>
  <si>
    <t>White (Blank)</t>
  </si>
  <si>
    <t>1 part of 22.5 degree</t>
  </si>
  <si>
    <t>4 parts of 22.5 degree each</t>
  </si>
  <si>
    <t>5 to 6</t>
  </si>
  <si>
    <t>3.4 to 5</t>
  </si>
  <si>
    <t>3.3 to 3.4</t>
  </si>
  <si>
    <t>3.2 to 3.3</t>
  </si>
  <si>
    <t>2.8 to 3.2</t>
  </si>
  <si>
    <t>2.7 to 2.8</t>
  </si>
  <si>
    <t>2.6 to 2.7</t>
  </si>
  <si>
    <t>1 to 2.6</t>
  </si>
  <si>
    <t>0 to 1</t>
  </si>
  <si>
    <t>Breath Flow</t>
  </si>
  <si>
    <t>On the Gauge (degree)</t>
  </si>
  <si>
    <t>0 to 22.5</t>
  </si>
  <si>
    <t>22.5 to 90</t>
  </si>
  <si>
    <t>90 to 112.5</t>
  </si>
  <si>
    <t>112.5 to 135.0</t>
  </si>
  <si>
    <t>135.0 to 225.0</t>
  </si>
  <si>
    <t>225 to 247.5</t>
  </si>
  <si>
    <t>247.5 to 270</t>
  </si>
  <si>
    <t>270 to 337.5</t>
  </si>
  <si>
    <t>337.5 to 360</t>
  </si>
  <si>
    <t>Colour on the UI</t>
  </si>
  <si>
    <t>Comments</t>
  </si>
  <si>
    <t>Below Range (&lt;2.7)</t>
  </si>
  <si>
    <t>within Range (low)</t>
  </si>
  <si>
    <t>within range (Optimal)</t>
  </si>
  <si>
    <t>within range (high)</t>
  </si>
  <si>
    <t>Above Range (&gt;3.3)</t>
  </si>
  <si>
    <t>Far Below Range &lt;2.4</t>
  </si>
  <si>
    <t>Far Above Range (&gt;3.6)</t>
  </si>
  <si>
    <t>Breath Flow (lpm)</t>
  </si>
  <si>
    <t>Packet</t>
  </si>
  <si>
    <t>Type</t>
  </si>
  <si>
    <t>Attribute ID (1 Byte)</t>
  </si>
  <si>
    <t>Device Info</t>
  </si>
  <si>
    <t>IND</t>
  </si>
  <si>
    <t>Device Status</t>
  </si>
  <si>
    <t>Firmware Ver</t>
  </si>
  <si>
    <t>Sensor Exp Date</t>
  </si>
  <si>
    <t>Battary level</t>
  </si>
  <si>
    <t>Firmware Upgrade</t>
  </si>
  <si>
    <t>REQ</t>
  </si>
  <si>
    <t>RESP</t>
  </si>
  <si>
    <t>Firmware Data</t>
  </si>
  <si>
    <t>Data</t>
  </si>
  <si>
    <t>Length field (1 byte)</t>
  </si>
  <si>
    <t>TLV's</t>
  </si>
  <si>
    <t>Data (length Variable)</t>
  </si>
  <si>
    <t xml:space="preserve">Data </t>
  </si>
  <si>
    <t>Device Firmware</t>
  </si>
  <si>
    <t>BTLE Firmware</t>
  </si>
  <si>
    <t>Element</t>
  </si>
  <si>
    <t>Get Environmental Values</t>
  </si>
  <si>
    <t>Humidity</t>
  </si>
  <si>
    <t>Pressure</t>
  </si>
  <si>
    <t>Perform Breath Test</t>
  </si>
  <si>
    <t>CMD</t>
  </si>
  <si>
    <t>TLV</t>
  </si>
  <si>
    <t>Test Duration</t>
  </si>
  <si>
    <t>Breath Maneuver</t>
  </si>
  <si>
    <t>Start/Stop</t>
  </si>
  <si>
    <t>Time Remaining</t>
  </si>
  <si>
    <t>Status Code</t>
  </si>
  <si>
    <t>Analysis Time Left</t>
  </si>
  <si>
    <t>NO Count</t>
  </si>
  <si>
    <t>Test Log</t>
  </si>
  <si>
    <t>Test Number</t>
  </si>
  <si>
    <t>Sensor Log Entry</t>
  </si>
  <si>
    <t>Activity Log Entry</t>
  </si>
  <si>
    <t>Error Log Entry</t>
  </si>
  <si>
    <t>Initiator</t>
  </si>
  <si>
    <t>DEVICE</t>
  </si>
  <si>
    <t>APP</t>
  </si>
  <si>
    <t>Packet Structure</t>
  </si>
  <si>
    <t>Perform 0ppb Test</t>
  </si>
  <si>
    <t>Get QC User Data</t>
  </si>
  <si>
    <t>User Name</t>
  </si>
  <si>
    <t>Last QC NO Count</t>
  </si>
  <si>
    <t>Status byte</t>
  </si>
  <si>
    <t>Use Status field to indicate more packets are coming if all data can not fit in 255 packet size</t>
  </si>
  <si>
    <t>No Data</t>
  </si>
  <si>
    <t>Update QC User Data</t>
  </si>
  <si>
    <t xml:space="preserve">User Training </t>
  </si>
  <si>
    <t>Target LPM</t>
  </si>
  <si>
    <t>Device</t>
  </si>
  <si>
    <t>0x01</t>
  </si>
  <si>
    <t>0x02</t>
  </si>
  <si>
    <t>0x82</t>
  </si>
  <si>
    <t>0x03</t>
  </si>
  <si>
    <t>0x83</t>
  </si>
  <si>
    <t>0x04</t>
  </si>
  <si>
    <t>0x84</t>
  </si>
  <si>
    <t>0x05</t>
  </si>
  <si>
    <t>0x10</t>
  </si>
  <si>
    <t>0x85</t>
  </si>
  <si>
    <t>Training Status</t>
  </si>
  <si>
    <t>0x06</t>
  </si>
  <si>
    <t>0x07</t>
  </si>
  <si>
    <t>0x08</t>
  </si>
  <si>
    <t>0x09</t>
  </si>
  <si>
    <t>0x89</t>
  </si>
  <si>
    <t>0x88</t>
  </si>
  <si>
    <t>0x87</t>
  </si>
  <si>
    <t>0x86</t>
  </si>
  <si>
    <t>0x11</t>
  </si>
  <si>
    <t>0x0A</t>
  </si>
  <si>
    <t>0x0B</t>
  </si>
  <si>
    <t>0x0C</t>
  </si>
  <si>
    <t>0x0D</t>
  </si>
  <si>
    <t>0x0E</t>
  </si>
  <si>
    <t>0x0F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</si>
  <si>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</si>
  <si>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</si>
  <si>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</si>
  <si>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</si>
  <si>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</si>
  <si>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</si>
  <si>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</si>
  <si>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</si>
  <si>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</si>
  <si>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TLV (Type, Length, Value) Structure</t>
  </si>
  <si>
    <t>Temperature</t>
  </si>
  <si>
    <t>Exhal</t>
  </si>
  <si>
    <t>0xAA</t>
  </si>
  <si>
    <t>CRC (2 bytes)</t>
  </si>
  <si>
    <t>0x55</t>
  </si>
  <si>
    <t>Page field (2 byte)</t>
  </si>
  <si>
    <t>Preamble 1 byte</t>
  </si>
  <si>
    <t>Postamble 1 byte</t>
  </si>
  <si>
    <t>0xFFFF</t>
  </si>
  <si>
    <t>0x81</t>
  </si>
  <si>
    <t>0x80</t>
  </si>
  <si>
    <t>0x8A</t>
  </si>
  <si>
    <t>0x00</t>
  </si>
  <si>
    <t>0x0000</t>
  </si>
  <si>
    <t>0x????</t>
  </si>
  <si>
    <t>Stream Start/Stop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</si>
</sst>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/>
    <xf numFmtId="0" fontId="0" fillId="0" borderId="6" xfId="0" applyBorder="1"/>
    <xf numFmtId="16" fontId="0" fillId="0" borderId="7" xfId="0" applyNumberFormat="1" applyBorder="1"/>
    <xf numFmtId="0" fontId="0" fillId="0" borderId="5" xfId="0" applyBorder="1"/>
    <xf numFmtId="0" fontId="0" fillId="0" borderId="8" xfId="0" applyBorder="1"/>
    <xf numFmtId="0" fontId="0" fillId="0" borderId="4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wrapText="1"/>
    </xf>
    <xf numFmtId="0" fontId="1" fillId="0" borderId="25" xfId="0" applyFont="1" applyBorder="1"/>
    <xf numFmtId="0" fontId="0" fillId="0" borderId="0" xfId="0" applyBorder="1"/>
    <xf numFmtId="0" fontId="0" fillId="0" borderId="26" xfId="0" applyBorder="1"/>
    <xf numFmtId="0" fontId="0" fillId="0" borderId="23" xfId="0" applyBorder="1"/>
    <xf numFmtId="0" fontId="0" fillId="0" borderId="18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1" xfId="0" applyFont="1" applyBorder="1"/>
    <xf numFmtId="0" fontId="1" fillId="0" borderId="21" xfId="0" applyFont="1" applyBorder="1" applyAlignment="1">
      <alignment wrapText="1"/>
    </xf>
    <xf numFmtId="0" fontId="0" fillId="0" borderId="20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70F-F533-5B4A-91AD-3248626D7605}">
  <dimension ref="D3:O45"/>
  <sheetViews>
    <sheetView workbookViewId="0">
      <selection activeCell="J22" sqref="J22"/>
    </sheetView>
  </sheetViews>
  <sheetFormatPr baseColWidth="10" defaultRowHeight="16" x14ac:dyDescent="0.2"/>
  <cols>
    <col min="5" max="5" width="7.5" customWidth="1"/>
    <col min="11" max="11" width="16.33203125" bestFit="1" customWidth="1"/>
    <col min="12" max="12" width="21.1640625" customWidth="1"/>
    <col min="13" max="13" width="14.6640625" customWidth="1"/>
    <col min="14" max="14" width="27.33203125" customWidth="1"/>
    <col min="15" max="15" width="24.1640625" customWidth="1"/>
  </cols>
  <sheetData>
    <row r="3" spans="4:15" x14ac:dyDescent="0.2">
      <c r="E3" s="4">
        <f>E4-22.5</f>
        <v>0</v>
      </c>
    </row>
    <row r="4" spans="4:15" x14ac:dyDescent="0.2">
      <c r="D4">
        <v>1</v>
      </c>
      <c r="E4" s="4">
        <f t="shared" ref="E4:E18" si="0">E5-((90-22.5)/16)</f>
        <v>22.5</v>
      </c>
      <c r="F4" s="1"/>
      <c r="G4" s="4">
        <f>E4-E3</f>
        <v>22.5</v>
      </c>
    </row>
    <row r="5" spans="4:15" x14ac:dyDescent="0.2">
      <c r="D5">
        <f>D4+0.1</f>
        <v>1.1000000000000001</v>
      </c>
      <c r="E5" s="4">
        <f t="shared" si="0"/>
        <v>26.71875</v>
      </c>
      <c r="F5" s="1"/>
      <c r="G5" s="4">
        <f>E5-E4</f>
        <v>4.21875</v>
      </c>
    </row>
    <row r="6" spans="4:15" ht="17" thickBot="1" x14ac:dyDescent="0.25">
      <c r="D6">
        <f t="shared" ref="D6:D44" si="1">D5+0.1</f>
        <v>1.2000000000000002</v>
      </c>
      <c r="E6" s="4">
        <f t="shared" si="0"/>
        <v>30.9375</v>
      </c>
      <c r="F6" s="1"/>
      <c r="G6" s="4">
        <f t="shared" ref="G6:G45" si="2">E6-E5</f>
        <v>4.21875</v>
      </c>
    </row>
    <row r="7" spans="4:15" ht="17" thickBot="1" x14ac:dyDescent="0.25">
      <c r="D7">
        <f t="shared" si="1"/>
        <v>1.3000000000000003</v>
      </c>
      <c r="E7" s="4">
        <f t="shared" si="0"/>
        <v>35.15625</v>
      </c>
      <c r="F7" s="1"/>
      <c r="G7" s="4">
        <f t="shared" si="2"/>
        <v>4.21875</v>
      </c>
      <c r="K7" s="8" t="s">
        <v>36</v>
      </c>
      <c r="L7" s="9" t="s">
        <v>17</v>
      </c>
      <c r="M7" s="9" t="s">
        <v>27</v>
      </c>
      <c r="N7" s="17" t="s">
        <v>28</v>
      </c>
      <c r="O7" s="18"/>
    </row>
    <row r="8" spans="4:15" x14ac:dyDescent="0.2">
      <c r="D8">
        <f t="shared" si="1"/>
        <v>1.4000000000000004</v>
      </c>
      <c r="E8" s="4">
        <f t="shared" si="0"/>
        <v>39.375</v>
      </c>
      <c r="F8" s="1"/>
      <c r="G8" s="4">
        <f t="shared" si="2"/>
        <v>4.21875</v>
      </c>
      <c r="K8" s="10" t="s">
        <v>15</v>
      </c>
      <c r="L8" s="7" t="s">
        <v>18</v>
      </c>
      <c r="M8" s="7" t="s">
        <v>4</v>
      </c>
      <c r="N8" s="7"/>
      <c r="O8" s="11"/>
    </row>
    <row r="9" spans="4:15" x14ac:dyDescent="0.2">
      <c r="D9">
        <f t="shared" si="1"/>
        <v>1.5000000000000004</v>
      </c>
      <c r="E9" s="4">
        <f t="shared" si="0"/>
        <v>43.59375</v>
      </c>
      <c r="F9" s="1"/>
      <c r="G9" s="4">
        <f t="shared" si="2"/>
        <v>4.21875</v>
      </c>
      <c r="K9" s="12" t="s">
        <v>14</v>
      </c>
      <c r="L9" s="6" t="s">
        <v>19</v>
      </c>
      <c r="M9" s="6" t="s">
        <v>0</v>
      </c>
      <c r="N9" s="6" t="s">
        <v>3</v>
      </c>
      <c r="O9" s="16" t="s">
        <v>34</v>
      </c>
    </row>
    <row r="10" spans="4:15" x14ac:dyDescent="0.2">
      <c r="D10">
        <f t="shared" si="1"/>
        <v>1.6000000000000005</v>
      </c>
      <c r="E10" s="4">
        <f t="shared" si="0"/>
        <v>47.8125</v>
      </c>
      <c r="F10" s="1"/>
      <c r="G10" s="4">
        <f t="shared" si="2"/>
        <v>4.21875</v>
      </c>
      <c r="K10" s="12" t="s">
        <v>13</v>
      </c>
      <c r="L10" s="6" t="s">
        <v>20</v>
      </c>
      <c r="M10" s="6" t="s">
        <v>0</v>
      </c>
      <c r="N10" s="6" t="s">
        <v>5</v>
      </c>
      <c r="O10" s="16" t="s">
        <v>29</v>
      </c>
    </row>
    <row r="11" spans="4:15" x14ac:dyDescent="0.2">
      <c r="D11">
        <f t="shared" si="1"/>
        <v>1.7000000000000006</v>
      </c>
      <c r="E11" s="4">
        <f t="shared" si="0"/>
        <v>52.03125</v>
      </c>
      <c r="F11" s="1"/>
      <c r="G11" s="4">
        <f t="shared" si="2"/>
        <v>4.21875</v>
      </c>
      <c r="K11" s="12" t="s">
        <v>12</v>
      </c>
      <c r="L11" s="6" t="s">
        <v>21</v>
      </c>
      <c r="M11" s="6" t="s">
        <v>2</v>
      </c>
      <c r="N11" s="6" t="s">
        <v>5</v>
      </c>
      <c r="O11" s="16" t="s">
        <v>30</v>
      </c>
    </row>
    <row r="12" spans="4:15" x14ac:dyDescent="0.2">
      <c r="D12">
        <f t="shared" si="1"/>
        <v>1.8000000000000007</v>
      </c>
      <c r="E12" s="4">
        <f t="shared" si="0"/>
        <v>56.25</v>
      </c>
      <c r="F12" s="1"/>
      <c r="G12" s="4">
        <f t="shared" si="2"/>
        <v>4.21875</v>
      </c>
      <c r="K12" s="12" t="s">
        <v>11</v>
      </c>
      <c r="L12" s="6" t="s">
        <v>22</v>
      </c>
      <c r="M12" s="6" t="s">
        <v>1</v>
      </c>
      <c r="N12" s="6" t="s">
        <v>6</v>
      </c>
      <c r="O12" s="16" t="s">
        <v>31</v>
      </c>
    </row>
    <row r="13" spans="4:15" x14ac:dyDescent="0.2">
      <c r="D13">
        <f t="shared" si="1"/>
        <v>1.9000000000000008</v>
      </c>
      <c r="E13" s="4">
        <f t="shared" si="0"/>
        <v>60.46875</v>
      </c>
      <c r="F13" s="1"/>
      <c r="G13" s="4">
        <f t="shared" si="2"/>
        <v>4.21875</v>
      </c>
      <c r="K13" s="12" t="s">
        <v>10</v>
      </c>
      <c r="L13" s="6" t="s">
        <v>23</v>
      </c>
      <c r="M13" s="6" t="s">
        <v>2</v>
      </c>
      <c r="N13" s="6" t="s">
        <v>5</v>
      </c>
      <c r="O13" s="16" t="s">
        <v>32</v>
      </c>
    </row>
    <row r="14" spans="4:15" x14ac:dyDescent="0.2">
      <c r="D14">
        <f t="shared" si="1"/>
        <v>2.0000000000000009</v>
      </c>
      <c r="E14" s="4">
        <f t="shared" si="0"/>
        <v>64.6875</v>
      </c>
      <c r="F14" s="1"/>
      <c r="G14" s="4">
        <f t="shared" si="2"/>
        <v>4.21875</v>
      </c>
      <c r="K14" s="12" t="s">
        <v>9</v>
      </c>
      <c r="L14" s="6" t="s">
        <v>24</v>
      </c>
      <c r="M14" s="6" t="s">
        <v>0</v>
      </c>
      <c r="N14" s="6" t="s">
        <v>5</v>
      </c>
      <c r="O14" s="16" t="s">
        <v>33</v>
      </c>
    </row>
    <row r="15" spans="4:15" x14ac:dyDescent="0.2">
      <c r="D15">
        <f t="shared" si="1"/>
        <v>2.100000000000001</v>
      </c>
      <c r="E15" s="4">
        <f t="shared" si="0"/>
        <v>68.90625</v>
      </c>
      <c r="F15" s="1"/>
      <c r="G15" s="4">
        <f t="shared" si="2"/>
        <v>4.21875</v>
      </c>
      <c r="K15" s="12" t="s">
        <v>8</v>
      </c>
      <c r="L15" s="6" t="s">
        <v>25</v>
      </c>
      <c r="M15" s="6" t="s">
        <v>0</v>
      </c>
      <c r="N15" s="6" t="s">
        <v>3</v>
      </c>
      <c r="O15" s="16" t="s">
        <v>35</v>
      </c>
    </row>
    <row r="16" spans="4:15" ht="17" thickBot="1" x14ac:dyDescent="0.25">
      <c r="D16">
        <f t="shared" si="1"/>
        <v>2.2000000000000011</v>
      </c>
      <c r="E16" s="4">
        <f t="shared" si="0"/>
        <v>73.125</v>
      </c>
      <c r="F16" s="1"/>
      <c r="G16" s="4">
        <f t="shared" si="2"/>
        <v>4.21875</v>
      </c>
      <c r="K16" s="13" t="s">
        <v>7</v>
      </c>
      <c r="L16" s="14" t="s">
        <v>26</v>
      </c>
      <c r="M16" s="14" t="s">
        <v>4</v>
      </c>
      <c r="N16" s="14"/>
      <c r="O16" s="15"/>
    </row>
    <row r="17" spans="4:13" x14ac:dyDescent="0.2">
      <c r="D17">
        <f t="shared" si="1"/>
        <v>2.3000000000000012</v>
      </c>
      <c r="E17" s="4">
        <f t="shared" si="0"/>
        <v>77.34375</v>
      </c>
      <c r="F17" s="1"/>
      <c r="G17" s="4">
        <f t="shared" si="2"/>
        <v>4.21875</v>
      </c>
    </row>
    <row r="18" spans="4:13" x14ac:dyDescent="0.2">
      <c r="D18">
        <f t="shared" si="1"/>
        <v>2.4000000000000012</v>
      </c>
      <c r="E18" s="4">
        <f t="shared" si="0"/>
        <v>81.5625</v>
      </c>
      <c r="F18" s="1"/>
      <c r="G18" s="4">
        <f t="shared" si="2"/>
        <v>4.21875</v>
      </c>
      <c r="M18" s="5"/>
    </row>
    <row r="19" spans="4:13" x14ac:dyDescent="0.2">
      <c r="D19">
        <f t="shared" si="1"/>
        <v>2.5000000000000013</v>
      </c>
      <c r="E19" s="4">
        <f>E20-((90-22.5)/16)</f>
        <v>85.78125</v>
      </c>
      <c r="F19" s="1"/>
      <c r="G19" s="4">
        <f t="shared" si="2"/>
        <v>4.21875</v>
      </c>
    </row>
    <row r="20" spans="4:13" x14ac:dyDescent="0.2">
      <c r="D20">
        <f t="shared" si="1"/>
        <v>2.6000000000000014</v>
      </c>
      <c r="E20" s="4">
        <f t="shared" ref="E20:E22" si="3">E21-22.5</f>
        <v>90</v>
      </c>
      <c r="F20" s="1"/>
      <c r="G20" s="4">
        <f t="shared" si="2"/>
        <v>4.21875</v>
      </c>
    </row>
    <row r="21" spans="4:13" x14ac:dyDescent="0.2">
      <c r="D21">
        <f t="shared" si="1"/>
        <v>2.7000000000000015</v>
      </c>
      <c r="E21" s="4">
        <f t="shared" si="3"/>
        <v>112.5</v>
      </c>
      <c r="F21" s="2"/>
      <c r="G21" s="4">
        <f t="shared" si="2"/>
        <v>22.5</v>
      </c>
    </row>
    <row r="22" spans="4:13" x14ac:dyDescent="0.2">
      <c r="D22">
        <f t="shared" si="1"/>
        <v>2.8000000000000016</v>
      </c>
      <c r="E22" s="4">
        <f t="shared" si="3"/>
        <v>135</v>
      </c>
      <c r="F22" s="3"/>
      <c r="G22" s="4">
        <f t="shared" si="2"/>
        <v>22.5</v>
      </c>
    </row>
    <row r="23" spans="4:13" x14ac:dyDescent="0.2">
      <c r="D23">
        <f t="shared" si="1"/>
        <v>2.9000000000000017</v>
      </c>
      <c r="E23" s="4">
        <f>E24-22.5</f>
        <v>157.5</v>
      </c>
      <c r="F23" s="3"/>
      <c r="G23" s="4">
        <f t="shared" si="2"/>
        <v>22.5</v>
      </c>
    </row>
    <row r="24" spans="4:13" x14ac:dyDescent="0.2">
      <c r="D24">
        <f t="shared" si="1"/>
        <v>3.0000000000000018</v>
      </c>
      <c r="E24" s="4">
        <v>180</v>
      </c>
      <c r="F24" s="3"/>
      <c r="G24" s="4">
        <f t="shared" si="2"/>
        <v>22.5</v>
      </c>
    </row>
    <row r="25" spans="4:13" x14ac:dyDescent="0.2">
      <c r="D25">
        <f t="shared" si="1"/>
        <v>3.1000000000000019</v>
      </c>
      <c r="E25" s="4">
        <f>E24+22.5</f>
        <v>202.5</v>
      </c>
      <c r="F25" s="3"/>
      <c r="G25" s="4">
        <f t="shared" si="2"/>
        <v>22.5</v>
      </c>
    </row>
    <row r="26" spans="4:13" x14ac:dyDescent="0.2">
      <c r="D26">
        <f t="shared" si="1"/>
        <v>3.200000000000002</v>
      </c>
      <c r="E26" s="4">
        <f t="shared" ref="E26:E27" si="4">E25+22.5</f>
        <v>225</v>
      </c>
      <c r="F26" s="3"/>
      <c r="G26" s="4">
        <f t="shared" si="2"/>
        <v>22.5</v>
      </c>
    </row>
    <row r="27" spans="4:13" x14ac:dyDescent="0.2">
      <c r="D27">
        <f t="shared" si="1"/>
        <v>3.300000000000002</v>
      </c>
      <c r="E27" s="4">
        <f t="shared" si="4"/>
        <v>247.5</v>
      </c>
      <c r="F27" s="2"/>
      <c r="G27" s="4">
        <f t="shared" si="2"/>
        <v>22.5</v>
      </c>
    </row>
    <row r="28" spans="4:13" x14ac:dyDescent="0.2">
      <c r="D28">
        <f t="shared" si="1"/>
        <v>3.4000000000000021</v>
      </c>
      <c r="E28" s="4">
        <f>E27+22.5</f>
        <v>270</v>
      </c>
      <c r="F28" s="1"/>
      <c r="G28" s="4">
        <f t="shared" si="2"/>
        <v>22.5</v>
      </c>
    </row>
    <row r="29" spans="4:13" x14ac:dyDescent="0.2">
      <c r="D29">
        <f t="shared" si="1"/>
        <v>3.5000000000000022</v>
      </c>
      <c r="E29" s="4">
        <f>E28+((90-22.5)/16)</f>
        <v>274.21875</v>
      </c>
      <c r="F29" s="1"/>
      <c r="G29" s="4">
        <f t="shared" si="2"/>
        <v>4.21875</v>
      </c>
    </row>
    <row r="30" spans="4:13" x14ac:dyDescent="0.2">
      <c r="D30">
        <f t="shared" si="1"/>
        <v>3.6000000000000023</v>
      </c>
      <c r="E30" s="4">
        <f t="shared" ref="E30:E44" si="5">E29+((90-22.5)/16)</f>
        <v>278.4375</v>
      </c>
      <c r="F30" s="1"/>
      <c r="G30" s="4">
        <f t="shared" si="2"/>
        <v>4.21875</v>
      </c>
    </row>
    <row r="31" spans="4:13" x14ac:dyDescent="0.2">
      <c r="D31">
        <f t="shared" si="1"/>
        <v>3.7000000000000024</v>
      </c>
      <c r="E31" s="4">
        <f t="shared" si="5"/>
        <v>282.65625</v>
      </c>
      <c r="F31" s="1"/>
      <c r="G31" s="4">
        <f t="shared" si="2"/>
        <v>4.21875</v>
      </c>
    </row>
    <row r="32" spans="4:13" x14ac:dyDescent="0.2">
      <c r="D32">
        <f t="shared" si="1"/>
        <v>3.8000000000000025</v>
      </c>
      <c r="E32" s="4">
        <f t="shared" si="5"/>
        <v>286.875</v>
      </c>
      <c r="F32" s="1"/>
      <c r="G32" s="4">
        <f t="shared" si="2"/>
        <v>4.21875</v>
      </c>
    </row>
    <row r="33" spans="4:7" x14ac:dyDescent="0.2">
      <c r="D33">
        <f t="shared" si="1"/>
        <v>3.9000000000000026</v>
      </c>
      <c r="E33" s="4">
        <f t="shared" si="5"/>
        <v>291.09375</v>
      </c>
      <c r="F33" s="1"/>
      <c r="G33" s="4">
        <f t="shared" si="2"/>
        <v>4.21875</v>
      </c>
    </row>
    <row r="34" spans="4:7" x14ac:dyDescent="0.2">
      <c r="D34">
        <f>D33+0.1</f>
        <v>4.0000000000000027</v>
      </c>
      <c r="E34" s="4">
        <f t="shared" si="5"/>
        <v>295.3125</v>
      </c>
      <c r="F34" s="1"/>
      <c r="G34" s="4">
        <f t="shared" si="2"/>
        <v>4.21875</v>
      </c>
    </row>
    <row r="35" spans="4:7" x14ac:dyDescent="0.2">
      <c r="D35">
        <f t="shared" si="1"/>
        <v>4.1000000000000023</v>
      </c>
      <c r="E35" s="4">
        <f t="shared" si="5"/>
        <v>299.53125</v>
      </c>
      <c r="F35" s="1"/>
      <c r="G35" s="4">
        <f t="shared" si="2"/>
        <v>4.21875</v>
      </c>
    </row>
    <row r="36" spans="4:7" x14ac:dyDescent="0.2">
      <c r="D36">
        <f t="shared" si="1"/>
        <v>4.200000000000002</v>
      </c>
      <c r="E36" s="4">
        <f t="shared" si="5"/>
        <v>303.75</v>
      </c>
      <c r="F36" s="1"/>
      <c r="G36" s="4">
        <f t="shared" si="2"/>
        <v>4.21875</v>
      </c>
    </row>
    <row r="37" spans="4:7" x14ac:dyDescent="0.2">
      <c r="D37">
        <f t="shared" si="1"/>
        <v>4.3000000000000016</v>
      </c>
      <c r="E37" s="4">
        <f t="shared" si="5"/>
        <v>307.96875</v>
      </c>
      <c r="F37" s="1"/>
      <c r="G37" s="4">
        <f t="shared" si="2"/>
        <v>4.21875</v>
      </c>
    </row>
    <row r="38" spans="4:7" x14ac:dyDescent="0.2">
      <c r="D38">
        <f t="shared" si="1"/>
        <v>4.4000000000000012</v>
      </c>
      <c r="E38" s="4">
        <f t="shared" si="5"/>
        <v>312.1875</v>
      </c>
      <c r="F38" s="1"/>
      <c r="G38" s="4">
        <f t="shared" si="2"/>
        <v>4.21875</v>
      </c>
    </row>
    <row r="39" spans="4:7" x14ac:dyDescent="0.2">
      <c r="D39">
        <f t="shared" si="1"/>
        <v>4.5000000000000009</v>
      </c>
      <c r="E39" s="4">
        <f t="shared" si="5"/>
        <v>316.40625</v>
      </c>
      <c r="F39" s="1"/>
      <c r="G39" s="4">
        <f t="shared" si="2"/>
        <v>4.21875</v>
      </c>
    </row>
    <row r="40" spans="4:7" x14ac:dyDescent="0.2">
      <c r="D40">
        <f t="shared" si="1"/>
        <v>4.6000000000000005</v>
      </c>
      <c r="E40" s="4">
        <f t="shared" si="5"/>
        <v>320.625</v>
      </c>
      <c r="F40" s="1"/>
      <c r="G40" s="4">
        <f t="shared" si="2"/>
        <v>4.21875</v>
      </c>
    </row>
    <row r="41" spans="4:7" x14ac:dyDescent="0.2">
      <c r="D41">
        <f t="shared" si="1"/>
        <v>4.7</v>
      </c>
      <c r="E41" s="4">
        <f t="shared" si="5"/>
        <v>324.84375</v>
      </c>
      <c r="F41" s="1"/>
      <c r="G41" s="4">
        <f t="shared" si="2"/>
        <v>4.21875</v>
      </c>
    </row>
    <row r="42" spans="4:7" x14ac:dyDescent="0.2">
      <c r="D42">
        <f t="shared" si="1"/>
        <v>4.8</v>
      </c>
      <c r="E42" s="4">
        <f t="shared" si="5"/>
        <v>329.0625</v>
      </c>
      <c r="F42" s="1"/>
      <c r="G42" s="4">
        <f t="shared" si="2"/>
        <v>4.21875</v>
      </c>
    </row>
    <row r="43" spans="4:7" x14ac:dyDescent="0.2">
      <c r="D43">
        <f t="shared" si="1"/>
        <v>4.8999999999999995</v>
      </c>
      <c r="E43" s="4">
        <f t="shared" si="5"/>
        <v>333.28125</v>
      </c>
      <c r="F43" s="1"/>
      <c r="G43" s="4">
        <f t="shared" si="2"/>
        <v>4.21875</v>
      </c>
    </row>
    <row r="44" spans="4:7" x14ac:dyDescent="0.2">
      <c r="D44">
        <f t="shared" si="1"/>
        <v>4.9999999999999991</v>
      </c>
      <c r="E44" s="4">
        <f t="shared" si="5"/>
        <v>337.5</v>
      </c>
      <c r="F44" s="1"/>
      <c r="G44" s="4">
        <f t="shared" si="2"/>
        <v>4.21875</v>
      </c>
    </row>
    <row r="45" spans="4:7" x14ac:dyDescent="0.2">
      <c r="E45" s="4">
        <f>E44+22.5</f>
        <v>360</v>
      </c>
      <c r="G45" s="4">
        <f t="shared" si="2"/>
        <v>22.5</v>
      </c>
    </row>
  </sheetData>
  <mergeCells count="1">
    <mergeCell ref="N7:O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410-1C99-5F42-8E07-6F21489796C6}">
  <dimension ref="B1:R45"/>
  <sheetViews>
    <sheetView tabSelected="1" workbookViewId="0">
      <pane ySplit="2" topLeftCell="A3" activePane="bottomLeft" state="frozen"/>
      <selection pane="bottomLeft" activeCell="G16" sqref="G16"/>
    </sheetView>
  </sheetViews>
  <sheetFormatPr baseColWidth="10" defaultRowHeight="16" x14ac:dyDescent="0.2"/>
  <cols>
    <col min="2" max="2" width="22.1640625" customWidth="1"/>
    <col min="3" max="3" width="12.83203125" customWidth="1"/>
    <col min="4" max="4" width="7.33203125" customWidth="1"/>
    <col min="5" max="5" width="13.33203125" customWidth="1"/>
    <col min="6" max="6" width="11.5" customWidth="1"/>
    <col min="7" max="7" width="9.33203125" bestFit="1" customWidth="1"/>
    <col min="9" max="9" width="8.1640625" customWidth="1"/>
    <col min="10" max="10" width="12.6640625" customWidth="1"/>
    <col min="11" max="11" width="12" customWidth="1"/>
    <col min="12" max="12" width="13.33203125" customWidth="1"/>
    <col min="13" max="13" width="18.5" customWidth="1"/>
    <col min="18" max="18" width="44.5" customWidth="1"/>
  </cols>
  <sheetData>
    <row r="1" spans="2:18" ht="17" thickBot="1" x14ac:dyDescent="0.25">
      <c r="B1" s="22" t="s">
        <v>37</v>
      </c>
      <c r="C1" s="22" t="s">
        <v>76</v>
      </c>
      <c r="D1" s="22" t="s">
        <v>38</v>
      </c>
      <c r="E1" s="19" t="s">
        <v>79</v>
      </c>
      <c r="F1" s="20"/>
      <c r="G1" s="20"/>
      <c r="H1" s="20"/>
      <c r="I1" s="20"/>
      <c r="J1" s="20"/>
      <c r="K1" s="20"/>
      <c r="L1" s="21"/>
      <c r="M1" s="42" t="s">
        <v>126</v>
      </c>
      <c r="N1" s="43"/>
      <c r="O1" s="43"/>
      <c r="P1" s="43"/>
      <c r="Q1" s="44"/>
      <c r="R1" s="28"/>
    </row>
    <row r="2" spans="2:18" ht="35" thickBot="1" x14ac:dyDescent="0.25">
      <c r="B2" s="24"/>
      <c r="C2" s="24"/>
      <c r="D2" s="24"/>
      <c r="E2" s="25" t="s">
        <v>133</v>
      </c>
      <c r="F2" s="26" t="s">
        <v>39</v>
      </c>
      <c r="G2" s="23" t="s">
        <v>132</v>
      </c>
      <c r="H2" s="23" t="s">
        <v>51</v>
      </c>
      <c r="I2" s="23" t="s">
        <v>84</v>
      </c>
      <c r="J2" s="23" t="s">
        <v>53</v>
      </c>
      <c r="K2" s="27" t="s">
        <v>130</v>
      </c>
      <c r="L2" s="25" t="s">
        <v>134</v>
      </c>
      <c r="M2" s="45" t="s">
        <v>57</v>
      </c>
      <c r="N2" s="45" t="s">
        <v>38</v>
      </c>
      <c r="O2" s="46" t="s">
        <v>39</v>
      </c>
      <c r="P2" s="46" t="s">
        <v>51</v>
      </c>
      <c r="Q2" s="45" t="s">
        <v>54</v>
      </c>
      <c r="R2" s="28"/>
    </row>
    <row r="3" spans="2:18" x14ac:dyDescent="0.2">
      <c r="B3" s="30" t="s">
        <v>40</v>
      </c>
      <c r="C3" s="31" t="s">
        <v>78</v>
      </c>
      <c r="D3" s="31" t="s">
        <v>62</v>
      </c>
      <c r="E3" s="47" t="s">
        <v>129</v>
      </c>
      <c r="F3" s="31" t="s">
        <v>139</v>
      </c>
      <c r="G3" s="31" t="s">
        <v>135</v>
      </c>
      <c r="H3" s="31"/>
      <c r="I3" s="31"/>
      <c r="J3" s="31" t="s">
        <v>52</v>
      </c>
      <c r="K3" s="31" t="s">
        <v>130</v>
      </c>
      <c r="L3" s="31" t="s">
        <v>131</v>
      </c>
      <c r="M3" s="47"/>
      <c r="N3" s="31"/>
      <c r="O3" s="31"/>
      <c r="P3" s="31"/>
      <c r="Q3" s="32"/>
      <c r="R3" s="28"/>
    </row>
    <row r="4" spans="2:18" x14ac:dyDescent="0.2">
      <c r="B4" s="33" t="s">
        <v>40</v>
      </c>
      <c r="C4" s="28" t="s">
        <v>77</v>
      </c>
      <c r="D4" s="28" t="s">
        <v>48</v>
      </c>
      <c r="E4" s="29" t="s">
        <v>129</v>
      </c>
      <c r="F4" s="28" t="s">
        <v>137</v>
      </c>
      <c r="G4" s="28" t="s">
        <v>135</v>
      </c>
      <c r="H4" s="28"/>
      <c r="I4" s="28"/>
      <c r="J4" s="28" t="s">
        <v>52</v>
      </c>
      <c r="K4" s="28" t="s">
        <v>130</v>
      </c>
      <c r="L4" s="28" t="s">
        <v>131</v>
      </c>
      <c r="M4" s="29" t="s">
        <v>42</v>
      </c>
      <c r="N4" s="28" t="s">
        <v>50</v>
      </c>
      <c r="O4" s="28" t="s">
        <v>91</v>
      </c>
      <c r="P4" s="28"/>
      <c r="Q4" s="34"/>
      <c r="R4" s="28"/>
    </row>
    <row r="5" spans="2:18" x14ac:dyDescent="0.2">
      <c r="B5" s="33"/>
      <c r="C5" s="28"/>
      <c r="D5" s="28"/>
      <c r="E5" s="29"/>
      <c r="F5" s="28"/>
      <c r="G5" s="28"/>
      <c r="H5" s="28"/>
      <c r="I5" s="28"/>
      <c r="J5" s="28"/>
      <c r="K5" s="28"/>
      <c r="L5" s="28"/>
      <c r="M5" s="29" t="s">
        <v>43</v>
      </c>
      <c r="N5" s="28" t="s">
        <v>50</v>
      </c>
      <c r="O5" s="28" t="s">
        <v>92</v>
      </c>
      <c r="P5" s="28"/>
      <c r="Q5" s="34"/>
      <c r="R5" s="28"/>
    </row>
    <row r="6" spans="2:18" x14ac:dyDescent="0.2">
      <c r="B6" s="33"/>
      <c r="C6" s="28"/>
      <c r="D6" s="28"/>
      <c r="E6" s="29"/>
      <c r="F6" s="28"/>
      <c r="G6" s="28"/>
      <c r="H6" s="28"/>
      <c r="I6" s="28"/>
      <c r="J6" s="28"/>
      <c r="K6" s="28"/>
      <c r="L6" s="28"/>
      <c r="M6" s="29" t="s">
        <v>44</v>
      </c>
      <c r="N6" s="28" t="s">
        <v>50</v>
      </c>
      <c r="O6" s="28" t="s">
        <v>94</v>
      </c>
      <c r="P6" s="28"/>
      <c r="Q6" s="34"/>
      <c r="R6" s="28"/>
    </row>
    <row r="7" spans="2:18" ht="17" thickBot="1" x14ac:dyDescent="0.25">
      <c r="B7" s="33"/>
      <c r="C7" s="28"/>
      <c r="D7" s="28"/>
      <c r="E7" s="29"/>
      <c r="F7" s="28"/>
      <c r="G7" s="28"/>
      <c r="H7" s="28"/>
      <c r="I7" s="28"/>
      <c r="J7" s="28"/>
      <c r="K7" s="28"/>
      <c r="L7" s="28"/>
      <c r="M7" s="29" t="s">
        <v>45</v>
      </c>
      <c r="N7" s="28" t="s">
        <v>50</v>
      </c>
      <c r="O7" s="28" t="s">
        <v>96</v>
      </c>
      <c r="P7" s="28"/>
      <c r="Q7" s="34"/>
      <c r="R7" s="28"/>
    </row>
    <row r="8" spans="2:18" x14ac:dyDescent="0.2">
      <c r="B8" s="30" t="s">
        <v>46</v>
      </c>
      <c r="C8" s="31" t="s">
        <v>78</v>
      </c>
      <c r="D8" s="31" t="s">
        <v>62</v>
      </c>
      <c r="E8" s="47" t="s">
        <v>129</v>
      </c>
      <c r="F8" s="31" t="s">
        <v>91</v>
      </c>
      <c r="G8" s="31" t="s">
        <v>135</v>
      </c>
      <c r="H8" s="31"/>
      <c r="I8" s="31"/>
      <c r="J8" s="39" t="s">
        <v>86</v>
      </c>
      <c r="K8" s="31" t="s">
        <v>130</v>
      </c>
      <c r="L8" s="31" t="s">
        <v>131</v>
      </c>
      <c r="M8" s="47"/>
      <c r="N8" s="31"/>
      <c r="O8" s="31"/>
      <c r="P8" s="31"/>
      <c r="Q8" s="32"/>
      <c r="R8" s="28"/>
    </row>
    <row r="9" spans="2:18" ht="17" thickBot="1" x14ac:dyDescent="0.25">
      <c r="B9" s="33" t="s">
        <v>46</v>
      </c>
      <c r="C9" s="28" t="s">
        <v>77</v>
      </c>
      <c r="D9" s="28" t="s">
        <v>48</v>
      </c>
      <c r="E9" s="29" t="s">
        <v>129</v>
      </c>
      <c r="F9" s="28" t="s">
        <v>136</v>
      </c>
      <c r="G9" s="40" t="s">
        <v>135</v>
      </c>
      <c r="H9" s="28"/>
      <c r="I9" s="28"/>
      <c r="J9" s="38" t="s">
        <v>86</v>
      </c>
      <c r="K9" s="28" t="s">
        <v>130</v>
      </c>
      <c r="L9" s="28" t="s">
        <v>131</v>
      </c>
      <c r="M9" s="29"/>
      <c r="N9" s="28"/>
      <c r="O9" s="28"/>
      <c r="P9" s="28"/>
      <c r="Q9" s="34"/>
      <c r="R9" s="28"/>
    </row>
    <row r="10" spans="2:18" x14ac:dyDescent="0.2">
      <c r="B10" s="30" t="s">
        <v>49</v>
      </c>
      <c r="C10" s="31" t="s">
        <v>78</v>
      </c>
      <c r="D10" s="31" t="s">
        <v>62</v>
      </c>
      <c r="E10" s="47" t="s">
        <v>129</v>
      </c>
      <c r="F10" s="31" t="s">
        <v>92</v>
      </c>
      <c r="G10" s="31" t="s">
        <v>141</v>
      </c>
      <c r="H10" s="31"/>
      <c r="I10" s="31"/>
      <c r="J10" s="31" t="s">
        <v>52</v>
      </c>
      <c r="K10" s="31" t="s">
        <v>130</v>
      </c>
      <c r="L10" s="31" t="s">
        <v>131</v>
      </c>
      <c r="M10" s="47" t="s">
        <v>55</v>
      </c>
      <c r="N10" s="31" t="s">
        <v>50</v>
      </c>
      <c r="O10" s="31" t="s">
        <v>98</v>
      </c>
      <c r="P10" s="31"/>
      <c r="Q10" s="32"/>
      <c r="R10" s="28"/>
    </row>
    <row r="11" spans="2:18" x14ac:dyDescent="0.2">
      <c r="B11" s="33"/>
      <c r="C11" s="28"/>
      <c r="D11" s="28"/>
      <c r="E11" s="29"/>
      <c r="F11" s="28"/>
      <c r="G11" s="28"/>
      <c r="H11" s="28"/>
      <c r="I11" s="28"/>
      <c r="J11" s="28"/>
      <c r="K11" s="28"/>
      <c r="L11" s="28"/>
      <c r="M11" s="29" t="s">
        <v>56</v>
      </c>
      <c r="N11" s="28" t="s">
        <v>50</v>
      </c>
      <c r="O11" s="28" t="s">
        <v>102</v>
      </c>
      <c r="P11" s="28"/>
      <c r="Q11" s="34"/>
      <c r="R11" s="28"/>
    </row>
    <row r="12" spans="2:18" ht="17" thickBot="1" x14ac:dyDescent="0.25">
      <c r="B12" s="33" t="s">
        <v>49</v>
      </c>
      <c r="C12" s="28" t="s">
        <v>77</v>
      </c>
      <c r="D12" s="28" t="s">
        <v>48</v>
      </c>
      <c r="E12" s="29" t="s">
        <v>129</v>
      </c>
      <c r="F12" s="28" t="s">
        <v>93</v>
      </c>
      <c r="G12" s="40" t="s">
        <v>141</v>
      </c>
      <c r="H12" s="28"/>
      <c r="I12" s="28"/>
      <c r="J12" s="38" t="s">
        <v>86</v>
      </c>
      <c r="K12" s="28" t="s">
        <v>130</v>
      </c>
      <c r="L12" s="28" t="s">
        <v>131</v>
      </c>
      <c r="M12" s="29"/>
      <c r="N12" s="28"/>
      <c r="O12" s="28"/>
      <c r="P12" s="28"/>
      <c r="Q12" s="34"/>
      <c r="R12" s="28"/>
    </row>
    <row r="13" spans="2:18" x14ac:dyDescent="0.2">
      <c r="B13" s="30" t="s">
        <v>58</v>
      </c>
      <c r="C13" s="31" t="s">
        <v>78</v>
      </c>
      <c r="D13" s="31" t="s">
        <v>62</v>
      </c>
      <c r="E13" s="47" t="s">
        <v>129</v>
      </c>
      <c r="F13" s="31" t="s">
        <v>94</v>
      </c>
      <c r="G13" s="31" t="s">
        <v>135</v>
      </c>
      <c r="H13" s="31"/>
      <c r="I13" s="31"/>
      <c r="J13" s="39" t="s">
        <v>86</v>
      </c>
      <c r="K13" s="31" t="s">
        <v>130</v>
      </c>
      <c r="L13" s="31" t="s">
        <v>131</v>
      </c>
      <c r="M13" s="47"/>
      <c r="N13" s="31"/>
      <c r="O13" s="31"/>
      <c r="P13" s="31"/>
      <c r="Q13" s="32"/>
      <c r="R13" s="28"/>
    </row>
    <row r="14" spans="2:18" x14ac:dyDescent="0.2">
      <c r="B14" s="33" t="s">
        <v>58</v>
      </c>
      <c r="C14" s="28" t="s">
        <v>77</v>
      </c>
      <c r="D14" s="28" t="s">
        <v>48</v>
      </c>
      <c r="E14" s="29" t="s">
        <v>129</v>
      </c>
      <c r="F14" s="28" t="s">
        <v>95</v>
      </c>
      <c r="G14" s="40" t="s">
        <v>135</v>
      </c>
      <c r="H14" s="28"/>
      <c r="I14" s="28"/>
      <c r="J14" s="28" t="s">
        <v>52</v>
      </c>
      <c r="K14" s="28" t="s">
        <v>130</v>
      </c>
      <c r="L14" s="28" t="s">
        <v>131</v>
      </c>
      <c r="M14" s="29" t="s">
        <v>127</v>
      </c>
      <c r="N14" s="28" t="s">
        <v>50</v>
      </c>
      <c r="O14" s="28" t="s">
        <v>103</v>
      </c>
      <c r="P14" s="28"/>
      <c r="Q14" s="34"/>
      <c r="R14" s="28"/>
    </row>
    <row r="15" spans="2:18" x14ac:dyDescent="0.2">
      <c r="B15" s="33"/>
      <c r="C15" s="28"/>
      <c r="D15" s="28"/>
      <c r="E15" s="29"/>
      <c r="F15" s="28"/>
      <c r="G15" s="28"/>
      <c r="H15" s="28"/>
      <c r="I15" s="28"/>
      <c r="J15" s="28"/>
      <c r="K15" s="28"/>
      <c r="L15" s="28"/>
      <c r="M15" s="29" t="s">
        <v>59</v>
      </c>
      <c r="N15" s="28" t="s">
        <v>50</v>
      </c>
      <c r="O15" s="28" t="s">
        <v>104</v>
      </c>
      <c r="P15" s="28"/>
      <c r="Q15" s="34"/>
      <c r="R15" s="28"/>
    </row>
    <row r="16" spans="2:18" ht="17" thickBot="1" x14ac:dyDescent="0.25">
      <c r="B16" s="33"/>
      <c r="C16" s="28"/>
      <c r="D16" s="28"/>
      <c r="E16" s="29"/>
      <c r="F16" s="28"/>
      <c r="G16" s="28"/>
      <c r="H16" s="28"/>
      <c r="I16" s="28"/>
      <c r="J16" s="28"/>
      <c r="K16" s="28"/>
      <c r="L16" s="28"/>
      <c r="M16" s="29" t="s">
        <v>60</v>
      </c>
      <c r="N16" s="28" t="s">
        <v>50</v>
      </c>
      <c r="O16" s="28" t="s">
        <v>105</v>
      </c>
      <c r="P16" s="28"/>
      <c r="Q16" s="34"/>
      <c r="R16" s="28"/>
    </row>
    <row r="17" spans="2:18" x14ac:dyDescent="0.2">
      <c r="B17" s="30" t="s">
        <v>61</v>
      </c>
      <c r="C17" s="31" t="s">
        <v>78</v>
      </c>
      <c r="D17" s="31" t="s">
        <v>62</v>
      </c>
      <c r="E17" s="47" t="s">
        <v>129</v>
      </c>
      <c r="F17" s="31" t="s">
        <v>96</v>
      </c>
      <c r="G17" s="31" t="s">
        <v>135</v>
      </c>
      <c r="H17" s="31"/>
      <c r="I17" s="31"/>
      <c r="J17" s="31" t="s">
        <v>52</v>
      </c>
      <c r="K17" s="31" t="s">
        <v>130</v>
      </c>
      <c r="L17" s="31" t="s">
        <v>131</v>
      </c>
      <c r="M17" s="47" t="s">
        <v>64</v>
      </c>
      <c r="N17" s="31" t="s">
        <v>50</v>
      </c>
      <c r="O17" s="31" t="s">
        <v>111</v>
      </c>
      <c r="P17" s="31"/>
      <c r="Q17" s="32"/>
      <c r="R17" s="28"/>
    </row>
    <row r="18" spans="2:18" x14ac:dyDescent="0.2">
      <c r="B18" s="33" t="s">
        <v>61</v>
      </c>
      <c r="C18" s="28" t="s">
        <v>77</v>
      </c>
      <c r="D18" s="28" t="s">
        <v>48</v>
      </c>
      <c r="E18" s="29" t="s">
        <v>129</v>
      </c>
      <c r="F18" s="28" t="s">
        <v>97</v>
      </c>
      <c r="G18" s="40" t="s">
        <v>135</v>
      </c>
      <c r="H18" s="28"/>
      <c r="I18" s="28"/>
      <c r="J18" s="28" t="s">
        <v>52</v>
      </c>
      <c r="K18" s="28" t="s">
        <v>130</v>
      </c>
      <c r="L18" s="28" t="s">
        <v>131</v>
      </c>
      <c r="M18" s="29" t="s">
        <v>70</v>
      </c>
      <c r="N18" s="28" t="s">
        <v>50</v>
      </c>
      <c r="O18" s="28" t="s">
        <v>112</v>
      </c>
      <c r="P18" s="28"/>
      <c r="Q18" s="34"/>
      <c r="R18" s="28"/>
    </row>
    <row r="19" spans="2:18" ht="17" thickBot="1" x14ac:dyDescent="0.25">
      <c r="B19" s="33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9" t="s">
        <v>68</v>
      </c>
      <c r="N19" s="28" t="s">
        <v>50</v>
      </c>
      <c r="O19" s="28" t="s">
        <v>113</v>
      </c>
      <c r="P19" s="28"/>
      <c r="Q19" s="34"/>
      <c r="R19" s="28"/>
    </row>
    <row r="20" spans="2:18" x14ac:dyDescent="0.2">
      <c r="B20" s="30" t="s">
        <v>65</v>
      </c>
      <c r="C20" s="31" t="s">
        <v>78</v>
      </c>
      <c r="D20" s="31" t="s">
        <v>62</v>
      </c>
      <c r="E20" s="47" t="s">
        <v>129</v>
      </c>
      <c r="F20" s="31" t="s">
        <v>98</v>
      </c>
      <c r="G20" s="31" t="s">
        <v>135</v>
      </c>
      <c r="H20" s="31"/>
      <c r="I20" s="31"/>
      <c r="J20" s="31" t="s">
        <v>52</v>
      </c>
      <c r="K20" s="31" t="s">
        <v>130</v>
      </c>
      <c r="L20" s="31" t="s">
        <v>131</v>
      </c>
      <c r="M20" s="47"/>
      <c r="N20" s="31"/>
      <c r="O20" s="31"/>
      <c r="P20" s="31"/>
      <c r="Q20" s="32"/>
      <c r="R20" s="28" t="s">
        <v>142</v>
      </c>
    </row>
    <row r="21" spans="2:18" x14ac:dyDescent="0.2">
      <c r="B21" s="33" t="s">
        <v>65</v>
      </c>
      <c r="C21" s="28" t="s">
        <v>77</v>
      </c>
      <c r="D21" s="28" t="s">
        <v>41</v>
      </c>
      <c r="E21" s="29" t="s">
        <v>129</v>
      </c>
      <c r="F21" s="28" t="s">
        <v>100</v>
      </c>
      <c r="G21" s="40" t="s">
        <v>140</v>
      </c>
      <c r="H21" s="28"/>
      <c r="I21" s="28"/>
      <c r="J21" s="28" t="s">
        <v>52</v>
      </c>
      <c r="K21" s="28" t="s">
        <v>130</v>
      </c>
      <c r="L21" s="28" t="s">
        <v>131</v>
      </c>
      <c r="M21" s="29" t="s">
        <v>128</v>
      </c>
      <c r="N21" s="28" t="s">
        <v>50</v>
      </c>
      <c r="O21" s="28" t="s">
        <v>114</v>
      </c>
      <c r="P21" s="28"/>
      <c r="Q21" s="34"/>
      <c r="R21" s="28"/>
    </row>
    <row r="22" spans="2:18" x14ac:dyDescent="0.2">
      <c r="B22" s="33"/>
      <c r="C22" s="28"/>
      <c r="D22" s="28"/>
      <c r="E22" s="29"/>
      <c r="F22" s="28"/>
      <c r="G22" s="40" t="s">
        <v>135</v>
      </c>
      <c r="H22" s="28"/>
      <c r="I22" s="28"/>
      <c r="J22" s="28"/>
      <c r="K22" s="28"/>
      <c r="L22" s="28"/>
      <c r="M22" s="29" t="s">
        <v>72</v>
      </c>
      <c r="N22" s="28" t="s">
        <v>50</v>
      </c>
      <c r="O22" s="28" t="s">
        <v>115</v>
      </c>
      <c r="P22" s="28"/>
      <c r="Q22" s="34"/>
      <c r="R22" s="28"/>
    </row>
    <row r="23" spans="2:18" x14ac:dyDescent="0.2">
      <c r="B23" s="33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9" t="s">
        <v>67</v>
      </c>
      <c r="N23" s="28" t="s">
        <v>50</v>
      </c>
      <c r="O23" s="28" t="s">
        <v>116</v>
      </c>
      <c r="P23" s="28"/>
      <c r="Q23" s="34"/>
      <c r="R23" s="28"/>
    </row>
    <row r="24" spans="2:18" x14ac:dyDescent="0.2">
      <c r="B24" s="33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9" t="s">
        <v>127</v>
      </c>
      <c r="N24" s="28" t="s">
        <v>50</v>
      </c>
      <c r="O24" s="40" t="s">
        <v>99</v>
      </c>
      <c r="P24" s="28"/>
      <c r="Q24" s="34"/>
      <c r="R24" s="28"/>
    </row>
    <row r="25" spans="2:18" x14ac:dyDescent="0.2">
      <c r="B25" s="33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9" t="s">
        <v>60</v>
      </c>
      <c r="N25" s="28" t="s">
        <v>50</v>
      </c>
      <c r="O25" s="40" t="s">
        <v>110</v>
      </c>
      <c r="P25" s="28"/>
      <c r="Q25" s="34"/>
      <c r="R25" s="28"/>
    </row>
    <row r="26" spans="2:18" x14ac:dyDescent="0.2">
      <c r="B26" s="33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9" t="s">
        <v>16</v>
      </c>
      <c r="N26" s="28" t="s">
        <v>50</v>
      </c>
      <c r="O26" s="28" t="s">
        <v>117</v>
      </c>
      <c r="P26" s="28"/>
      <c r="Q26" s="34"/>
      <c r="R26" s="28"/>
    </row>
    <row r="27" spans="2:18" x14ac:dyDescent="0.2">
      <c r="B27" s="33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9" t="s">
        <v>68</v>
      </c>
      <c r="N27" s="28" t="s">
        <v>50</v>
      </c>
      <c r="O27" s="28" t="s">
        <v>113</v>
      </c>
      <c r="P27" s="28"/>
      <c r="Q27" s="34"/>
      <c r="R27" s="28"/>
    </row>
    <row r="28" spans="2:18" ht="17" thickBot="1" x14ac:dyDescent="0.25">
      <c r="B28" s="33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9" t="s">
        <v>69</v>
      </c>
      <c r="N28" s="28" t="s">
        <v>50</v>
      </c>
      <c r="O28" s="28" t="s">
        <v>118</v>
      </c>
      <c r="P28" s="28"/>
      <c r="Q28" s="34"/>
      <c r="R28" s="28"/>
    </row>
    <row r="29" spans="2:18" x14ac:dyDescent="0.2">
      <c r="B29" s="30" t="s">
        <v>71</v>
      </c>
      <c r="C29" s="31" t="s">
        <v>78</v>
      </c>
      <c r="D29" s="31" t="s">
        <v>47</v>
      </c>
      <c r="E29" s="47" t="s">
        <v>129</v>
      </c>
      <c r="F29" s="31" t="s">
        <v>102</v>
      </c>
      <c r="G29" s="31" t="s">
        <v>135</v>
      </c>
      <c r="H29" s="31"/>
      <c r="I29" s="31"/>
      <c r="J29" s="31" t="s">
        <v>52</v>
      </c>
      <c r="K29" s="31" t="s">
        <v>130</v>
      </c>
      <c r="L29" s="31" t="s">
        <v>131</v>
      </c>
      <c r="M29" s="47" t="s">
        <v>72</v>
      </c>
      <c r="N29" s="31" t="s">
        <v>50</v>
      </c>
      <c r="O29" s="31" t="s">
        <v>115</v>
      </c>
      <c r="P29" s="31"/>
      <c r="Q29" s="32"/>
      <c r="R29" s="28"/>
    </row>
    <row r="30" spans="2:18" ht="34" x14ac:dyDescent="0.2">
      <c r="B30" s="33" t="s">
        <v>71</v>
      </c>
      <c r="C30" s="28" t="s">
        <v>77</v>
      </c>
      <c r="D30" s="28" t="s">
        <v>48</v>
      </c>
      <c r="E30" s="29" t="s">
        <v>129</v>
      </c>
      <c r="F30" s="28" t="s">
        <v>109</v>
      </c>
      <c r="G30" s="40" t="s">
        <v>141</v>
      </c>
      <c r="H30" s="28"/>
      <c r="I30" s="28"/>
      <c r="J30" s="28" t="s">
        <v>52</v>
      </c>
      <c r="K30" s="28" t="s">
        <v>130</v>
      </c>
      <c r="L30" s="28" t="s">
        <v>131</v>
      </c>
      <c r="M30" s="29" t="s">
        <v>73</v>
      </c>
      <c r="N30" s="28" t="s">
        <v>50</v>
      </c>
      <c r="O30" s="28" t="s">
        <v>119</v>
      </c>
      <c r="P30" s="28"/>
      <c r="Q30" s="34"/>
      <c r="R30" s="41" t="s">
        <v>85</v>
      </c>
    </row>
    <row r="31" spans="2:18" x14ac:dyDescent="0.2">
      <c r="B31" s="33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9" t="s">
        <v>74</v>
      </c>
      <c r="N31" s="28" t="s">
        <v>50</v>
      </c>
      <c r="O31" s="28" t="s">
        <v>120</v>
      </c>
      <c r="P31" s="28"/>
      <c r="Q31" s="34"/>
      <c r="R31" s="28"/>
    </row>
    <row r="32" spans="2:18" ht="17" thickBot="1" x14ac:dyDescent="0.25">
      <c r="B32" s="33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9" t="s">
        <v>75</v>
      </c>
      <c r="N32" s="28" t="s">
        <v>50</v>
      </c>
      <c r="O32" s="28" t="s">
        <v>121</v>
      </c>
      <c r="P32" s="28"/>
      <c r="Q32" s="34"/>
      <c r="R32" s="28"/>
    </row>
    <row r="33" spans="2:18" x14ac:dyDescent="0.2">
      <c r="B33" s="30" t="s">
        <v>80</v>
      </c>
      <c r="C33" s="31" t="s">
        <v>78</v>
      </c>
      <c r="D33" s="31" t="s">
        <v>62</v>
      </c>
      <c r="E33" s="47" t="s">
        <v>129</v>
      </c>
      <c r="F33" s="31" t="s">
        <v>103</v>
      </c>
      <c r="G33" s="31" t="s">
        <v>135</v>
      </c>
      <c r="H33" s="31"/>
      <c r="I33" s="31"/>
      <c r="J33" s="39" t="s">
        <v>86</v>
      </c>
      <c r="K33" s="31" t="s">
        <v>130</v>
      </c>
      <c r="L33" s="31" t="s">
        <v>131</v>
      </c>
      <c r="M33" s="47"/>
      <c r="N33" s="31"/>
      <c r="O33" s="31"/>
      <c r="P33" s="31"/>
      <c r="Q33" s="32"/>
      <c r="R33" s="28"/>
    </row>
    <row r="34" spans="2:18" x14ac:dyDescent="0.2">
      <c r="B34" s="33" t="s">
        <v>80</v>
      </c>
      <c r="C34" s="28" t="s">
        <v>77</v>
      </c>
      <c r="D34" s="28" t="s">
        <v>48</v>
      </c>
      <c r="E34" s="29" t="s">
        <v>129</v>
      </c>
      <c r="F34" s="28" t="s">
        <v>108</v>
      </c>
      <c r="G34" s="40" t="s">
        <v>135</v>
      </c>
      <c r="H34" s="28"/>
      <c r="I34" s="28"/>
      <c r="J34" s="28" t="s">
        <v>63</v>
      </c>
      <c r="K34" s="28" t="s">
        <v>130</v>
      </c>
      <c r="L34" s="28" t="s">
        <v>131</v>
      </c>
      <c r="M34" s="29" t="s">
        <v>70</v>
      </c>
      <c r="N34" s="28" t="s">
        <v>50</v>
      </c>
      <c r="O34" s="28" t="s">
        <v>112</v>
      </c>
      <c r="P34" s="28"/>
      <c r="Q34" s="34"/>
      <c r="R34" s="28"/>
    </row>
    <row r="35" spans="2:18" ht="17" thickBot="1" x14ac:dyDescent="0.25">
      <c r="B35" s="33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9" t="s">
        <v>68</v>
      </c>
      <c r="N35" s="28" t="s">
        <v>50</v>
      </c>
      <c r="O35" s="28" t="s">
        <v>113</v>
      </c>
      <c r="P35" s="28"/>
      <c r="Q35" s="34"/>
      <c r="R35" s="28"/>
    </row>
    <row r="36" spans="2:18" x14ac:dyDescent="0.2">
      <c r="B36" s="30" t="s">
        <v>81</v>
      </c>
      <c r="C36" s="31" t="s">
        <v>78</v>
      </c>
      <c r="D36" s="31" t="s">
        <v>62</v>
      </c>
      <c r="E36" s="47" t="s">
        <v>129</v>
      </c>
      <c r="F36" s="31" t="s">
        <v>104</v>
      </c>
      <c r="G36" s="31" t="s">
        <v>135</v>
      </c>
      <c r="H36" s="31"/>
      <c r="I36" s="31"/>
      <c r="J36" s="39" t="s">
        <v>86</v>
      </c>
      <c r="K36" s="31" t="s">
        <v>130</v>
      </c>
      <c r="L36" s="31" t="s">
        <v>131</v>
      </c>
      <c r="M36" s="47"/>
      <c r="N36" s="31"/>
      <c r="O36" s="31"/>
      <c r="P36" s="31"/>
      <c r="Q36" s="32"/>
      <c r="R36" s="28"/>
    </row>
    <row r="37" spans="2:18" ht="34" x14ac:dyDescent="0.2">
      <c r="B37" s="33" t="s">
        <v>81</v>
      </c>
      <c r="C37" s="28" t="s">
        <v>77</v>
      </c>
      <c r="D37" s="28" t="s">
        <v>48</v>
      </c>
      <c r="E37" s="29" t="s">
        <v>129</v>
      </c>
      <c r="F37" s="28" t="s">
        <v>107</v>
      </c>
      <c r="G37" s="40" t="s">
        <v>141</v>
      </c>
      <c r="H37" s="28"/>
      <c r="I37" s="28"/>
      <c r="J37" s="28" t="s">
        <v>52</v>
      </c>
      <c r="K37" s="28" t="s">
        <v>130</v>
      </c>
      <c r="L37" s="28" t="s">
        <v>131</v>
      </c>
      <c r="M37" s="29" t="s">
        <v>82</v>
      </c>
      <c r="N37" s="28" t="s">
        <v>50</v>
      </c>
      <c r="O37" s="28" t="s">
        <v>122</v>
      </c>
      <c r="P37" s="28"/>
      <c r="Q37" s="34"/>
      <c r="R37" s="41" t="s">
        <v>85</v>
      </c>
    </row>
    <row r="38" spans="2:18" ht="17" thickBot="1" x14ac:dyDescent="0.25">
      <c r="B38" s="33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9" t="s">
        <v>83</v>
      </c>
      <c r="N38" s="28" t="s">
        <v>50</v>
      </c>
      <c r="O38" s="28" t="s">
        <v>123</v>
      </c>
      <c r="P38" s="28"/>
      <c r="Q38" s="34"/>
      <c r="R38" s="28"/>
    </row>
    <row r="39" spans="2:18" x14ac:dyDescent="0.2">
      <c r="B39" s="30" t="s">
        <v>87</v>
      </c>
      <c r="C39" s="31" t="s">
        <v>78</v>
      </c>
      <c r="D39" s="31" t="s">
        <v>62</v>
      </c>
      <c r="E39" s="47" t="s">
        <v>129</v>
      </c>
      <c r="F39" s="31" t="s">
        <v>105</v>
      </c>
      <c r="G39" s="31" t="s">
        <v>135</v>
      </c>
      <c r="H39" s="31"/>
      <c r="I39" s="31"/>
      <c r="J39" s="31" t="s">
        <v>52</v>
      </c>
      <c r="K39" s="31" t="s">
        <v>130</v>
      </c>
      <c r="L39" s="31" t="s">
        <v>131</v>
      </c>
      <c r="M39" s="47" t="s">
        <v>82</v>
      </c>
      <c r="N39" s="31" t="s">
        <v>50</v>
      </c>
      <c r="O39" s="31" t="s">
        <v>122</v>
      </c>
      <c r="P39" s="31"/>
      <c r="Q39" s="32"/>
      <c r="R39" s="28"/>
    </row>
    <row r="40" spans="2:18" x14ac:dyDescent="0.2">
      <c r="B40" s="33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9" t="s">
        <v>83</v>
      </c>
      <c r="N40" s="28" t="s">
        <v>50</v>
      </c>
      <c r="O40" s="28" t="s">
        <v>123</v>
      </c>
      <c r="P40" s="28"/>
      <c r="Q40" s="34"/>
      <c r="R40" s="28"/>
    </row>
    <row r="41" spans="2:18" ht="17" thickBot="1" x14ac:dyDescent="0.25">
      <c r="B41" s="33" t="s">
        <v>87</v>
      </c>
      <c r="C41" s="28" t="s">
        <v>77</v>
      </c>
      <c r="D41" s="28" t="s">
        <v>48</v>
      </c>
      <c r="E41" s="29" t="s">
        <v>129</v>
      </c>
      <c r="F41" s="28" t="s">
        <v>106</v>
      </c>
      <c r="G41" s="40" t="s">
        <v>135</v>
      </c>
      <c r="H41" s="28"/>
      <c r="I41" s="28"/>
      <c r="J41" s="28" t="s">
        <v>86</v>
      </c>
      <c r="K41" s="28" t="s">
        <v>130</v>
      </c>
      <c r="L41" s="28" t="s">
        <v>131</v>
      </c>
      <c r="M41" s="29"/>
      <c r="N41" s="28"/>
      <c r="O41" s="28"/>
      <c r="P41" s="28"/>
      <c r="Q41" s="34"/>
      <c r="R41" s="28"/>
    </row>
    <row r="42" spans="2:18" x14ac:dyDescent="0.2">
      <c r="B42" s="30" t="s">
        <v>88</v>
      </c>
      <c r="C42" s="31" t="s">
        <v>78</v>
      </c>
      <c r="D42" s="31" t="s">
        <v>62</v>
      </c>
      <c r="E42" s="47" t="s">
        <v>129</v>
      </c>
      <c r="F42" s="31" t="s">
        <v>111</v>
      </c>
      <c r="G42" s="31" t="s">
        <v>135</v>
      </c>
      <c r="H42" s="31"/>
      <c r="I42" s="31"/>
      <c r="J42" s="31" t="s">
        <v>63</v>
      </c>
      <c r="K42" s="31" t="s">
        <v>130</v>
      </c>
      <c r="L42" s="31" t="s">
        <v>131</v>
      </c>
      <c r="M42" s="47" t="s">
        <v>89</v>
      </c>
      <c r="N42" s="31" t="s">
        <v>50</v>
      </c>
      <c r="O42" s="31" t="s">
        <v>124</v>
      </c>
      <c r="P42" s="31"/>
      <c r="Q42" s="32"/>
      <c r="R42" s="28"/>
    </row>
    <row r="43" spans="2:18" x14ac:dyDescent="0.2">
      <c r="B43" s="33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9" t="s">
        <v>101</v>
      </c>
      <c r="N43" s="28" t="s">
        <v>50</v>
      </c>
      <c r="O43" s="28" t="s">
        <v>125</v>
      </c>
      <c r="P43" s="28"/>
      <c r="Q43" s="34"/>
      <c r="R43" s="28" t="s">
        <v>66</v>
      </c>
    </row>
    <row r="44" spans="2:18" x14ac:dyDescent="0.2">
      <c r="B44" s="33" t="s">
        <v>88</v>
      </c>
      <c r="C44" s="28" t="s">
        <v>90</v>
      </c>
      <c r="D44" s="28" t="s">
        <v>48</v>
      </c>
      <c r="E44" s="29" t="s">
        <v>129</v>
      </c>
      <c r="F44" s="28" t="s">
        <v>138</v>
      </c>
      <c r="G44" s="40" t="s">
        <v>135</v>
      </c>
      <c r="H44" s="28"/>
      <c r="I44" s="28"/>
      <c r="J44" s="28" t="s">
        <v>63</v>
      </c>
      <c r="K44" s="28" t="s">
        <v>130</v>
      </c>
      <c r="L44" s="28" t="s">
        <v>131</v>
      </c>
      <c r="M44" s="29" t="s">
        <v>89</v>
      </c>
      <c r="N44" s="28" t="s">
        <v>50</v>
      </c>
      <c r="O44" s="28" t="s">
        <v>124</v>
      </c>
      <c r="P44" s="28"/>
      <c r="Q44" s="34"/>
      <c r="R44" s="28"/>
    </row>
    <row r="45" spans="2:18" ht="17" thickBot="1" x14ac:dyDescent="0.25">
      <c r="B45" s="35"/>
      <c r="C45" s="36"/>
      <c r="D45" s="36"/>
      <c r="E45" s="48"/>
      <c r="F45" s="36"/>
      <c r="G45" s="36"/>
      <c r="H45" s="36"/>
      <c r="I45" s="36"/>
      <c r="J45" s="36"/>
      <c r="K45" s="36"/>
      <c r="L45" s="36"/>
      <c r="M45" s="48" t="s">
        <v>68</v>
      </c>
      <c r="N45" s="36" t="s">
        <v>50</v>
      </c>
      <c r="O45" s="36" t="s">
        <v>113</v>
      </c>
      <c r="P45" s="36"/>
      <c r="Q45" s="37"/>
      <c r="R45" s="28"/>
    </row>
  </sheetData>
  <mergeCells count="5">
    <mergeCell ref="M1:Q1"/>
    <mergeCell ref="B1:B2"/>
    <mergeCell ref="C1:C2"/>
    <mergeCell ref="D1:D2"/>
    <mergeCell ref="E1:L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lpm to Gauge</vt:lpstr>
      <vt:lpstr>Interface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Omweg</dc:creator>
  <cp:lastModifiedBy>Microsoft Office User</cp:lastModifiedBy>
  <dcterms:created xsi:type="dcterms:W3CDTF">2018-10-13T18:36:53Z</dcterms:created>
  <dcterms:modified xsi:type="dcterms:W3CDTF">2022-01-31T19:44:25Z</dcterms:modified>
</cp:coreProperties>
</file>