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9095" windowHeight="8190" activeTab="1"/>
  </bookViews>
  <sheets>
    <sheet name="Local_Vol." sheetId="1" r:id="rId1"/>
    <sheet name="Theory" sheetId="2" r:id="rId2"/>
  </sheets>
  <calcPr calcId="144525"/>
</workbook>
</file>

<file path=xl/calcChain.xml><?xml version="1.0" encoding="utf-8"?>
<calcChain xmlns="http://schemas.openxmlformats.org/spreadsheetml/2006/main">
  <c r="CW5" i="1" l="1"/>
  <c r="CW6" i="1"/>
  <c r="CW7" i="1"/>
  <c r="CW8" i="1"/>
  <c r="CW9" i="1"/>
  <c r="CW10" i="1"/>
  <c r="CW11" i="1"/>
  <c r="CW12" i="1"/>
  <c r="CW13" i="1"/>
  <c r="CW14" i="1"/>
  <c r="CW15" i="1"/>
  <c r="AH8" i="1"/>
  <c r="AP8" i="1" s="1"/>
  <c r="AO4" i="1"/>
  <c r="AZ4" i="1" s="1"/>
  <c r="BK4" i="1" s="1"/>
  <c r="BV4" i="1" s="1"/>
  <c r="CH4" i="1" s="1"/>
  <c r="CR4" i="1" s="1"/>
  <c r="W6" i="1"/>
  <c r="AH6" i="1" s="1"/>
  <c r="W9" i="1"/>
  <c r="AH9" i="1" s="1"/>
  <c r="W10" i="1"/>
  <c r="AH10" i="1" s="1"/>
  <c r="W13" i="1"/>
  <c r="AH13" i="1" s="1"/>
  <c r="W14" i="1"/>
  <c r="AH14" i="1" s="1"/>
  <c r="W17" i="1"/>
  <c r="AH17" i="1" s="1"/>
  <c r="W5" i="1"/>
  <c r="AH5" i="1" s="1"/>
  <c r="AA4" i="1"/>
  <c r="AL4" i="1" s="1"/>
  <c r="AW4" i="1" s="1"/>
  <c r="BH4" i="1" s="1"/>
  <c r="BS4" i="1" s="1"/>
  <c r="CE4" i="1" s="1"/>
  <c r="CO4" i="1" s="1"/>
  <c r="AB4" i="1"/>
  <c r="AE4" i="1"/>
  <c r="AP4" i="1" s="1"/>
  <c r="BA4" i="1" s="1"/>
  <c r="BL4" i="1" s="1"/>
  <c r="BW4" i="1" s="1"/>
  <c r="CI4" i="1" s="1"/>
  <c r="CS4" i="1" s="1"/>
  <c r="AF4" i="1"/>
  <c r="L6" i="1"/>
  <c r="L7" i="1"/>
  <c r="W7" i="1" s="1"/>
  <c r="AH7" i="1" s="1"/>
  <c r="AP7" i="1" s="1"/>
  <c r="L8" i="1"/>
  <c r="W8" i="1" s="1"/>
  <c r="L9" i="1"/>
  <c r="L10" i="1"/>
  <c r="L11" i="1"/>
  <c r="W11" i="1" s="1"/>
  <c r="AH11" i="1" s="1"/>
  <c r="L12" i="1"/>
  <c r="W12" i="1" s="1"/>
  <c r="AH12" i="1" s="1"/>
  <c r="L13" i="1"/>
  <c r="L14" i="1"/>
  <c r="L15" i="1"/>
  <c r="W15" i="1" s="1"/>
  <c r="AH15" i="1" s="1"/>
  <c r="L16" i="1"/>
  <c r="W16" i="1" s="1"/>
  <c r="AH16" i="1" s="1"/>
  <c r="L17" i="1"/>
  <c r="L5" i="1"/>
  <c r="N4" i="1"/>
  <c r="Y4" i="1" s="1"/>
  <c r="O4" i="1"/>
  <c r="Z4" i="1" s="1"/>
  <c r="AK4" i="1" s="1"/>
  <c r="AV4" i="1" s="1"/>
  <c r="BG4" i="1" s="1"/>
  <c r="BR4" i="1" s="1"/>
  <c r="CD4" i="1" s="1"/>
  <c r="CN4" i="1" s="1"/>
  <c r="P4" i="1"/>
  <c r="Q4" i="1"/>
  <c r="R4" i="1"/>
  <c r="AC4" i="1" s="1"/>
  <c r="S4" i="1"/>
  <c r="AD4" i="1" s="1"/>
  <c r="T4" i="1"/>
  <c r="U4" i="1"/>
  <c r="M4" i="1"/>
  <c r="X4" i="1" s="1"/>
  <c r="AI4" i="1" s="1"/>
  <c r="AT4" i="1" s="1"/>
  <c r="BE4" i="1" s="1"/>
  <c r="BP4" i="1" s="1"/>
  <c r="CB4" i="1" s="1"/>
  <c r="AS6" i="1"/>
  <c r="BD6" i="1" s="1"/>
  <c r="BO6" i="1" s="1"/>
  <c r="CA6" i="1" s="1"/>
  <c r="AS10" i="1"/>
  <c r="BD10" i="1" s="1"/>
  <c r="BO10" i="1" s="1"/>
  <c r="CA10" i="1" s="1"/>
  <c r="AS14" i="1"/>
  <c r="BD14" i="1" s="1"/>
  <c r="BO14" i="1" s="1"/>
  <c r="CA14" i="1" s="1"/>
  <c r="AS5" i="1"/>
  <c r="BD5" i="1" s="1"/>
  <c r="BO5" i="1" s="1"/>
  <c r="CA5" i="1" s="1"/>
  <c r="AL6" i="1"/>
  <c r="AP6" i="1"/>
  <c r="AL7" i="1"/>
  <c r="AL8" i="1"/>
  <c r="AL9" i="1"/>
  <c r="AK10" i="1"/>
  <c r="AL10" i="1"/>
  <c r="AO10" i="1"/>
  <c r="AP10" i="1"/>
  <c r="AK11" i="1"/>
  <c r="AL11" i="1"/>
  <c r="AO11" i="1"/>
  <c r="AP11" i="1"/>
  <c r="AL14" i="1"/>
  <c r="AK15" i="1"/>
  <c r="AL15" i="1"/>
  <c r="AO15" i="1"/>
  <c r="AP15" i="1"/>
  <c r="AI9" i="1"/>
  <c r="AA5" i="1"/>
  <c r="AB5" i="1"/>
  <c r="AE5" i="1"/>
  <c r="AF5" i="1"/>
  <c r="AB6" i="1"/>
  <c r="AC6" i="1"/>
  <c r="AF6" i="1"/>
  <c r="Z7" i="1"/>
  <c r="AC7" i="1"/>
  <c r="AD7" i="1"/>
  <c r="Z8" i="1"/>
  <c r="AA8" i="1"/>
  <c r="AD8" i="1"/>
  <c r="AE8" i="1"/>
  <c r="AA9" i="1"/>
  <c r="AB9" i="1"/>
  <c r="AE9" i="1"/>
  <c r="AF9" i="1"/>
  <c r="AB10" i="1"/>
  <c r="AC10" i="1"/>
  <c r="AF10" i="1"/>
  <c r="Z11" i="1"/>
  <c r="AC11" i="1"/>
  <c r="AD11" i="1"/>
  <c r="Z12" i="1"/>
  <c r="AA12" i="1"/>
  <c r="AD12" i="1"/>
  <c r="AE12" i="1"/>
  <c r="AA13" i="1"/>
  <c r="AB13" i="1"/>
  <c r="AE13" i="1"/>
  <c r="AF13" i="1"/>
  <c r="AB14" i="1"/>
  <c r="AC14" i="1"/>
  <c r="AF14" i="1"/>
  <c r="Z15" i="1"/>
  <c r="AC15" i="1"/>
  <c r="AD15" i="1"/>
  <c r="Z16" i="1"/>
  <c r="AA16" i="1"/>
  <c r="AD16" i="1"/>
  <c r="AE16" i="1"/>
  <c r="AA17" i="1"/>
  <c r="AB17" i="1"/>
  <c r="AE17" i="1"/>
  <c r="AF17" i="1"/>
  <c r="Y8" i="1"/>
  <c r="Y9" i="1"/>
  <c r="Y12" i="1"/>
  <c r="Y13" i="1"/>
  <c r="Y16" i="1"/>
  <c r="Y17" i="1"/>
  <c r="AM16" i="1" l="1"/>
  <c r="AQ16" i="1"/>
  <c r="AS16" i="1"/>
  <c r="BD16" i="1" s="1"/>
  <c r="BO16" i="1" s="1"/>
  <c r="CA16" i="1" s="1"/>
  <c r="AJ16" i="1"/>
  <c r="BF16" i="1" s="1"/>
  <c r="AN16" i="1"/>
  <c r="AO16" i="1"/>
  <c r="AO17" i="1"/>
  <c r="AL17" i="1"/>
  <c r="AI17" i="1"/>
  <c r="AP16" i="1"/>
  <c r="AP17" i="1"/>
  <c r="AK16" i="1"/>
  <c r="AK17" i="1"/>
  <c r="AI16" i="1"/>
  <c r="AL16" i="1"/>
  <c r="AM12" i="1"/>
  <c r="BI12" i="1" s="1"/>
  <c r="AQ12" i="1"/>
  <c r="AS12" i="1"/>
  <c r="BD12" i="1" s="1"/>
  <c r="BO12" i="1" s="1"/>
  <c r="CA12" i="1" s="1"/>
  <c r="AJ12" i="1"/>
  <c r="AN12" i="1"/>
  <c r="BJ12" i="1" s="1"/>
  <c r="AO12" i="1"/>
  <c r="AI12" i="1"/>
  <c r="AL12" i="1"/>
  <c r="AP12" i="1"/>
  <c r="AK12" i="1"/>
  <c r="AL13" i="1"/>
  <c r="AP13" i="1"/>
  <c r="AI8" i="1"/>
  <c r="AK14" i="1"/>
  <c r="AK13" i="1"/>
  <c r="AK9" i="1"/>
  <c r="CL8" i="1"/>
  <c r="CV8" i="1"/>
  <c r="AF8" i="1"/>
  <c r="AF12" i="1"/>
  <c r="AF16" i="1"/>
  <c r="BM16" i="1" s="1"/>
  <c r="AQ4" i="1"/>
  <c r="BB4" i="1" s="1"/>
  <c r="BM4" i="1" s="1"/>
  <c r="BX4" i="1" s="1"/>
  <c r="CJ4" i="1" s="1"/>
  <c r="CT4" i="1" s="1"/>
  <c r="AF7" i="1"/>
  <c r="AF11" i="1"/>
  <c r="AF15" i="1"/>
  <c r="BM15" i="1" s="1"/>
  <c r="AM10" i="1"/>
  <c r="AQ10" i="1"/>
  <c r="AI10" i="1"/>
  <c r="AJ10" i="1"/>
  <c r="AN10" i="1"/>
  <c r="CL12" i="1"/>
  <c r="CV12" i="1"/>
  <c r="AI13" i="1"/>
  <c r="AP14" i="1"/>
  <c r="AP9" i="1"/>
  <c r="AD6" i="1"/>
  <c r="AD10" i="1"/>
  <c r="BK10" i="1" s="1"/>
  <c r="AD14" i="1"/>
  <c r="AD5" i="1"/>
  <c r="AD9" i="1"/>
  <c r="AD13" i="1"/>
  <c r="BK13" i="1" s="1"/>
  <c r="AD17" i="1"/>
  <c r="Z6" i="1"/>
  <c r="Z10" i="1"/>
  <c r="Z14" i="1"/>
  <c r="BG14" i="1" s="1"/>
  <c r="Z5" i="1"/>
  <c r="Z9" i="1"/>
  <c r="Z13" i="1"/>
  <c r="Z17" i="1"/>
  <c r="BG17" i="1" s="1"/>
  <c r="AM17" i="1"/>
  <c r="AQ17" i="1"/>
  <c r="AJ17" i="1"/>
  <c r="AN17" i="1"/>
  <c r="BJ17" i="1" s="1"/>
  <c r="AS17" i="1"/>
  <c r="AM9" i="1"/>
  <c r="AQ9" i="1"/>
  <c r="AJ9" i="1"/>
  <c r="AN9" i="1"/>
  <c r="AS9" i="1"/>
  <c r="AM13" i="1"/>
  <c r="AQ13" i="1"/>
  <c r="AJ13" i="1"/>
  <c r="AN13" i="1"/>
  <c r="AS13" i="1"/>
  <c r="AM8" i="1"/>
  <c r="BI8" i="1" s="1"/>
  <c r="AQ8" i="1"/>
  <c r="AS8" i="1"/>
  <c r="BD8" i="1" s="1"/>
  <c r="BO8" i="1" s="1"/>
  <c r="CA8" i="1" s="1"/>
  <c r="AJ8" i="1"/>
  <c r="AN8" i="1"/>
  <c r="BJ8" i="1" s="1"/>
  <c r="AK8" i="1"/>
  <c r="AO14" i="1"/>
  <c r="AO13" i="1"/>
  <c r="AO9" i="1"/>
  <c r="BK9" i="1" s="1"/>
  <c r="AO8" i="1"/>
  <c r="AC5" i="1"/>
  <c r="AC9" i="1"/>
  <c r="AC13" i="1"/>
  <c r="BJ13" i="1" s="1"/>
  <c r="AC17" i="1"/>
  <c r="AC8" i="1"/>
  <c r="AC12" i="1"/>
  <c r="AC16" i="1"/>
  <c r="BJ16" i="1" s="1"/>
  <c r="AN4" i="1"/>
  <c r="AY4" i="1" s="1"/>
  <c r="BJ4" i="1" s="1"/>
  <c r="BU4" i="1" s="1"/>
  <c r="CG4" i="1" s="1"/>
  <c r="CQ4" i="1" s="1"/>
  <c r="Y6" i="1"/>
  <c r="Y10" i="1"/>
  <c r="Y14" i="1"/>
  <c r="BF14" i="1" s="1"/>
  <c r="Y5" i="1"/>
  <c r="Y7" i="1"/>
  <c r="Y11" i="1"/>
  <c r="Y15" i="1"/>
  <c r="BF15" i="1" s="1"/>
  <c r="AJ4" i="1"/>
  <c r="AU4" i="1" s="1"/>
  <c r="BF4" i="1" s="1"/>
  <c r="BQ4" i="1" s="1"/>
  <c r="CC4" i="1" s="1"/>
  <c r="CM4" i="1" s="1"/>
  <c r="AS15" i="1"/>
  <c r="AW15" i="1" s="1"/>
  <c r="AM15" i="1"/>
  <c r="AQ15" i="1"/>
  <c r="AJ15" i="1"/>
  <c r="AN15" i="1"/>
  <c r="AI15" i="1"/>
  <c r="AS11" i="1"/>
  <c r="AW11" i="1" s="1"/>
  <c r="AM11" i="1"/>
  <c r="AQ11" i="1"/>
  <c r="AJ11" i="1"/>
  <c r="AN11" i="1"/>
  <c r="AI11" i="1"/>
  <c r="AS7" i="1"/>
  <c r="BD7" i="1" s="1"/>
  <c r="BO7" i="1" s="1"/>
  <c r="CA7" i="1" s="1"/>
  <c r="AM7" i="1"/>
  <c r="AQ7" i="1"/>
  <c r="BM7" i="1" s="1"/>
  <c r="AJ7" i="1"/>
  <c r="AN7" i="1"/>
  <c r="AI7" i="1"/>
  <c r="AK7" i="1"/>
  <c r="AO7" i="1"/>
  <c r="AB8" i="1"/>
  <c r="AB12" i="1"/>
  <c r="AB16" i="1"/>
  <c r="BI16" i="1" s="1"/>
  <c r="AM4" i="1"/>
  <c r="AX4" i="1" s="1"/>
  <c r="BI4" i="1" s="1"/>
  <c r="BT4" i="1" s="1"/>
  <c r="CF4" i="1" s="1"/>
  <c r="CP4" i="1" s="1"/>
  <c r="AB7" i="1"/>
  <c r="AB11" i="1"/>
  <c r="AB15" i="1"/>
  <c r="BI15" i="1" s="1"/>
  <c r="AM14" i="1"/>
  <c r="AQ14" i="1"/>
  <c r="AI14" i="1"/>
  <c r="AJ14" i="1"/>
  <c r="AN14" i="1"/>
  <c r="AM6" i="1"/>
  <c r="AQ6" i="1"/>
  <c r="AI6" i="1"/>
  <c r="AJ6" i="1"/>
  <c r="AN6" i="1"/>
  <c r="AK6" i="1"/>
  <c r="AO6" i="1"/>
  <c r="AE14" i="1"/>
  <c r="AA14" i="1"/>
  <c r="AE10" i="1"/>
  <c r="AA10" i="1"/>
  <c r="BH10" i="1" s="1"/>
  <c r="AE6" i="1"/>
  <c r="AA6" i="1"/>
  <c r="AE15" i="1"/>
  <c r="AA15" i="1"/>
  <c r="BH15" i="1" s="1"/>
  <c r="AE11" i="1"/>
  <c r="AA11" i="1"/>
  <c r="BH11" i="1" s="1"/>
  <c r="AE7" i="1"/>
  <c r="AA7" i="1"/>
  <c r="BH7" i="1" s="1"/>
  <c r="AU15" i="1"/>
  <c r="AU11" i="1"/>
  <c r="BB17" i="1"/>
  <c r="AX17" i="1"/>
  <c r="BA16" i="1"/>
  <c r="AY16" i="1"/>
  <c r="AW16" i="1"/>
  <c r="AZ15" i="1"/>
  <c r="AV15" i="1"/>
  <c r="BA14" i="1"/>
  <c r="AY14" i="1"/>
  <c r="AW14" i="1"/>
  <c r="BB13" i="1"/>
  <c r="BA12" i="1"/>
  <c r="AY12" i="1"/>
  <c r="AW12" i="1"/>
  <c r="AZ11" i="1"/>
  <c r="BA10" i="1"/>
  <c r="AY10" i="1"/>
  <c r="AW10" i="1"/>
  <c r="BB9" i="1"/>
  <c r="AX9" i="1"/>
  <c r="BA8" i="1"/>
  <c r="AY8" i="1"/>
  <c r="AW8" i="1"/>
  <c r="BD17" i="1"/>
  <c r="BO17" i="1" s="1"/>
  <c r="CA17" i="1" s="1"/>
  <c r="BD15" i="1"/>
  <c r="BO15" i="1" s="1"/>
  <c r="CA15" i="1" s="1"/>
  <c r="BD13" i="1"/>
  <c r="BO13" i="1" s="1"/>
  <c r="CA13" i="1" s="1"/>
  <c r="BD11" i="1"/>
  <c r="BO11" i="1" s="1"/>
  <c r="CA11" i="1" s="1"/>
  <c r="BD9" i="1"/>
  <c r="BO9" i="1" s="1"/>
  <c r="CA9" i="1" s="1"/>
  <c r="AU16" i="1"/>
  <c r="AU14" i="1"/>
  <c r="AU12" i="1"/>
  <c r="AU10" i="1"/>
  <c r="AU8" i="1"/>
  <c r="BA17" i="1"/>
  <c r="AY17" i="1"/>
  <c r="BB16" i="1"/>
  <c r="AZ16" i="1"/>
  <c r="AX16" i="1"/>
  <c r="AV16" i="1"/>
  <c r="BA15" i="1"/>
  <c r="AY15" i="1"/>
  <c r="BB14" i="1"/>
  <c r="AZ14" i="1"/>
  <c r="AX14" i="1"/>
  <c r="AV14" i="1"/>
  <c r="AY13" i="1"/>
  <c r="BB12" i="1"/>
  <c r="AZ12" i="1"/>
  <c r="AX12" i="1"/>
  <c r="AV12" i="1"/>
  <c r="BB10" i="1"/>
  <c r="AZ10" i="1"/>
  <c r="AX10" i="1"/>
  <c r="AV10" i="1"/>
  <c r="BA9" i="1"/>
  <c r="AY9" i="1"/>
  <c r="BB8" i="1"/>
  <c r="AZ8" i="1"/>
  <c r="AX8" i="1"/>
  <c r="AV8" i="1"/>
  <c r="BB7" i="1"/>
  <c r="AZ7" i="1"/>
  <c r="AX7" i="1"/>
  <c r="AV7" i="1"/>
  <c r="AU7" i="1"/>
  <c r="BA7" i="1"/>
  <c r="AY7" i="1"/>
  <c r="AW7" i="1"/>
  <c r="BF12" i="1"/>
  <c r="BF10" i="1"/>
  <c r="BF8" i="1"/>
  <c r="BL17" i="1"/>
  <c r="BH17" i="1"/>
  <c r="BK16" i="1"/>
  <c r="BG16" i="1"/>
  <c r="BJ15" i="1"/>
  <c r="BM14" i="1"/>
  <c r="BK14" i="1"/>
  <c r="BI14" i="1"/>
  <c r="BL13" i="1"/>
  <c r="BH13" i="1"/>
  <c r="BM12" i="1"/>
  <c r="BK12" i="1"/>
  <c r="BG12" i="1"/>
  <c r="BJ11" i="1"/>
  <c r="BM10" i="1"/>
  <c r="BI10" i="1"/>
  <c r="BG10" i="1"/>
  <c r="BL9" i="1"/>
  <c r="BJ9" i="1"/>
  <c r="BH9" i="1"/>
  <c r="BM8" i="1"/>
  <c r="BK8" i="1"/>
  <c r="BG8" i="1"/>
  <c r="BL7" i="1"/>
  <c r="BJ7" i="1"/>
  <c r="BF17" i="1"/>
  <c r="BF13" i="1"/>
  <c r="BF9" i="1"/>
  <c r="BF7" i="1"/>
  <c r="BM17" i="1"/>
  <c r="BK17" i="1"/>
  <c r="BI17" i="1"/>
  <c r="BL16" i="1"/>
  <c r="BH16" i="1"/>
  <c r="BK15" i="1"/>
  <c r="BG15" i="1"/>
  <c r="BL14" i="1"/>
  <c r="BJ14" i="1"/>
  <c r="BH14" i="1"/>
  <c r="BM13" i="1"/>
  <c r="BI13" i="1"/>
  <c r="BG13" i="1"/>
  <c r="BL12" i="1"/>
  <c r="BH12" i="1"/>
  <c r="BK11" i="1"/>
  <c r="BL10" i="1"/>
  <c r="BJ10" i="1"/>
  <c r="BM9" i="1"/>
  <c r="BI9" i="1"/>
  <c r="BG9" i="1"/>
  <c r="BL8" i="1"/>
  <c r="BH8" i="1"/>
  <c r="BK7" i="1"/>
  <c r="BI7" i="1"/>
  <c r="BG7" i="1"/>
  <c r="N5" i="1"/>
  <c r="O5" i="1"/>
  <c r="P5" i="1"/>
  <c r="Q5" i="1"/>
  <c r="R5" i="1"/>
  <c r="S5" i="1"/>
  <c r="T5" i="1"/>
  <c r="U5" i="1"/>
  <c r="N6" i="1"/>
  <c r="O6" i="1"/>
  <c r="P6" i="1"/>
  <c r="Q6" i="1"/>
  <c r="R6" i="1"/>
  <c r="S6" i="1"/>
  <c r="T6" i="1"/>
  <c r="U6" i="1"/>
  <c r="N7" i="1"/>
  <c r="BQ7" i="1" s="1"/>
  <c r="CC7" i="1" s="1"/>
  <c r="O7" i="1"/>
  <c r="P7" i="1"/>
  <c r="Q7" i="1"/>
  <c r="BT7" i="1" s="1"/>
  <c r="CF7" i="1" s="1"/>
  <c r="CP5" i="1" s="1"/>
  <c r="R7" i="1"/>
  <c r="BU7" i="1" s="1"/>
  <c r="S7" i="1"/>
  <c r="BV7" i="1" s="1"/>
  <c r="CH7" i="1" s="1"/>
  <c r="CR5" i="1" s="1"/>
  <c r="T7" i="1"/>
  <c r="U7" i="1"/>
  <c r="BX7" i="1" s="1"/>
  <c r="N8" i="1"/>
  <c r="BQ8" i="1" s="1"/>
  <c r="CC8" i="1" s="1"/>
  <c r="O8" i="1"/>
  <c r="P8" i="1"/>
  <c r="Q8" i="1"/>
  <c r="BT8" i="1" s="1"/>
  <c r="R8" i="1"/>
  <c r="S8" i="1"/>
  <c r="BV8" i="1" s="1"/>
  <c r="CH8" i="1" s="1"/>
  <c r="CR6" i="1" s="1"/>
  <c r="T8" i="1"/>
  <c r="BW8" i="1" s="1"/>
  <c r="U8" i="1"/>
  <c r="BX8" i="1" s="1"/>
  <c r="CJ8" i="1" s="1"/>
  <c r="CT6" i="1" s="1"/>
  <c r="N9" i="1"/>
  <c r="O9" i="1"/>
  <c r="P9" i="1"/>
  <c r="Q9" i="1"/>
  <c r="BT9" i="1" s="1"/>
  <c r="CF9" i="1" s="1"/>
  <c r="CP7" i="1" s="1"/>
  <c r="R9" i="1"/>
  <c r="S9" i="1"/>
  <c r="T9" i="1"/>
  <c r="BW9" i="1" s="1"/>
  <c r="U9" i="1"/>
  <c r="BX9" i="1" s="1"/>
  <c r="CJ9" i="1" s="1"/>
  <c r="CT7" i="1" s="1"/>
  <c r="N10" i="1"/>
  <c r="O10" i="1"/>
  <c r="BR10" i="1" s="1"/>
  <c r="CD10" i="1" s="1"/>
  <c r="CN8" i="1" s="1"/>
  <c r="P10" i="1"/>
  <c r="BS10" i="1" s="1"/>
  <c r="Q10" i="1"/>
  <c r="BT10" i="1" s="1"/>
  <c r="CF10" i="1" s="1"/>
  <c r="CP8" i="1" s="1"/>
  <c r="R10" i="1"/>
  <c r="S10" i="1"/>
  <c r="T10" i="1"/>
  <c r="BW10" i="1" s="1"/>
  <c r="CI10" i="1" s="1"/>
  <c r="CS8" i="1" s="1"/>
  <c r="U10" i="1"/>
  <c r="BX10" i="1" s="1"/>
  <c r="CJ10" i="1" s="1"/>
  <c r="CT8" i="1" s="1"/>
  <c r="N11" i="1"/>
  <c r="O11" i="1"/>
  <c r="P11" i="1"/>
  <c r="Q11" i="1"/>
  <c r="R11" i="1"/>
  <c r="S11" i="1"/>
  <c r="T11" i="1"/>
  <c r="U11" i="1"/>
  <c r="N12" i="1"/>
  <c r="O12" i="1"/>
  <c r="P12" i="1"/>
  <c r="BS12" i="1" s="1"/>
  <c r="Q12" i="1"/>
  <c r="BT12" i="1" s="1"/>
  <c r="R12" i="1"/>
  <c r="S12" i="1"/>
  <c r="BV12" i="1" s="1"/>
  <c r="T12" i="1"/>
  <c r="U12" i="1"/>
  <c r="BX12" i="1" s="1"/>
  <c r="CJ12" i="1" s="1"/>
  <c r="CT10" i="1" s="1"/>
  <c r="N13" i="1"/>
  <c r="O13" i="1"/>
  <c r="P13" i="1"/>
  <c r="Q13" i="1"/>
  <c r="R13" i="1"/>
  <c r="S13" i="1"/>
  <c r="T13" i="1"/>
  <c r="U13" i="1"/>
  <c r="BX13" i="1" s="1"/>
  <c r="CJ13" i="1" s="1"/>
  <c r="CT11" i="1" s="1"/>
  <c r="N14" i="1"/>
  <c r="O14" i="1"/>
  <c r="BR14" i="1" s="1"/>
  <c r="P14" i="1"/>
  <c r="BS14" i="1" s="1"/>
  <c r="CE14" i="1" s="1"/>
  <c r="CO12" i="1" s="1"/>
  <c r="Q14" i="1"/>
  <c r="BT14" i="1" s="1"/>
  <c r="CF14" i="1" s="1"/>
  <c r="CP12" i="1" s="1"/>
  <c r="R14" i="1"/>
  <c r="BU14" i="1" s="1"/>
  <c r="S14" i="1"/>
  <c r="T14" i="1"/>
  <c r="BW14" i="1" s="1"/>
  <c r="CI14" i="1" s="1"/>
  <c r="CS12" i="1" s="1"/>
  <c r="U14" i="1"/>
  <c r="BX14" i="1" s="1"/>
  <c r="CJ14" i="1" s="1"/>
  <c r="CT12" i="1" s="1"/>
  <c r="N15" i="1"/>
  <c r="BQ15" i="1" s="1"/>
  <c r="O15" i="1"/>
  <c r="P15" i="1"/>
  <c r="BS15" i="1" s="1"/>
  <c r="Q15" i="1"/>
  <c r="R15" i="1"/>
  <c r="BU15" i="1" s="1"/>
  <c r="CG15" i="1" s="1"/>
  <c r="CQ13" i="1" s="1"/>
  <c r="S15" i="1"/>
  <c r="BV15" i="1" s="1"/>
  <c r="CH15" i="1" s="1"/>
  <c r="CR13" i="1" s="1"/>
  <c r="T15" i="1"/>
  <c r="BW15" i="1" s="1"/>
  <c r="U15" i="1"/>
  <c r="N16" i="1"/>
  <c r="O16" i="1"/>
  <c r="P16" i="1"/>
  <c r="Q16" i="1"/>
  <c r="BT16" i="1" s="1"/>
  <c r="R16" i="1"/>
  <c r="BU16" i="1" s="1"/>
  <c r="S16" i="1"/>
  <c r="BV16" i="1" s="1"/>
  <c r="CH16" i="1" s="1"/>
  <c r="CR14" i="1" s="1"/>
  <c r="T16" i="1"/>
  <c r="BW16" i="1" s="1"/>
  <c r="CI16" i="1" s="1"/>
  <c r="CS14" i="1" s="1"/>
  <c r="U16" i="1"/>
  <c r="BX16" i="1" s="1"/>
  <c r="N17" i="1"/>
  <c r="O17" i="1"/>
  <c r="P17" i="1"/>
  <c r="Q17" i="1"/>
  <c r="BT17" i="1" s="1"/>
  <c r="CF17" i="1" s="1"/>
  <c r="CP15" i="1" s="1"/>
  <c r="R17" i="1"/>
  <c r="S17" i="1"/>
  <c r="T17" i="1"/>
  <c r="BW17" i="1" s="1"/>
  <c r="CI17" i="1" s="1"/>
  <c r="CS15" i="1" s="1"/>
  <c r="U17" i="1"/>
  <c r="BX17" i="1" s="1"/>
  <c r="CJ17" i="1" s="1"/>
  <c r="CT15" i="1" s="1"/>
  <c r="M7" i="1"/>
  <c r="M8" i="1"/>
  <c r="M9" i="1"/>
  <c r="M10" i="1"/>
  <c r="M11" i="1"/>
  <c r="M12" i="1"/>
  <c r="M13" i="1"/>
  <c r="M14" i="1"/>
  <c r="M15" i="1"/>
  <c r="M16" i="1"/>
  <c r="M17" i="1"/>
  <c r="M6" i="1"/>
  <c r="M5" i="1"/>
  <c r="CF16" i="1" l="1"/>
  <c r="CP14" i="1" s="1"/>
  <c r="CF8" i="1"/>
  <c r="CP6" i="1" s="1"/>
  <c r="CL9" i="1"/>
  <c r="CV9" i="1"/>
  <c r="BS16" i="1"/>
  <c r="CE16" i="1" s="1"/>
  <c r="CO14" i="1" s="1"/>
  <c r="CE15" i="1"/>
  <c r="CO13" i="1" s="1"/>
  <c r="BW12" i="1"/>
  <c r="CI12" i="1" s="1"/>
  <c r="CS10" i="1" s="1"/>
  <c r="CE12" i="1"/>
  <c r="CO10" i="1" s="1"/>
  <c r="BS11" i="1"/>
  <c r="CE11" i="1" s="1"/>
  <c r="CO9" i="1" s="1"/>
  <c r="CE10" i="1"/>
  <c r="CO8" i="1" s="1"/>
  <c r="CI9" i="1"/>
  <c r="CS7" i="1" s="1"/>
  <c r="CI8" i="1"/>
  <c r="CS6" i="1" s="1"/>
  <c r="BS8" i="1"/>
  <c r="CE8" i="1" s="1"/>
  <c r="CO6" i="1" s="1"/>
  <c r="BW7" i="1"/>
  <c r="CI7" i="1" s="1"/>
  <c r="CS5" i="1" s="1"/>
  <c r="BS7" i="1"/>
  <c r="CE7" i="1" s="1"/>
  <c r="CO5" i="1" s="1"/>
  <c r="BM11" i="1"/>
  <c r="BF11" i="1"/>
  <c r="BL11" i="1"/>
  <c r="BA13" i="1"/>
  <c r="BW13" i="1" s="1"/>
  <c r="CI13" i="1" s="1"/>
  <c r="CS11" i="1" s="1"/>
  <c r="CL11" i="1"/>
  <c r="CV11" i="1"/>
  <c r="AZ9" i="1"/>
  <c r="BB11" i="1"/>
  <c r="BX11" i="1" s="1"/>
  <c r="CJ11" i="1" s="1"/>
  <c r="CT9" i="1" s="1"/>
  <c r="AV13" i="1"/>
  <c r="BR13" i="1" s="1"/>
  <c r="CD13" i="1" s="1"/>
  <c r="CN11" i="1" s="1"/>
  <c r="AX15" i="1"/>
  <c r="BT15" i="1" s="1"/>
  <c r="CF15" i="1" s="1"/>
  <c r="CP13" i="1" s="1"/>
  <c r="AZ17" i="1"/>
  <c r="BV17" i="1" s="1"/>
  <c r="CH17" i="1" s="1"/>
  <c r="CR15" i="1" s="1"/>
  <c r="AU13" i="1"/>
  <c r="AW13" i="1"/>
  <c r="BS13" i="1" s="1"/>
  <c r="CE13" i="1" s="1"/>
  <c r="CO11" i="1" s="1"/>
  <c r="CL14" i="1"/>
  <c r="CV14" i="1"/>
  <c r="BV14" i="1"/>
  <c r="CH14" i="1" s="1"/>
  <c r="CR12" i="1" s="1"/>
  <c r="BR8" i="1"/>
  <c r="CD8" i="1" s="1"/>
  <c r="CN6" i="1" s="1"/>
  <c r="BG11" i="1"/>
  <c r="AY11" i="1"/>
  <c r="CL13" i="1"/>
  <c r="CV13" i="1"/>
  <c r="AV11" i="1"/>
  <c r="BR11" i="1" s="1"/>
  <c r="CD11" i="1" s="1"/>
  <c r="CN9" i="1" s="1"/>
  <c r="AX13" i="1"/>
  <c r="CL5" i="1"/>
  <c r="CV5" i="1"/>
  <c r="CL6" i="1"/>
  <c r="CV6" i="1"/>
  <c r="AW9" i="1"/>
  <c r="BS9" i="1" s="1"/>
  <c r="CE9" i="1" s="1"/>
  <c r="CO7" i="1" s="1"/>
  <c r="CL10" i="1"/>
  <c r="CV10" i="1"/>
  <c r="CJ16" i="1"/>
  <c r="CT14" i="1" s="1"/>
  <c r="BT13" i="1"/>
  <c r="CF13" i="1" s="1"/>
  <c r="CP11" i="1" s="1"/>
  <c r="CF12" i="1"/>
  <c r="CP10" i="1" s="1"/>
  <c r="CJ7" i="1"/>
  <c r="CT5" i="1" s="1"/>
  <c r="BR16" i="1"/>
  <c r="CD16" i="1" s="1"/>
  <c r="CN14" i="1" s="1"/>
  <c r="BR15" i="1"/>
  <c r="CD15" i="1" s="1"/>
  <c r="CN13" i="1" s="1"/>
  <c r="CD14" i="1"/>
  <c r="CN12" i="1" s="1"/>
  <c r="CH12" i="1"/>
  <c r="CR10" i="1" s="1"/>
  <c r="BR12" i="1"/>
  <c r="CD12" i="1" s="1"/>
  <c r="CN10" i="1" s="1"/>
  <c r="BV11" i="1"/>
  <c r="CH11" i="1" s="1"/>
  <c r="CR9" i="1" s="1"/>
  <c r="BV10" i="1"/>
  <c r="CH10" i="1" s="1"/>
  <c r="CR8" i="1" s="1"/>
  <c r="BV9" i="1"/>
  <c r="CH9" i="1" s="1"/>
  <c r="CR7" i="1" s="1"/>
  <c r="BR7" i="1"/>
  <c r="CD7" i="1" s="1"/>
  <c r="CN5" i="1" s="1"/>
  <c r="BU17" i="1"/>
  <c r="CG17" i="1" s="1"/>
  <c r="CQ15" i="1" s="1"/>
  <c r="BQ17" i="1"/>
  <c r="CC17" i="1" s="1"/>
  <c r="CG16" i="1"/>
  <c r="CQ14" i="1" s="1"/>
  <c r="BQ16" i="1"/>
  <c r="CC16" i="1" s="1"/>
  <c r="CC15" i="1"/>
  <c r="CG14" i="1"/>
  <c r="CQ12" i="1" s="1"/>
  <c r="BQ14" i="1"/>
  <c r="CC14" i="1" s="1"/>
  <c r="BU13" i="1"/>
  <c r="CG13" i="1" s="1"/>
  <c r="CQ11" i="1" s="1"/>
  <c r="BQ13" i="1"/>
  <c r="CC13" i="1" s="1"/>
  <c r="BU12" i="1"/>
  <c r="CG12" i="1" s="1"/>
  <c r="CQ10" i="1" s="1"/>
  <c r="BQ12" i="1"/>
  <c r="CC12" i="1" s="1"/>
  <c r="BU11" i="1"/>
  <c r="CG11" i="1" s="1"/>
  <c r="CQ9" i="1" s="1"/>
  <c r="BQ11" i="1"/>
  <c r="CC11" i="1" s="1"/>
  <c r="BU10" i="1"/>
  <c r="CG10" i="1" s="1"/>
  <c r="CQ8" i="1" s="1"/>
  <c r="BQ10" i="1"/>
  <c r="CC10" i="1" s="1"/>
  <c r="BU9" i="1"/>
  <c r="CG9" i="1" s="1"/>
  <c r="CQ7" i="1" s="1"/>
  <c r="BU8" i="1"/>
  <c r="CG8" i="1" s="1"/>
  <c r="CQ6" i="1" s="1"/>
  <c r="CM6" i="1"/>
  <c r="CX6" i="1"/>
  <c r="CG7" i="1"/>
  <c r="CQ5" i="1" s="1"/>
  <c r="CM5" i="1"/>
  <c r="CX5" i="1"/>
  <c r="BI11" i="1"/>
  <c r="BL15" i="1"/>
  <c r="CI15" i="1" s="1"/>
  <c r="CS13" i="1" s="1"/>
  <c r="BA11" i="1"/>
  <c r="BW11" i="1" s="1"/>
  <c r="CI11" i="1" s="1"/>
  <c r="CS9" i="1" s="1"/>
  <c r="CL7" i="1"/>
  <c r="CV7" i="1"/>
  <c r="CL15" i="1"/>
  <c r="CV15" i="1"/>
  <c r="AV9" i="1"/>
  <c r="BR9" i="1" s="1"/>
  <c r="CD9" i="1" s="1"/>
  <c r="CN7" i="1" s="1"/>
  <c r="AX11" i="1"/>
  <c r="BT11" i="1" s="1"/>
  <c r="CF11" i="1" s="1"/>
  <c r="CP9" i="1" s="1"/>
  <c r="AZ13" i="1"/>
  <c r="BV13" i="1" s="1"/>
  <c r="CH13" i="1" s="1"/>
  <c r="CR11" i="1" s="1"/>
  <c r="BB15" i="1"/>
  <c r="BX15" i="1" s="1"/>
  <c r="CJ15" i="1" s="1"/>
  <c r="CT13" i="1" s="1"/>
  <c r="AV17" i="1"/>
  <c r="BR17" i="1" s="1"/>
  <c r="CD17" i="1" s="1"/>
  <c r="CN15" i="1" s="1"/>
  <c r="AU9" i="1"/>
  <c r="BQ9" i="1" s="1"/>
  <c r="CC9" i="1" s="1"/>
  <c r="AU17" i="1"/>
  <c r="AW17" i="1"/>
  <c r="BS17" i="1" s="1"/>
  <c r="CE17" i="1" s="1"/>
  <c r="CO15" i="1" s="1"/>
  <c r="CM7" i="1" l="1"/>
  <c r="CX7" i="1"/>
  <c r="CM15" i="1"/>
  <c r="CX15" i="1"/>
  <c r="CM9" i="1"/>
  <c r="CX9" i="1"/>
  <c r="CM11" i="1"/>
  <c r="CX11" i="1"/>
  <c r="CM13" i="1"/>
  <c r="CX13" i="1"/>
  <c r="CM14" i="1"/>
  <c r="CX14" i="1"/>
  <c r="CM8" i="1"/>
  <c r="CX8" i="1"/>
  <c r="CM10" i="1"/>
  <c r="CX10" i="1"/>
  <c r="CM12" i="1"/>
  <c r="CX12" i="1"/>
</calcChain>
</file>

<file path=xl/sharedStrings.xml><?xml version="1.0" encoding="utf-8"?>
<sst xmlns="http://schemas.openxmlformats.org/spreadsheetml/2006/main" count="25" uniqueCount="23">
  <si>
    <t xml:space="preserve">Local Volatility Formula </t>
  </si>
  <si>
    <t>Spot</t>
  </si>
  <si>
    <t>RFR</t>
  </si>
  <si>
    <t>Change in Sigma / Change in Time</t>
  </si>
  <si>
    <t>Change in Sigma / Change in Strike</t>
  </si>
  <si>
    <t>Numerator</t>
  </si>
  <si>
    <t>Denominator</t>
  </si>
  <si>
    <t>Local Volatility</t>
  </si>
  <si>
    <t>Local Volatility Surface</t>
  </si>
  <si>
    <t>Implied</t>
  </si>
  <si>
    <t>Local</t>
  </si>
  <si>
    <t>Implied Volatility</t>
  </si>
  <si>
    <t>Local V/s Implied - Near Term Maturity</t>
  </si>
  <si>
    <t>https://en.wikipedia.org/wiki/Local_volatility</t>
  </si>
  <si>
    <t>https://quant.stackexchange.com/questions/39494/problems-with-local-volatility-models-vs-stochastic-volatility-models</t>
  </si>
  <si>
    <t>Read First Answer</t>
  </si>
  <si>
    <t>TAKE SPX IMPLIED VOLATILITY SURFACE FROM BLOOMBERG, CALCULATE LOCAL VOLATILITY AND AGAIN COMPARE WITH BLOOMBERG.</t>
  </si>
  <si>
    <t>WHAT IS Kolmogorov forward
equation STUDY THAT AND HOW ITS USED IN DERIVATION OF LOCAL VOLATILITY</t>
  </si>
  <si>
    <t>https://www.youtube.com/watch?v=gW073Tnx7CE</t>
  </si>
  <si>
    <t>https://quantshub.com/qhworkshopplay/36</t>
  </si>
  <si>
    <t>This video is paid one I think one Saturday devote to this video this will clear many doubts about local volatility</t>
  </si>
  <si>
    <t>Monday / Tuesday</t>
  </si>
  <si>
    <t>First 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</si>
</sst>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2" fontId="0" fillId="2" borderId="1" xfId="0" applyNumberForma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0" xfId="1" applyNumberFormat="1" applyFont="1"/>
    <xf numFmtId="164" fontId="0" fillId="0" borderId="0" xfId="1" applyNumberFormat="1" applyFont="1"/>
    <xf numFmtId="10" fontId="0" fillId="0" borderId="1" xfId="1" applyNumberFormat="1" applyFont="1" applyBorder="1"/>
    <xf numFmtId="2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10" fontId="0" fillId="3" borderId="1" xfId="1" applyNumberFormat="1" applyFont="1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0" borderId="0" xfId="2"/>
    <xf numFmtId="0" fontId="0" fillId="0" borderId="0" xfId="0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0"/>
      <c:rotY val="2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Local_Vol.!$CM$4</c:f>
              <c:strCache>
                <c:ptCount val="1"/>
                <c:pt idx="0">
                  <c:v>0.17</c:v>
                </c:pt>
              </c:strCache>
            </c:strRef>
          </c:tx>
          <c:cat>
            <c:numRef>
              <c:f>Local_Vol.!$CL$5:$CL$15</c:f>
              <c:numCache>
                <c:formatCode>0.00</c:formatCode>
                <c:ptCount val="11"/>
                <c:pt idx="0">
                  <c:v>17.27</c:v>
                </c:pt>
                <c:pt idx="1">
                  <c:v>18.059999999999999</c:v>
                </c:pt>
                <c:pt idx="2">
                  <c:v>18.84</c:v>
                </c:pt>
                <c:pt idx="3">
                  <c:v>19.63</c:v>
                </c:pt>
                <c:pt idx="4">
                  <c:v>20.41</c:v>
                </c:pt>
                <c:pt idx="5">
                  <c:v>21.2</c:v>
                </c:pt>
                <c:pt idx="6">
                  <c:v>21.98</c:v>
                </c:pt>
                <c:pt idx="7">
                  <c:v>22.77</c:v>
                </c:pt>
                <c:pt idx="8">
                  <c:v>23.55</c:v>
                </c:pt>
                <c:pt idx="9">
                  <c:v>24.34</c:v>
                </c:pt>
                <c:pt idx="10">
                  <c:v>25.12</c:v>
                </c:pt>
              </c:numCache>
            </c:numRef>
          </c:cat>
          <c:val>
            <c:numRef>
              <c:f>Local_Vol.!$CM$5:$CM$15</c:f>
              <c:numCache>
                <c:formatCode>0.00%</c:formatCode>
                <c:ptCount val="11"/>
                <c:pt idx="0">
                  <c:v>0.19587056938640965</c:v>
                </c:pt>
                <c:pt idx="1">
                  <c:v>0.17565043514816725</c:v>
                </c:pt>
                <c:pt idx="2">
                  <c:v>0.2371404318643095</c:v>
                </c:pt>
                <c:pt idx="3">
                  <c:v>0.24198875367670397</c:v>
                </c:pt>
                <c:pt idx="4">
                  <c:v>0.22496163820560408</c:v>
                </c:pt>
                <c:pt idx="5">
                  <c:v>0.22193592668956413</c:v>
                </c:pt>
                <c:pt idx="6">
                  <c:v>0.22193592668956413</c:v>
                </c:pt>
                <c:pt idx="7">
                  <c:v>0.22193592668956413</c:v>
                </c:pt>
                <c:pt idx="8">
                  <c:v>0.22193592668956413</c:v>
                </c:pt>
                <c:pt idx="9">
                  <c:v>0.21659485989592034</c:v>
                </c:pt>
                <c:pt idx="10">
                  <c:v>0.21659485989592034</c:v>
                </c:pt>
              </c:numCache>
            </c:numRef>
          </c:val>
        </c:ser>
        <c:ser>
          <c:idx val="1"/>
          <c:order val="1"/>
          <c:tx>
            <c:strRef>
              <c:f>Local_Vol.!$CN$4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Local_Vol.!$CL$5:$CL$15</c:f>
              <c:numCache>
                <c:formatCode>0.00</c:formatCode>
                <c:ptCount val="11"/>
                <c:pt idx="0">
                  <c:v>17.27</c:v>
                </c:pt>
                <c:pt idx="1">
                  <c:v>18.059999999999999</c:v>
                </c:pt>
                <c:pt idx="2">
                  <c:v>18.84</c:v>
                </c:pt>
                <c:pt idx="3">
                  <c:v>19.63</c:v>
                </c:pt>
                <c:pt idx="4">
                  <c:v>20.41</c:v>
                </c:pt>
                <c:pt idx="5">
                  <c:v>21.2</c:v>
                </c:pt>
                <c:pt idx="6">
                  <c:v>21.98</c:v>
                </c:pt>
                <c:pt idx="7">
                  <c:v>22.77</c:v>
                </c:pt>
                <c:pt idx="8">
                  <c:v>23.55</c:v>
                </c:pt>
                <c:pt idx="9">
                  <c:v>24.34</c:v>
                </c:pt>
                <c:pt idx="10">
                  <c:v>25.12</c:v>
                </c:pt>
              </c:numCache>
            </c:numRef>
          </c:cat>
          <c:val>
            <c:numRef>
              <c:f>Local_Vol.!$CN$5:$CN$15</c:f>
              <c:numCache>
                <c:formatCode>0.00%</c:formatCode>
                <c:ptCount val="11"/>
                <c:pt idx="0">
                  <c:v>0.27860969983135958</c:v>
                </c:pt>
                <c:pt idx="1">
                  <c:v>0.29177151274207408</c:v>
                </c:pt>
                <c:pt idx="2">
                  <c:v>0.31233798243827654</c:v>
                </c:pt>
                <c:pt idx="3">
                  <c:v>0.3152981532006135</c:v>
                </c:pt>
                <c:pt idx="4">
                  <c:v>0.3129455411894686</c:v>
                </c:pt>
                <c:pt idx="5">
                  <c:v>0.3219474452792459</c:v>
                </c:pt>
                <c:pt idx="6">
                  <c:v>0.32201367855543261</c:v>
                </c:pt>
                <c:pt idx="7">
                  <c:v>0.31255805569028039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</c:numCache>
            </c:numRef>
          </c:val>
        </c:ser>
        <c:ser>
          <c:idx val="2"/>
          <c:order val="2"/>
          <c:tx>
            <c:strRef>
              <c:f>Local_Vol.!$CO$4</c:f>
              <c:strCache>
                <c:ptCount val="1"/>
                <c:pt idx="0">
                  <c:v>0.33</c:v>
                </c:pt>
              </c:strCache>
            </c:strRef>
          </c:tx>
          <c:cat>
            <c:numRef>
              <c:f>Local_Vol.!$CL$5:$CL$15</c:f>
              <c:numCache>
                <c:formatCode>0.00</c:formatCode>
                <c:ptCount val="11"/>
                <c:pt idx="0">
                  <c:v>17.27</c:v>
                </c:pt>
                <c:pt idx="1">
                  <c:v>18.059999999999999</c:v>
                </c:pt>
                <c:pt idx="2">
                  <c:v>18.84</c:v>
                </c:pt>
                <c:pt idx="3">
                  <c:v>19.63</c:v>
                </c:pt>
                <c:pt idx="4">
                  <c:v>20.41</c:v>
                </c:pt>
                <c:pt idx="5">
                  <c:v>21.2</c:v>
                </c:pt>
                <c:pt idx="6">
                  <c:v>21.98</c:v>
                </c:pt>
                <c:pt idx="7">
                  <c:v>22.77</c:v>
                </c:pt>
                <c:pt idx="8">
                  <c:v>23.55</c:v>
                </c:pt>
                <c:pt idx="9">
                  <c:v>24.34</c:v>
                </c:pt>
                <c:pt idx="10">
                  <c:v>25.12</c:v>
                </c:pt>
              </c:numCache>
            </c:numRef>
          </c:cat>
          <c:val>
            <c:numRef>
              <c:f>Local_Vol.!$CO$5:$CO$15</c:f>
              <c:numCache>
                <c:formatCode>0.00%</c:formatCode>
                <c:ptCount val="11"/>
                <c:pt idx="0">
                  <c:v>0.3016158081914227</c:v>
                </c:pt>
                <c:pt idx="1">
                  <c:v>0.30101558882022145</c:v>
                </c:pt>
                <c:pt idx="2">
                  <c:v>0.29799317441075635</c:v>
                </c:pt>
                <c:pt idx="3">
                  <c:v>0.30766302496583875</c:v>
                </c:pt>
                <c:pt idx="4">
                  <c:v>0.32620219393157973</c:v>
                </c:pt>
                <c:pt idx="5">
                  <c:v>0.36974025192461069</c:v>
                </c:pt>
                <c:pt idx="6">
                  <c:v>0.36728538310324171</c:v>
                </c:pt>
                <c:pt idx="7">
                  <c:v>0.33752645201409814</c:v>
                </c:pt>
                <c:pt idx="8">
                  <c:v>0.33008786708996141</c:v>
                </c:pt>
                <c:pt idx="9">
                  <c:v>0.33008786708996141</c:v>
                </c:pt>
                <c:pt idx="10">
                  <c:v>0.33008786708996141</c:v>
                </c:pt>
              </c:numCache>
            </c:numRef>
          </c:val>
        </c:ser>
        <c:ser>
          <c:idx val="3"/>
          <c:order val="3"/>
          <c:tx>
            <c:strRef>
              <c:f>Local_Vol.!$CP$4</c:f>
              <c:strCache>
                <c:ptCount val="1"/>
                <c:pt idx="0">
                  <c:v>0.42</c:v>
                </c:pt>
              </c:strCache>
            </c:strRef>
          </c:tx>
          <c:cat>
            <c:numRef>
              <c:f>Local_Vol.!$CL$5:$CL$15</c:f>
              <c:numCache>
                <c:formatCode>0.00</c:formatCode>
                <c:ptCount val="11"/>
                <c:pt idx="0">
                  <c:v>17.27</c:v>
                </c:pt>
                <c:pt idx="1">
                  <c:v>18.059999999999999</c:v>
                </c:pt>
                <c:pt idx="2">
                  <c:v>18.84</c:v>
                </c:pt>
                <c:pt idx="3">
                  <c:v>19.63</c:v>
                </c:pt>
                <c:pt idx="4">
                  <c:v>20.41</c:v>
                </c:pt>
                <c:pt idx="5">
                  <c:v>21.2</c:v>
                </c:pt>
                <c:pt idx="6">
                  <c:v>21.98</c:v>
                </c:pt>
                <c:pt idx="7">
                  <c:v>22.77</c:v>
                </c:pt>
                <c:pt idx="8">
                  <c:v>23.55</c:v>
                </c:pt>
                <c:pt idx="9">
                  <c:v>24.34</c:v>
                </c:pt>
                <c:pt idx="10">
                  <c:v>25.12</c:v>
                </c:pt>
              </c:numCache>
            </c:numRef>
          </c:cat>
          <c:val>
            <c:numRef>
              <c:f>Local_Vol.!$CP$5:$CP$15</c:f>
              <c:numCache>
                <c:formatCode>0.00%</c:formatCode>
                <c:ptCount val="11"/>
                <c:pt idx="0">
                  <c:v>0.28709871595091924</c:v>
                </c:pt>
                <c:pt idx="1">
                  <c:v>0.28731969014624054</c:v>
                </c:pt>
                <c:pt idx="2">
                  <c:v>0.29377744308337383</c:v>
                </c:pt>
                <c:pt idx="3">
                  <c:v>0.29780317724534566</c:v>
                </c:pt>
                <c:pt idx="4">
                  <c:v>0.31609248584319161</c:v>
                </c:pt>
                <c:pt idx="5">
                  <c:v>0.34537943874705351</c:v>
                </c:pt>
                <c:pt idx="6">
                  <c:v>0.35350907791494945</c:v>
                </c:pt>
                <c:pt idx="7">
                  <c:v>0.33447930270209653</c:v>
                </c:pt>
                <c:pt idx="8">
                  <c:v>0.33183222388718808</c:v>
                </c:pt>
                <c:pt idx="9">
                  <c:v>0.27025239028728432</c:v>
                </c:pt>
                <c:pt idx="10">
                  <c:v>0.32966059240874901</c:v>
                </c:pt>
              </c:numCache>
            </c:numRef>
          </c:val>
        </c:ser>
        <c:ser>
          <c:idx val="4"/>
          <c:order val="4"/>
          <c:tx>
            <c:strRef>
              <c:f>Local_Vol.!$CQ$4</c:f>
              <c:strCache>
                <c:ptCount val="1"/>
                <c:pt idx="0">
                  <c:v>0.50</c:v>
                </c:pt>
              </c:strCache>
            </c:strRef>
          </c:tx>
          <c:cat>
            <c:numRef>
              <c:f>Local_Vol.!$CL$5:$CL$15</c:f>
              <c:numCache>
                <c:formatCode>0.00</c:formatCode>
                <c:ptCount val="11"/>
                <c:pt idx="0">
                  <c:v>17.27</c:v>
                </c:pt>
                <c:pt idx="1">
                  <c:v>18.059999999999999</c:v>
                </c:pt>
                <c:pt idx="2">
                  <c:v>18.84</c:v>
                </c:pt>
                <c:pt idx="3">
                  <c:v>19.63</c:v>
                </c:pt>
                <c:pt idx="4">
                  <c:v>20.41</c:v>
                </c:pt>
                <c:pt idx="5">
                  <c:v>21.2</c:v>
                </c:pt>
                <c:pt idx="6">
                  <c:v>21.98</c:v>
                </c:pt>
                <c:pt idx="7">
                  <c:v>22.77</c:v>
                </c:pt>
                <c:pt idx="8">
                  <c:v>23.55</c:v>
                </c:pt>
                <c:pt idx="9">
                  <c:v>24.34</c:v>
                </c:pt>
                <c:pt idx="10">
                  <c:v>25.12</c:v>
                </c:pt>
              </c:numCache>
            </c:numRef>
          </c:cat>
          <c:val>
            <c:numRef>
              <c:f>Local_Vol.!$CQ$5:$CQ$15</c:f>
              <c:numCache>
                <c:formatCode>0.00%</c:formatCode>
                <c:ptCount val="11"/>
                <c:pt idx="0">
                  <c:v>0.28399353439557085</c:v>
                </c:pt>
                <c:pt idx="1">
                  <c:v>0.28394292213384048</c:v>
                </c:pt>
                <c:pt idx="2">
                  <c:v>0.28356076865649438</c:v>
                </c:pt>
                <c:pt idx="3">
                  <c:v>0.29411065597032199</c:v>
                </c:pt>
                <c:pt idx="4">
                  <c:v>0.28801994094624078</c:v>
                </c:pt>
                <c:pt idx="5">
                  <c:v>0.28748499066952027</c:v>
                </c:pt>
                <c:pt idx="6">
                  <c:v>0.29732355904949687</c:v>
                </c:pt>
                <c:pt idx="7">
                  <c:v>0.28702449708223965</c:v>
                </c:pt>
                <c:pt idx="8">
                  <c:v>0.30697896514227258</c:v>
                </c:pt>
                <c:pt idx="9">
                  <c:v>0.34609593403723188</c:v>
                </c:pt>
                <c:pt idx="10">
                  <c:v>0.29867466062000231</c:v>
                </c:pt>
              </c:numCache>
            </c:numRef>
          </c:val>
        </c:ser>
        <c:ser>
          <c:idx val="5"/>
          <c:order val="5"/>
          <c:tx>
            <c:strRef>
              <c:f>Local_Vol.!$CR$4</c:f>
              <c:strCache>
                <c:ptCount val="1"/>
                <c:pt idx="0">
                  <c:v>1.00</c:v>
                </c:pt>
              </c:strCache>
            </c:strRef>
          </c:tx>
          <c:cat>
            <c:numRef>
              <c:f>Local_Vol.!$CL$5:$CL$15</c:f>
              <c:numCache>
                <c:formatCode>0.00</c:formatCode>
                <c:ptCount val="11"/>
                <c:pt idx="0">
                  <c:v>17.27</c:v>
                </c:pt>
                <c:pt idx="1">
                  <c:v>18.059999999999999</c:v>
                </c:pt>
                <c:pt idx="2">
                  <c:v>18.84</c:v>
                </c:pt>
                <c:pt idx="3">
                  <c:v>19.63</c:v>
                </c:pt>
                <c:pt idx="4">
                  <c:v>20.41</c:v>
                </c:pt>
                <c:pt idx="5">
                  <c:v>21.2</c:v>
                </c:pt>
                <c:pt idx="6">
                  <c:v>21.98</c:v>
                </c:pt>
                <c:pt idx="7">
                  <c:v>22.77</c:v>
                </c:pt>
                <c:pt idx="8">
                  <c:v>23.55</c:v>
                </c:pt>
                <c:pt idx="9">
                  <c:v>24.34</c:v>
                </c:pt>
                <c:pt idx="10">
                  <c:v>25.12</c:v>
                </c:pt>
              </c:numCache>
            </c:numRef>
          </c:cat>
          <c:val>
            <c:numRef>
              <c:f>Local_Vol.!$CR$5:$CR$15</c:f>
              <c:numCache>
                <c:formatCode>0.00%</c:formatCode>
                <c:ptCount val="11"/>
                <c:pt idx="0">
                  <c:v>0.28952619377230482</c:v>
                </c:pt>
                <c:pt idx="1">
                  <c:v>0.27731591592073079</c:v>
                </c:pt>
                <c:pt idx="2">
                  <c:v>0.28864994680355294</c:v>
                </c:pt>
                <c:pt idx="3">
                  <c:v>0.2744591430572712</c:v>
                </c:pt>
                <c:pt idx="4">
                  <c:v>0.26594497577227855</c:v>
                </c:pt>
                <c:pt idx="5">
                  <c:v>0.26372144395175751</c:v>
                </c:pt>
                <c:pt idx="6">
                  <c:v>0.26014777662699917</c:v>
                </c:pt>
                <c:pt idx="7">
                  <c:v>0.2732212820727612</c:v>
                </c:pt>
                <c:pt idx="8">
                  <c:v>0.28524440643398186</c:v>
                </c:pt>
                <c:pt idx="9">
                  <c:v>0.29220105920707162</c:v>
                </c:pt>
                <c:pt idx="10">
                  <c:v>0.29753390598854912</c:v>
                </c:pt>
              </c:numCache>
            </c:numRef>
          </c:val>
        </c:ser>
        <c:ser>
          <c:idx val="6"/>
          <c:order val="6"/>
          <c:tx>
            <c:strRef>
              <c:f>Local_Vol.!$CS$4</c:f>
              <c:strCache>
                <c:ptCount val="1"/>
                <c:pt idx="0">
                  <c:v>2.00</c:v>
                </c:pt>
              </c:strCache>
            </c:strRef>
          </c:tx>
          <c:cat>
            <c:numRef>
              <c:f>Local_Vol.!$CL$5:$CL$15</c:f>
              <c:numCache>
                <c:formatCode>0.00</c:formatCode>
                <c:ptCount val="11"/>
                <c:pt idx="0">
                  <c:v>17.27</c:v>
                </c:pt>
                <c:pt idx="1">
                  <c:v>18.059999999999999</c:v>
                </c:pt>
                <c:pt idx="2">
                  <c:v>18.84</c:v>
                </c:pt>
                <c:pt idx="3">
                  <c:v>19.63</c:v>
                </c:pt>
                <c:pt idx="4">
                  <c:v>20.41</c:v>
                </c:pt>
                <c:pt idx="5">
                  <c:v>21.2</c:v>
                </c:pt>
                <c:pt idx="6">
                  <c:v>21.98</c:v>
                </c:pt>
                <c:pt idx="7">
                  <c:v>22.77</c:v>
                </c:pt>
                <c:pt idx="8">
                  <c:v>23.55</c:v>
                </c:pt>
                <c:pt idx="9">
                  <c:v>24.34</c:v>
                </c:pt>
                <c:pt idx="10">
                  <c:v>25.12</c:v>
                </c:pt>
              </c:numCache>
            </c:numRef>
          </c:cat>
          <c:val>
            <c:numRef>
              <c:f>Local_Vol.!$CS$5:$CS$15</c:f>
              <c:numCache>
                <c:formatCode>0.00%</c:formatCode>
                <c:ptCount val="11"/>
                <c:pt idx="0">
                  <c:v>0.33098036195520725</c:v>
                </c:pt>
                <c:pt idx="1">
                  <c:v>0.34102592739929688</c:v>
                </c:pt>
                <c:pt idx="2">
                  <c:v>0.33428037511301134</c:v>
                </c:pt>
                <c:pt idx="3">
                  <c:v>0.30594823767016222</c:v>
                </c:pt>
                <c:pt idx="4">
                  <c:v>0.33344272528852648</c:v>
                </c:pt>
                <c:pt idx="5">
                  <c:v>0.30071909352050091</c:v>
                </c:pt>
                <c:pt idx="6">
                  <c:v>0.25054935435645304</c:v>
                </c:pt>
                <c:pt idx="7">
                  <c:v>0.21988569160902979</c:v>
                </c:pt>
                <c:pt idx="8">
                  <c:v>0.27464340516385966</c:v>
                </c:pt>
                <c:pt idx="9">
                  <c:v>0.26503330299303146</c:v>
                </c:pt>
                <c:pt idx="10">
                  <c:v>0.29411585095722337</c:v>
                </c:pt>
              </c:numCache>
            </c:numRef>
          </c:val>
        </c:ser>
        <c:ser>
          <c:idx val="7"/>
          <c:order val="7"/>
          <c:tx>
            <c:strRef>
              <c:f>Local_Vol.!$CT$4</c:f>
              <c:strCache>
                <c:ptCount val="1"/>
                <c:pt idx="0">
                  <c:v>3.00</c:v>
                </c:pt>
              </c:strCache>
            </c:strRef>
          </c:tx>
          <c:cat>
            <c:numRef>
              <c:f>Local_Vol.!$CL$5:$CL$15</c:f>
              <c:numCache>
                <c:formatCode>0.00</c:formatCode>
                <c:ptCount val="11"/>
                <c:pt idx="0">
                  <c:v>17.27</c:v>
                </c:pt>
                <c:pt idx="1">
                  <c:v>18.059999999999999</c:v>
                </c:pt>
                <c:pt idx="2">
                  <c:v>18.84</c:v>
                </c:pt>
                <c:pt idx="3">
                  <c:v>19.63</c:v>
                </c:pt>
                <c:pt idx="4">
                  <c:v>20.41</c:v>
                </c:pt>
                <c:pt idx="5">
                  <c:v>21.2</c:v>
                </c:pt>
                <c:pt idx="6">
                  <c:v>21.98</c:v>
                </c:pt>
                <c:pt idx="7">
                  <c:v>22.77</c:v>
                </c:pt>
                <c:pt idx="8">
                  <c:v>23.55</c:v>
                </c:pt>
                <c:pt idx="9">
                  <c:v>24.34</c:v>
                </c:pt>
                <c:pt idx="10">
                  <c:v>25.12</c:v>
                </c:pt>
              </c:numCache>
            </c:numRef>
          </c:cat>
          <c:val>
            <c:numRef>
              <c:f>Local_Vol.!$CT$5:$CT$15</c:f>
              <c:numCache>
                <c:formatCode>0.00%</c:formatCode>
                <c:ptCount val="11"/>
                <c:pt idx="0">
                  <c:v>0.31490758460719143</c:v>
                </c:pt>
                <c:pt idx="1">
                  <c:v>0.32147873568807322</c:v>
                </c:pt>
                <c:pt idx="2">
                  <c:v>0.30134905641163856</c:v>
                </c:pt>
                <c:pt idx="3">
                  <c:v>0.30021188223704143</c:v>
                </c:pt>
                <c:pt idx="4">
                  <c:v>0.34371739474214169</c:v>
                </c:pt>
                <c:pt idx="5">
                  <c:v>0.31275747891880845</c:v>
                </c:pt>
                <c:pt idx="6">
                  <c:v>0.2578456326698198</c:v>
                </c:pt>
                <c:pt idx="7">
                  <c:v>0.207629506886225</c:v>
                </c:pt>
                <c:pt idx="8">
                  <c:v>0.28831269777978979</c:v>
                </c:pt>
                <c:pt idx="9">
                  <c:v>0.29307118780911484</c:v>
                </c:pt>
                <c:pt idx="10">
                  <c:v>0.29714534749781696</c:v>
                </c:pt>
              </c:numCache>
            </c:numRef>
          </c:val>
        </c:ser>
        <c:bandFmts/>
        <c:axId val="245990912"/>
        <c:axId val="245992448"/>
        <c:axId val="245976576"/>
      </c:surface3DChart>
      <c:catAx>
        <c:axId val="2459909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5992448"/>
        <c:crosses val="autoZero"/>
        <c:auto val="1"/>
        <c:lblAlgn val="ctr"/>
        <c:lblOffset val="100"/>
        <c:noMultiLvlLbl val="0"/>
      </c:catAx>
      <c:valAx>
        <c:axId val="2459924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5990912"/>
        <c:crosses val="autoZero"/>
        <c:crossBetween val="midCat"/>
      </c:valAx>
      <c:serAx>
        <c:axId val="24597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5992448"/>
        <c:crosses val="autoZero"/>
      </c:serAx>
    </c:plotArea>
    <c:legend>
      <c:legendPos val="b"/>
      <c:layout>
        <c:manualLayout>
          <c:xMode val="edge"/>
          <c:yMode val="edge"/>
          <c:x val="9.7220221385370301E-2"/>
          <c:y val="0.85510626218744601"/>
          <c:w val="0.86218655711514325"/>
          <c:h val="0.10066003505047763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Local_Vol.!$CW$4</c:f>
              <c:strCache>
                <c:ptCount val="1"/>
                <c:pt idx="0">
                  <c:v>Implied</c:v>
                </c:pt>
              </c:strCache>
            </c:strRef>
          </c:tx>
          <c:marker>
            <c:symbol val="none"/>
          </c:marker>
          <c:cat>
            <c:numRef>
              <c:f>Local_Vol.!$CV$5:$CV$15</c:f>
              <c:numCache>
                <c:formatCode>0.00</c:formatCode>
                <c:ptCount val="11"/>
                <c:pt idx="0">
                  <c:v>17.27</c:v>
                </c:pt>
                <c:pt idx="1">
                  <c:v>18.059999999999999</c:v>
                </c:pt>
                <c:pt idx="2">
                  <c:v>18.84</c:v>
                </c:pt>
                <c:pt idx="3">
                  <c:v>19.63</c:v>
                </c:pt>
                <c:pt idx="4">
                  <c:v>20.41</c:v>
                </c:pt>
                <c:pt idx="5">
                  <c:v>21.2</c:v>
                </c:pt>
                <c:pt idx="6">
                  <c:v>21.98</c:v>
                </c:pt>
                <c:pt idx="7">
                  <c:v>22.77</c:v>
                </c:pt>
                <c:pt idx="8">
                  <c:v>23.55</c:v>
                </c:pt>
                <c:pt idx="9">
                  <c:v>24.34</c:v>
                </c:pt>
                <c:pt idx="10">
                  <c:v>25.12</c:v>
                </c:pt>
              </c:numCache>
            </c:numRef>
          </c:cat>
          <c:val>
            <c:numRef>
              <c:f>Local_Vol.!$CW$5:$CW$15</c:f>
              <c:numCache>
                <c:formatCode>0.00%</c:formatCode>
                <c:ptCount val="11"/>
                <c:pt idx="0">
                  <c:v>0.29299999999999998</c:v>
                </c:pt>
                <c:pt idx="1">
                  <c:v>0.29699999999999999</c:v>
                </c:pt>
                <c:pt idx="2">
                  <c:v>0.307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Local_Vol.!$CX$4</c:f>
              <c:strCache>
                <c:ptCount val="1"/>
                <c:pt idx="0">
                  <c:v>Local</c:v>
                </c:pt>
              </c:strCache>
            </c:strRef>
          </c:tx>
          <c:marker>
            <c:symbol val="none"/>
          </c:marker>
          <c:cat>
            <c:numRef>
              <c:f>Local_Vol.!$CV$5:$CV$15</c:f>
              <c:numCache>
                <c:formatCode>0.00</c:formatCode>
                <c:ptCount val="11"/>
                <c:pt idx="0">
                  <c:v>17.27</c:v>
                </c:pt>
                <c:pt idx="1">
                  <c:v>18.059999999999999</c:v>
                </c:pt>
                <c:pt idx="2">
                  <c:v>18.84</c:v>
                </c:pt>
                <c:pt idx="3">
                  <c:v>19.63</c:v>
                </c:pt>
                <c:pt idx="4">
                  <c:v>20.41</c:v>
                </c:pt>
                <c:pt idx="5">
                  <c:v>21.2</c:v>
                </c:pt>
                <c:pt idx="6">
                  <c:v>21.98</c:v>
                </c:pt>
                <c:pt idx="7">
                  <c:v>22.77</c:v>
                </c:pt>
                <c:pt idx="8">
                  <c:v>23.55</c:v>
                </c:pt>
                <c:pt idx="9">
                  <c:v>24.34</c:v>
                </c:pt>
                <c:pt idx="10">
                  <c:v>25.12</c:v>
                </c:pt>
              </c:numCache>
            </c:numRef>
          </c:cat>
          <c:val>
            <c:numRef>
              <c:f>Local_Vol.!$CX$5:$CX$15</c:f>
              <c:numCache>
                <c:formatCode>0.00%</c:formatCode>
                <c:ptCount val="11"/>
                <c:pt idx="0">
                  <c:v>0.19587056938640965</c:v>
                </c:pt>
                <c:pt idx="1">
                  <c:v>0.17565043514816725</c:v>
                </c:pt>
                <c:pt idx="2">
                  <c:v>0.2371404318643095</c:v>
                </c:pt>
                <c:pt idx="3">
                  <c:v>0.24198875367670397</c:v>
                </c:pt>
                <c:pt idx="4">
                  <c:v>0.22496163820560408</c:v>
                </c:pt>
                <c:pt idx="5">
                  <c:v>0.22193592668956413</c:v>
                </c:pt>
                <c:pt idx="6">
                  <c:v>0.22193592668956413</c:v>
                </c:pt>
                <c:pt idx="7">
                  <c:v>0.22193592668956413</c:v>
                </c:pt>
                <c:pt idx="8">
                  <c:v>0.22193592668956413</c:v>
                </c:pt>
                <c:pt idx="9">
                  <c:v>0.21659485989592034</c:v>
                </c:pt>
                <c:pt idx="10">
                  <c:v>0.21659485989592034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018816"/>
        <c:axId val="246020352"/>
      </c:lineChart>
      <c:catAx>
        <c:axId val="2460188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6020352"/>
        <c:crosses val="autoZero"/>
        <c:auto val="1"/>
        <c:lblAlgn val="ctr"/>
        <c:lblOffset val="100"/>
        <c:noMultiLvlLbl val="0"/>
      </c:catAx>
      <c:valAx>
        <c:axId val="2460203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60188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19</xdr:row>
      <xdr:rowOff>104775</xdr:rowOff>
    </xdr:from>
    <xdr:to>
      <xdr:col>9</xdr:col>
      <xdr:colOff>590550</xdr:colOff>
      <xdr:row>24</xdr:row>
      <xdr:rowOff>57150</xdr:rowOff>
    </xdr:to>
    <xdr:pic>
      <xdr:nvPicPr>
        <xdr:cNvPr id="1027" name="Picture 3" descr="http://financetrainingcourse.com/education/wp-content/uploads/2014/05/052514_1435_ImpliedandL2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724275"/>
          <a:ext cx="5981700" cy="90487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19050</xdr:colOff>
      <xdr:row>0</xdr:row>
      <xdr:rowOff>0</xdr:rowOff>
    </xdr:from>
    <xdr:to>
      <xdr:col>18</xdr:col>
      <xdr:colOff>571500</xdr:colOff>
      <xdr:row>2</xdr:row>
      <xdr:rowOff>180975</xdr:rowOff>
    </xdr:to>
    <xdr:pic>
      <xdr:nvPicPr>
        <xdr:cNvPr id="1028" name="Picture 4" descr="http://financetrainingcourse.com/education/wp-content/uploads/2014/05/052514_1435_ImpliedandL8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801100" y="0"/>
          <a:ext cx="2381250" cy="561975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28576</xdr:colOff>
      <xdr:row>0</xdr:row>
      <xdr:rowOff>0</xdr:rowOff>
    </xdr:from>
    <xdr:to>
      <xdr:col>29</xdr:col>
      <xdr:colOff>0</xdr:colOff>
      <xdr:row>2</xdr:row>
      <xdr:rowOff>161924</xdr:rowOff>
    </xdr:to>
    <xdr:pic>
      <xdr:nvPicPr>
        <xdr:cNvPr id="1029" name="Picture 5" descr="http://financetrainingcourse.com/education/wp-content/uploads/2014/05/052514_1435_ImpliedandL13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5078076" y="0"/>
          <a:ext cx="1800224" cy="542924"/>
        </a:xfrm>
        <a:prstGeom prst="rect">
          <a:avLst/>
        </a:prstGeom>
        <a:noFill/>
      </xdr:spPr>
    </xdr:pic>
    <xdr:clientData/>
  </xdr:twoCellAnchor>
  <xdr:twoCellAnchor editAs="oneCell">
    <xdr:from>
      <xdr:col>45</xdr:col>
      <xdr:colOff>28575</xdr:colOff>
      <xdr:row>0</xdr:row>
      <xdr:rowOff>0</xdr:rowOff>
    </xdr:from>
    <xdr:to>
      <xdr:col>51</xdr:col>
      <xdr:colOff>561975</xdr:colOff>
      <xdr:row>2</xdr:row>
      <xdr:rowOff>171450</xdr:rowOff>
    </xdr:to>
    <xdr:pic>
      <xdr:nvPicPr>
        <xdr:cNvPr id="1030" name="Picture 6" descr="http://financetrainingcourse.com/education/wp-content/uploads/2014/05/052514_1435_ImpliedandL16.pn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5908000" y="0"/>
          <a:ext cx="4191000" cy="552450"/>
        </a:xfrm>
        <a:prstGeom prst="rect">
          <a:avLst/>
        </a:prstGeom>
        <a:noFill/>
      </xdr:spPr>
    </xdr:pic>
    <xdr:clientData/>
  </xdr:twoCellAnchor>
  <xdr:twoCellAnchor editAs="oneCell">
    <xdr:from>
      <xdr:col>58</xdr:col>
      <xdr:colOff>47624</xdr:colOff>
      <xdr:row>0</xdr:row>
      <xdr:rowOff>0</xdr:rowOff>
    </xdr:from>
    <xdr:to>
      <xdr:col>63</xdr:col>
      <xdr:colOff>552449</xdr:colOff>
      <xdr:row>2</xdr:row>
      <xdr:rowOff>142875</xdr:rowOff>
    </xdr:to>
    <xdr:pic>
      <xdr:nvPicPr>
        <xdr:cNvPr id="9" name="Picture 7" descr="http://financetrainingcourse.com/education/wp-content/uploads/2014/05/052514_1435_ImpliedandL19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3851849" y="0"/>
          <a:ext cx="3552825" cy="523875"/>
        </a:xfrm>
        <a:prstGeom prst="rect">
          <a:avLst/>
        </a:prstGeom>
        <a:noFill/>
      </xdr:spPr>
    </xdr:pic>
    <xdr:clientData/>
  </xdr:twoCellAnchor>
  <xdr:twoCellAnchor editAs="oneCell">
    <xdr:from>
      <xdr:col>68</xdr:col>
      <xdr:colOff>104774</xdr:colOff>
      <xdr:row>0</xdr:row>
      <xdr:rowOff>0</xdr:rowOff>
    </xdr:from>
    <xdr:to>
      <xdr:col>77</xdr:col>
      <xdr:colOff>47624</xdr:colOff>
      <xdr:row>2</xdr:row>
      <xdr:rowOff>161924</xdr:rowOff>
    </xdr:to>
    <xdr:pic>
      <xdr:nvPicPr>
        <xdr:cNvPr id="1032" name="Picture 8" descr="http://financetrainingcourse.com/education/wp-content/uploads/2014/05/052514_1435_ImpliedandL21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9643049" y="0"/>
          <a:ext cx="5362575" cy="542924"/>
        </a:xfrm>
        <a:prstGeom prst="rect">
          <a:avLst/>
        </a:prstGeom>
        <a:noFill/>
      </xdr:spPr>
    </xdr:pic>
    <xdr:clientData/>
  </xdr:twoCellAnchor>
  <xdr:twoCellAnchor>
    <xdr:from>
      <xdr:col>89</xdr:col>
      <xdr:colOff>9524</xdr:colOff>
      <xdr:row>1</xdr:row>
      <xdr:rowOff>190499</xdr:rowOff>
    </xdr:from>
    <xdr:to>
      <xdr:col>97</xdr:col>
      <xdr:colOff>609599</xdr:colOff>
      <xdr:row>17</xdr:row>
      <xdr:rowOff>180974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99</xdr:col>
      <xdr:colOff>0</xdr:colOff>
      <xdr:row>2</xdr:row>
      <xdr:rowOff>0</xdr:rowOff>
    </xdr:from>
    <xdr:to>
      <xdr:col>106</xdr:col>
      <xdr:colOff>0</xdr:colOff>
      <xdr:row>18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37</xdr:col>
      <xdr:colOff>47626</xdr:colOff>
      <xdr:row>0</xdr:row>
      <xdr:rowOff>0</xdr:rowOff>
    </xdr:from>
    <xdr:to>
      <xdr:col>39</xdr:col>
      <xdr:colOff>581024</xdr:colOff>
      <xdr:row>2</xdr:row>
      <xdr:rowOff>161924</xdr:rowOff>
    </xdr:to>
    <xdr:pic>
      <xdr:nvPicPr>
        <xdr:cNvPr id="14" name="Picture 5" descr="http://financetrainingcourse.com/education/wp-content/uploads/2014/05/052514_1435_ImpliedandL13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1412201" y="0"/>
          <a:ext cx="1752598" cy="54292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gW073Tnx7CE" TargetMode="External"/><Relationship Id="rId2" Type="http://schemas.openxmlformats.org/officeDocument/2006/relationships/hyperlink" Target="https://quant.stackexchange.com/questions/39494/problems-with-local-volatility-models-vs-stochastic-volatility-models" TargetMode="External"/><Relationship Id="rId1" Type="http://schemas.openxmlformats.org/officeDocument/2006/relationships/hyperlink" Target="https://en.wikipedia.org/wiki/Local_volatility" TargetMode="External"/><Relationship Id="rId4" Type="http://schemas.openxmlformats.org/officeDocument/2006/relationships/hyperlink" Target="https://quantshub.com/qhworkshopplay/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85"/>
  <sheetViews>
    <sheetView showGridLines="0" workbookViewId="0">
      <selection activeCell="A4" sqref="A4"/>
    </sheetView>
  </sheetViews>
  <sheetFormatPr defaultRowHeight="15" x14ac:dyDescent="0.25"/>
  <cols>
    <col min="11" max="11" width="3.7109375" customWidth="1"/>
    <col min="13" max="13" width="8" customWidth="1"/>
    <col min="22" max="22" width="3.7109375" customWidth="1"/>
    <col min="33" max="33" width="3.7109375" customWidth="1"/>
    <col min="35" max="35" width="8.7109375" customWidth="1"/>
    <col min="44" max="44" width="3.7109375" customWidth="1"/>
    <col min="55" max="55" width="3.7109375" customWidth="1"/>
    <col min="66" max="66" width="3.7109375" customWidth="1"/>
    <col min="69" max="69" width="8.140625" customWidth="1"/>
    <col min="78" max="78" width="3.7109375" customWidth="1"/>
    <col min="89" max="89" width="3.7109375" customWidth="1"/>
    <col min="99" max="99" width="3.7109375" customWidth="1"/>
  </cols>
  <sheetData>
    <row r="1" spans="1:106" x14ac:dyDescent="0.25">
      <c r="L1" s="22" t="s">
        <v>1</v>
      </c>
      <c r="M1" s="8">
        <v>15.7</v>
      </c>
      <c r="N1" s="22" t="s">
        <v>2</v>
      </c>
      <c r="O1" s="23">
        <v>0.01</v>
      </c>
      <c r="P1" s="9"/>
      <c r="Q1" s="10"/>
      <c r="R1" s="10"/>
      <c r="S1" s="11"/>
      <c r="W1" t="s">
        <v>3</v>
      </c>
      <c r="Z1" s="13"/>
      <c r="AA1" s="9"/>
      <c r="AB1" s="10"/>
      <c r="AC1" s="11"/>
      <c r="AH1" t="s">
        <v>4</v>
      </c>
      <c r="AL1" s="9"/>
      <c r="AM1" s="10"/>
      <c r="AN1" s="11"/>
      <c r="AT1" s="9"/>
      <c r="AU1" s="10"/>
      <c r="AV1" s="10"/>
      <c r="AW1" s="10"/>
      <c r="AX1" s="10"/>
      <c r="AY1" s="10"/>
      <c r="AZ1" s="11"/>
      <c r="BD1" t="s">
        <v>5</v>
      </c>
      <c r="BG1" s="9"/>
      <c r="BH1" s="10"/>
      <c r="BI1" s="10"/>
      <c r="BJ1" s="10"/>
      <c r="BK1" s="10"/>
      <c r="BL1" s="11"/>
      <c r="BO1" t="s">
        <v>6</v>
      </c>
      <c r="BQ1" s="9"/>
      <c r="BR1" s="10"/>
      <c r="BS1" s="10"/>
      <c r="BT1" s="10"/>
      <c r="BU1" s="10"/>
      <c r="BV1" s="10"/>
      <c r="BW1" s="10"/>
      <c r="BX1" s="10"/>
      <c r="BY1" s="11"/>
    </row>
    <row r="2" spans="1:106" x14ac:dyDescent="0.25">
      <c r="A2" s="25" t="s">
        <v>11</v>
      </c>
      <c r="B2" s="26"/>
      <c r="C2" s="26"/>
      <c r="D2" s="26"/>
      <c r="E2" s="26"/>
      <c r="F2" s="26"/>
      <c r="G2" s="26"/>
      <c r="H2" s="26"/>
      <c r="I2" s="26"/>
      <c r="J2" s="27"/>
      <c r="N2" s="13"/>
      <c r="O2" s="13"/>
      <c r="P2" s="12"/>
      <c r="Q2" s="13"/>
      <c r="R2" s="13"/>
      <c r="S2" s="14"/>
      <c r="Z2" s="13"/>
      <c r="AA2" s="12"/>
      <c r="AB2" s="13"/>
      <c r="AC2" s="14"/>
      <c r="AL2" s="12"/>
      <c r="AM2" s="13"/>
      <c r="AN2" s="14"/>
      <c r="AT2" s="12"/>
      <c r="AU2" s="13"/>
      <c r="AV2" s="13"/>
      <c r="AW2" s="13"/>
      <c r="AX2" s="13"/>
      <c r="AY2" s="13"/>
      <c r="AZ2" s="14"/>
      <c r="BG2" s="12"/>
      <c r="BH2" s="13"/>
      <c r="BI2" s="13"/>
      <c r="BJ2" s="13"/>
      <c r="BK2" s="13"/>
      <c r="BL2" s="14"/>
      <c r="BQ2" s="12"/>
      <c r="BR2" s="13"/>
      <c r="BS2" s="13"/>
      <c r="BT2" s="13"/>
      <c r="BU2" s="13"/>
      <c r="BV2" s="13"/>
      <c r="BW2" s="13"/>
      <c r="BX2" s="13"/>
      <c r="BY2" s="14"/>
      <c r="CL2" s="31" t="s">
        <v>8</v>
      </c>
      <c r="CM2" s="32"/>
      <c r="CN2" s="32"/>
      <c r="CO2" s="32"/>
      <c r="CP2" s="32"/>
      <c r="CQ2" s="32"/>
      <c r="CR2" s="32"/>
      <c r="CS2" s="32"/>
      <c r="CT2" s="33"/>
      <c r="CV2" s="31" t="s">
        <v>12</v>
      </c>
      <c r="CW2" s="32"/>
      <c r="CX2" s="32"/>
      <c r="CY2" s="32"/>
      <c r="CZ2" s="32"/>
      <c r="DA2" s="32"/>
      <c r="DB2" s="33"/>
    </row>
    <row r="3" spans="1:106" x14ac:dyDescent="0.25">
      <c r="A3" s="28"/>
      <c r="B3" s="29"/>
      <c r="C3" s="29"/>
      <c r="D3" s="29"/>
      <c r="E3" s="29"/>
      <c r="F3" s="29"/>
      <c r="G3" s="29"/>
      <c r="H3" s="29"/>
      <c r="I3" s="29"/>
      <c r="J3" s="30"/>
      <c r="L3" s="13"/>
      <c r="M3" s="13"/>
      <c r="N3" s="13"/>
      <c r="O3" s="13"/>
      <c r="P3" s="15"/>
      <c r="Q3" s="16"/>
      <c r="R3" s="16"/>
      <c r="S3" s="17"/>
      <c r="Z3" s="13"/>
      <c r="AA3" s="15"/>
      <c r="AB3" s="16"/>
      <c r="AC3" s="17"/>
      <c r="AL3" s="15"/>
      <c r="AM3" s="16"/>
      <c r="AN3" s="17"/>
      <c r="AT3" s="15"/>
      <c r="AU3" s="16"/>
      <c r="AV3" s="16"/>
      <c r="AW3" s="16"/>
      <c r="AX3" s="16"/>
      <c r="AY3" s="16"/>
      <c r="AZ3" s="17"/>
      <c r="BG3" s="15"/>
      <c r="BH3" s="16"/>
      <c r="BI3" s="16"/>
      <c r="BJ3" s="16"/>
      <c r="BK3" s="16"/>
      <c r="BL3" s="17"/>
      <c r="BQ3" s="15"/>
      <c r="BR3" s="16"/>
      <c r="BS3" s="16"/>
      <c r="BT3" s="16"/>
      <c r="BU3" s="16"/>
      <c r="BV3" s="16"/>
      <c r="BW3" s="16"/>
      <c r="BX3" s="16"/>
      <c r="BY3" s="17"/>
      <c r="CA3" s="31" t="s">
        <v>7</v>
      </c>
      <c r="CB3" s="32"/>
      <c r="CC3" s="32"/>
      <c r="CD3" s="32"/>
      <c r="CE3" s="32"/>
      <c r="CF3" s="32"/>
      <c r="CG3" s="32"/>
      <c r="CH3" s="32"/>
      <c r="CI3" s="32"/>
      <c r="CJ3" s="33"/>
    </row>
    <row r="4" spans="1:106" x14ac:dyDescent="0.25">
      <c r="A4" s="7"/>
      <c r="B4" s="8">
        <v>0.08</v>
      </c>
      <c r="C4" s="8">
        <v>0.17</v>
      </c>
      <c r="D4" s="8">
        <v>0.25</v>
      </c>
      <c r="E4" s="8">
        <v>0.33</v>
      </c>
      <c r="F4" s="8">
        <v>0.42</v>
      </c>
      <c r="G4" s="8">
        <v>0.5</v>
      </c>
      <c r="H4" s="8">
        <v>1</v>
      </c>
      <c r="I4" s="8">
        <v>2</v>
      </c>
      <c r="J4" s="8">
        <v>3</v>
      </c>
      <c r="M4" s="4">
        <f>B4</f>
        <v>0.08</v>
      </c>
      <c r="N4" s="4">
        <f t="shared" ref="N4:U4" si="0">C4</f>
        <v>0.17</v>
      </c>
      <c r="O4" s="4">
        <f t="shared" si="0"/>
        <v>0.25</v>
      </c>
      <c r="P4" s="4">
        <f t="shared" si="0"/>
        <v>0.33</v>
      </c>
      <c r="Q4" s="4">
        <f t="shared" si="0"/>
        <v>0.42</v>
      </c>
      <c r="R4" s="4">
        <f t="shared" si="0"/>
        <v>0.5</v>
      </c>
      <c r="S4" s="4">
        <f t="shared" si="0"/>
        <v>1</v>
      </c>
      <c r="T4" s="4">
        <f t="shared" si="0"/>
        <v>2</v>
      </c>
      <c r="U4" s="4">
        <f t="shared" si="0"/>
        <v>3</v>
      </c>
      <c r="X4" s="4">
        <f>M4</f>
        <v>0.08</v>
      </c>
      <c r="Y4" s="4">
        <f t="shared" ref="Y4:AF4" si="1">N4</f>
        <v>0.17</v>
      </c>
      <c r="Z4" s="4">
        <f t="shared" si="1"/>
        <v>0.25</v>
      </c>
      <c r="AA4" s="4">
        <f t="shared" si="1"/>
        <v>0.33</v>
      </c>
      <c r="AB4" s="4">
        <f t="shared" si="1"/>
        <v>0.42</v>
      </c>
      <c r="AC4" s="4">
        <f t="shared" si="1"/>
        <v>0.5</v>
      </c>
      <c r="AD4" s="4">
        <f t="shared" si="1"/>
        <v>1</v>
      </c>
      <c r="AE4" s="4">
        <f t="shared" si="1"/>
        <v>2</v>
      </c>
      <c r="AF4" s="4">
        <f t="shared" si="1"/>
        <v>3</v>
      </c>
      <c r="AI4" s="4">
        <f>X4</f>
        <v>0.08</v>
      </c>
      <c r="AJ4" s="4">
        <f t="shared" ref="AJ4:AQ4" si="2">Y4</f>
        <v>0.17</v>
      </c>
      <c r="AK4" s="4">
        <f t="shared" si="2"/>
        <v>0.25</v>
      </c>
      <c r="AL4" s="4">
        <f t="shared" si="2"/>
        <v>0.33</v>
      </c>
      <c r="AM4" s="4">
        <f t="shared" si="2"/>
        <v>0.42</v>
      </c>
      <c r="AN4" s="4">
        <f t="shared" si="2"/>
        <v>0.5</v>
      </c>
      <c r="AO4" s="4">
        <f t="shared" si="2"/>
        <v>1</v>
      </c>
      <c r="AP4" s="4">
        <f t="shared" si="2"/>
        <v>2</v>
      </c>
      <c r="AQ4" s="4">
        <f t="shared" si="2"/>
        <v>3</v>
      </c>
      <c r="AT4" s="3">
        <f t="shared" ref="AT4:BB4" si="3">AI4</f>
        <v>0.08</v>
      </c>
      <c r="AU4" s="3">
        <f t="shared" si="3"/>
        <v>0.17</v>
      </c>
      <c r="AV4" s="3">
        <f t="shared" si="3"/>
        <v>0.25</v>
      </c>
      <c r="AW4" s="3">
        <f t="shared" si="3"/>
        <v>0.33</v>
      </c>
      <c r="AX4" s="3">
        <f t="shared" si="3"/>
        <v>0.42</v>
      </c>
      <c r="AY4" s="3">
        <f t="shared" si="3"/>
        <v>0.5</v>
      </c>
      <c r="AZ4" s="3">
        <f t="shared" si="3"/>
        <v>1</v>
      </c>
      <c r="BA4" s="3">
        <f t="shared" si="3"/>
        <v>2</v>
      </c>
      <c r="BB4" s="3">
        <f t="shared" si="3"/>
        <v>3</v>
      </c>
      <c r="BE4" s="3">
        <f>AT4</f>
        <v>0.08</v>
      </c>
      <c r="BF4" s="3">
        <f t="shared" ref="BF4:BM4" si="4">AU4</f>
        <v>0.17</v>
      </c>
      <c r="BG4" s="3">
        <f t="shared" si="4"/>
        <v>0.25</v>
      </c>
      <c r="BH4" s="3">
        <f t="shared" si="4"/>
        <v>0.33</v>
      </c>
      <c r="BI4" s="3">
        <f t="shared" si="4"/>
        <v>0.42</v>
      </c>
      <c r="BJ4" s="3">
        <f t="shared" si="4"/>
        <v>0.5</v>
      </c>
      <c r="BK4" s="3">
        <f t="shared" si="4"/>
        <v>1</v>
      </c>
      <c r="BL4" s="3">
        <f t="shared" si="4"/>
        <v>2</v>
      </c>
      <c r="BM4" s="3">
        <f t="shared" si="4"/>
        <v>3</v>
      </c>
      <c r="BP4" s="3">
        <f>BE4</f>
        <v>0.08</v>
      </c>
      <c r="BQ4" s="3">
        <f t="shared" ref="BQ4:BX4" si="5">BF4</f>
        <v>0.17</v>
      </c>
      <c r="BR4" s="3">
        <f t="shared" si="5"/>
        <v>0.25</v>
      </c>
      <c r="BS4" s="3">
        <f t="shared" si="5"/>
        <v>0.33</v>
      </c>
      <c r="BT4" s="3">
        <f t="shared" si="5"/>
        <v>0.42</v>
      </c>
      <c r="BU4" s="3">
        <f t="shared" si="5"/>
        <v>0.5</v>
      </c>
      <c r="BV4" s="3">
        <f t="shared" si="5"/>
        <v>1</v>
      </c>
      <c r="BW4" s="3">
        <f t="shared" si="5"/>
        <v>2</v>
      </c>
      <c r="BX4" s="3">
        <f t="shared" si="5"/>
        <v>3</v>
      </c>
      <c r="BY4" s="3"/>
      <c r="CA4" s="7"/>
      <c r="CB4" s="21">
        <f>BP4</f>
        <v>0.08</v>
      </c>
      <c r="CC4" s="21">
        <f t="shared" ref="CC4:CJ4" si="6">BQ4</f>
        <v>0.17</v>
      </c>
      <c r="CD4" s="21">
        <f t="shared" si="6"/>
        <v>0.25</v>
      </c>
      <c r="CE4" s="21">
        <f t="shared" si="6"/>
        <v>0.33</v>
      </c>
      <c r="CF4" s="21">
        <f t="shared" si="6"/>
        <v>0.42</v>
      </c>
      <c r="CG4" s="21">
        <f t="shared" si="6"/>
        <v>0.5</v>
      </c>
      <c r="CH4" s="21">
        <f t="shared" si="6"/>
        <v>1</v>
      </c>
      <c r="CI4" s="21">
        <f t="shared" si="6"/>
        <v>2</v>
      </c>
      <c r="CJ4" s="21">
        <f t="shared" si="6"/>
        <v>3</v>
      </c>
      <c r="CK4" s="3"/>
      <c r="CM4" s="3">
        <f>CC4</f>
        <v>0.17</v>
      </c>
      <c r="CN4" s="3">
        <f t="shared" ref="CN4:CT4" si="7">CD4</f>
        <v>0.25</v>
      </c>
      <c r="CO4" s="3">
        <f t="shared" si="7"/>
        <v>0.33</v>
      </c>
      <c r="CP4" s="3">
        <f t="shared" si="7"/>
        <v>0.42</v>
      </c>
      <c r="CQ4" s="3">
        <f t="shared" si="7"/>
        <v>0.5</v>
      </c>
      <c r="CR4" s="3">
        <f t="shared" si="7"/>
        <v>1</v>
      </c>
      <c r="CS4" s="3">
        <f t="shared" si="7"/>
        <v>2</v>
      </c>
      <c r="CT4" s="3">
        <f t="shared" si="7"/>
        <v>3</v>
      </c>
      <c r="CV4" s="3"/>
      <c r="CW4" t="s">
        <v>9</v>
      </c>
      <c r="CX4" t="s">
        <v>10</v>
      </c>
    </row>
    <row r="5" spans="1:106" x14ac:dyDescent="0.25">
      <c r="A5" s="21">
        <v>15.7</v>
      </c>
      <c r="B5" s="24">
        <v>0.32200000000000001</v>
      </c>
      <c r="C5" s="24">
        <v>0.29299999999999998</v>
      </c>
      <c r="D5" s="24">
        <v>0.29099999999999998</v>
      </c>
      <c r="E5" s="24">
        <v>0.29499999999999998</v>
      </c>
      <c r="F5" s="24">
        <v>0.29699999999999999</v>
      </c>
      <c r="G5" s="24">
        <v>0.29799999999999999</v>
      </c>
      <c r="H5" s="24">
        <v>0.29899999999999999</v>
      </c>
      <c r="I5" s="24">
        <v>0.30599999999999999</v>
      </c>
      <c r="J5" s="24">
        <v>0.30620000000000003</v>
      </c>
      <c r="L5" s="3">
        <f>A5</f>
        <v>15.7</v>
      </c>
      <c r="M5" s="3">
        <f>(LN($M$1/$L5)+($O$1+B5^2/2)*(M$4))/(B5*SQRT(M$4))</f>
        <v>5.4321611878432888E-2</v>
      </c>
      <c r="N5" s="3">
        <f t="shared" ref="N5:U17" si="8">(LN($M$1/$L5)+($O$1+C5^2/2)*(N$4))/(C5*SQRT(N$4))</f>
        <v>7.4475530267236134E-2</v>
      </c>
      <c r="O5" s="3">
        <f t="shared" si="8"/>
        <v>8.9932130584192443E-2</v>
      </c>
      <c r="P5" s="3">
        <f t="shared" si="8"/>
        <v>0.104205392753514</v>
      </c>
      <c r="Q5" s="3">
        <f t="shared" si="8"/>
        <v>0.11805967512357175</v>
      </c>
      <c r="R5" s="3">
        <f t="shared" si="8"/>
        <v>0.12908732587285421</v>
      </c>
      <c r="S5" s="3">
        <f t="shared" si="8"/>
        <v>0.18294481605351171</v>
      </c>
      <c r="T5" s="3">
        <f t="shared" si="8"/>
        <v>0.26259080453240036</v>
      </c>
      <c r="U5" s="3">
        <f t="shared" si="8"/>
        <v>0.32174297496697529</v>
      </c>
      <c r="W5" s="3">
        <f>L5</f>
        <v>15.7</v>
      </c>
      <c r="Y5" s="3">
        <f>(C5-B5)/(Y$4-X$4)</f>
        <v>-0.32222222222222247</v>
      </c>
      <c r="Z5" s="3">
        <f t="shared" ref="Z5:AF17" si="9">(D5-C5)/(Z$4-Y$4)</f>
        <v>-2.5000000000000026E-2</v>
      </c>
      <c r="AA5" s="3">
        <f t="shared" si="9"/>
        <v>5.0000000000000037E-2</v>
      </c>
      <c r="AB5" s="3">
        <f t="shared" si="9"/>
        <v>2.2222222222222251E-2</v>
      </c>
      <c r="AC5" s="3">
        <f t="shared" si="9"/>
        <v>1.2500000000000009E-2</v>
      </c>
      <c r="AD5" s="3">
        <f t="shared" si="9"/>
        <v>2.0000000000000018E-3</v>
      </c>
      <c r="AE5" s="3">
        <f t="shared" si="9"/>
        <v>7.0000000000000062E-3</v>
      </c>
      <c r="AF5" s="3">
        <f t="shared" si="9"/>
        <v>2.0000000000003348E-4</v>
      </c>
      <c r="AH5" s="3">
        <f>W5</f>
        <v>15.7</v>
      </c>
      <c r="AS5" s="3">
        <f>AH5</f>
        <v>15.7</v>
      </c>
      <c r="BD5" s="3">
        <f>AS5</f>
        <v>15.7</v>
      </c>
      <c r="BO5" s="3">
        <f>BD5</f>
        <v>15.7</v>
      </c>
      <c r="CA5" s="21">
        <f>BO5</f>
        <v>15.7</v>
      </c>
      <c r="CB5" s="6"/>
      <c r="CC5" s="6"/>
      <c r="CD5" s="6"/>
      <c r="CE5" s="6"/>
      <c r="CF5" s="6"/>
      <c r="CG5" s="6"/>
      <c r="CH5" s="6"/>
      <c r="CI5" s="6"/>
      <c r="CJ5" s="6"/>
      <c r="CL5" s="3">
        <f>CA7</f>
        <v>17.27</v>
      </c>
      <c r="CM5" s="1">
        <f>CC7</f>
        <v>0.19587056938640965</v>
      </c>
      <c r="CN5" s="1">
        <f t="shared" ref="CN5:CT15" si="10">CD7</f>
        <v>0.27860969983135958</v>
      </c>
      <c r="CO5" s="1">
        <f t="shared" si="10"/>
        <v>0.3016158081914227</v>
      </c>
      <c r="CP5" s="1">
        <f t="shared" si="10"/>
        <v>0.28709871595091924</v>
      </c>
      <c r="CQ5" s="1">
        <f t="shared" si="10"/>
        <v>0.28399353439557085</v>
      </c>
      <c r="CR5" s="1">
        <f t="shared" si="10"/>
        <v>0.28952619377230482</v>
      </c>
      <c r="CS5" s="1">
        <f t="shared" si="10"/>
        <v>0.33098036195520725</v>
      </c>
      <c r="CT5" s="1">
        <f t="shared" si="10"/>
        <v>0.31490758460719143</v>
      </c>
      <c r="CV5" s="3">
        <f>CA7</f>
        <v>17.27</v>
      </c>
      <c r="CW5" s="1">
        <f>C7</f>
        <v>0.29299999999999998</v>
      </c>
      <c r="CX5" s="1">
        <f>CC7</f>
        <v>0.19587056938640965</v>
      </c>
    </row>
    <row r="6" spans="1:106" x14ac:dyDescent="0.25">
      <c r="A6" s="21">
        <v>16.489999999999998</v>
      </c>
      <c r="B6" s="24">
        <v>0.32</v>
      </c>
      <c r="C6" s="24">
        <v>0.29099999999999998</v>
      </c>
      <c r="D6" s="24">
        <v>0.28899999999999998</v>
      </c>
      <c r="E6" s="24">
        <v>0.29299999999999998</v>
      </c>
      <c r="F6" s="24">
        <v>0.29399999999999998</v>
      </c>
      <c r="G6" s="24">
        <v>0.29399999999999998</v>
      </c>
      <c r="H6" s="24">
        <v>0.29599999999999999</v>
      </c>
      <c r="I6" s="24">
        <v>0.30599999999999999</v>
      </c>
      <c r="J6" s="24">
        <v>0.30630000000000002</v>
      </c>
      <c r="L6" s="3">
        <f t="shared" ref="L6:L17" si="11">A6</f>
        <v>16.489999999999998</v>
      </c>
      <c r="M6" s="3">
        <f>(LN($M$1/$L6)+($O$1+B6^2/2)*(M$4))/(B6*SQRT(M$4))</f>
        <v>-0.48831716210925857</v>
      </c>
      <c r="N6" s="3">
        <f t="shared" si="8"/>
        <v>-0.33501203531707818</v>
      </c>
      <c r="O6" s="3">
        <f t="shared" si="8"/>
        <v>-0.25019584233387615</v>
      </c>
      <c r="P6" s="3">
        <f t="shared" si="8"/>
        <v>-0.1879108243245631</v>
      </c>
      <c r="Q6" s="3">
        <f t="shared" si="8"/>
        <v>-0.14035235486232364</v>
      </c>
      <c r="R6" s="3">
        <f t="shared" si="8"/>
        <v>-0.10815570636114995</v>
      </c>
      <c r="S6" s="3">
        <f t="shared" si="8"/>
        <v>1.5927620887685453E-2</v>
      </c>
      <c r="T6" s="3">
        <f t="shared" si="8"/>
        <v>0.14914540199749227</v>
      </c>
      <c r="U6" s="3">
        <f t="shared" si="8"/>
        <v>0.22927404930983575</v>
      </c>
      <c r="W6" s="3">
        <f t="shared" ref="W6:W17" si="12">L6</f>
        <v>16.489999999999998</v>
      </c>
      <c r="Y6" s="3">
        <f t="shared" ref="Y6:Y17" si="13">(C6-B6)/(Y$4-X$4)</f>
        <v>-0.32222222222222247</v>
      </c>
      <c r="Z6" s="3">
        <f t="shared" si="9"/>
        <v>-2.5000000000000026E-2</v>
      </c>
      <c r="AA6" s="3">
        <f t="shared" si="9"/>
        <v>5.0000000000000037E-2</v>
      </c>
      <c r="AB6" s="3">
        <f t="shared" si="9"/>
        <v>1.1111111111111125E-2</v>
      </c>
      <c r="AC6" s="3">
        <f t="shared" si="9"/>
        <v>0</v>
      </c>
      <c r="AD6" s="3">
        <f t="shared" si="9"/>
        <v>4.0000000000000036E-3</v>
      </c>
      <c r="AE6" s="3">
        <f t="shared" si="9"/>
        <v>1.0000000000000009E-2</v>
      </c>
      <c r="AF6" s="3">
        <f t="shared" si="9"/>
        <v>3.0000000000002247E-4</v>
      </c>
      <c r="AH6" s="3">
        <f t="shared" ref="AH6:AH17" si="14">W6</f>
        <v>16.489999999999998</v>
      </c>
      <c r="AI6" s="2">
        <f>(B6-B5)/($AH6-$AH5)</f>
        <v>-2.531645569620258E-3</v>
      </c>
      <c r="AJ6" s="2">
        <f t="shared" ref="AJ6:AQ17" si="15">(C6-C5)/($AH6-$AH5)</f>
        <v>-2.531645569620258E-3</v>
      </c>
      <c r="AK6" s="2">
        <f t="shared" si="15"/>
        <v>-2.531645569620258E-3</v>
      </c>
      <c r="AL6" s="2">
        <f t="shared" si="15"/>
        <v>-2.531645569620258E-3</v>
      </c>
      <c r="AM6" s="2">
        <f t="shared" si="15"/>
        <v>-3.7974683544303874E-3</v>
      </c>
      <c r="AN6" s="2">
        <f t="shared" si="15"/>
        <v>-5.063291139240516E-3</v>
      </c>
      <c r="AO6" s="2">
        <f t="shared" si="15"/>
        <v>-3.7974683544303874E-3</v>
      </c>
      <c r="AP6" s="2">
        <f t="shared" si="15"/>
        <v>0</v>
      </c>
      <c r="AQ6" s="2">
        <f t="shared" si="15"/>
        <v>1.2658227848099884E-4</v>
      </c>
      <c r="AS6" s="3">
        <f t="shared" ref="AS6:AS17" si="16">AH6</f>
        <v>16.489999999999998</v>
      </c>
      <c r="BD6" s="3">
        <f t="shared" ref="BD6:BD17" si="17">AS6</f>
        <v>16.489999999999998</v>
      </c>
      <c r="BO6" s="3">
        <f t="shared" ref="BO6:BO17" si="18">BD6</f>
        <v>16.489999999999998</v>
      </c>
      <c r="CA6" s="21">
        <f t="shared" ref="CA6:CA17" si="19">BO6</f>
        <v>16.489999999999998</v>
      </c>
      <c r="CB6" s="6"/>
      <c r="CC6" s="6"/>
      <c r="CD6" s="6"/>
      <c r="CE6" s="6"/>
      <c r="CF6" s="6"/>
      <c r="CG6" s="6"/>
      <c r="CH6" s="6"/>
      <c r="CI6" s="6"/>
      <c r="CJ6" s="6"/>
      <c r="CL6" s="3">
        <f t="shared" ref="CL6:CL15" si="20">CA8</f>
        <v>18.059999999999999</v>
      </c>
      <c r="CM6" s="1">
        <f t="shared" ref="CM6:CM15" si="21">CC8</f>
        <v>0.17565043514816725</v>
      </c>
      <c r="CN6" s="1">
        <f t="shared" si="10"/>
        <v>0.29177151274207408</v>
      </c>
      <c r="CO6" s="1">
        <f t="shared" si="10"/>
        <v>0.30101558882022145</v>
      </c>
      <c r="CP6" s="1">
        <f t="shared" si="10"/>
        <v>0.28731969014624054</v>
      </c>
      <c r="CQ6" s="1">
        <f t="shared" si="10"/>
        <v>0.28394292213384048</v>
      </c>
      <c r="CR6" s="1">
        <f t="shared" si="10"/>
        <v>0.27731591592073079</v>
      </c>
      <c r="CS6" s="1">
        <f t="shared" si="10"/>
        <v>0.34102592739929688</v>
      </c>
      <c r="CT6" s="1">
        <f t="shared" si="10"/>
        <v>0.32147873568807322</v>
      </c>
      <c r="CV6" s="3">
        <f t="shared" ref="CV6:CV15" si="22">CA8</f>
        <v>18.059999999999999</v>
      </c>
      <c r="CW6" s="1">
        <f t="shared" ref="CW6:CW15" si="23">C8</f>
        <v>0.29699999999999999</v>
      </c>
      <c r="CX6" s="1">
        <f t="shared" ref="CX6:CX15" si="24">CC8</f>
        <v>0.17565043514816725</v>
      </c>
    </row>
    <row r="7" spans="1:106" x14ac:dyDescent="0.25">
      <c r="A7" s="21">
        <v>17.27</v>
      </c>
      <c r="B7" s="24">
        <v>0.33600000000000002</v>
      </c>
      <c r="C7" s="24">
        <v>0.29299999999999998</v>
      </c>
      <c r="D7" s="24">
        <v>0.28999999999999998</v>
      </c>
      <c r="E7" s="24">
        <v>0.29299999999999998</v>
      </c>
      <c r="F7" s="24">
        <v>0.29299999999999998</v>
      </c>
      <c r="G7" s="24">
        <v>0.29299999999999998</v>
      </c>
      <c r="H7" s="24">
        <v>0.29299999999999998</v>
      </c>
      <c r="I7" s="24">
        <v>0.30599999999999999</v>
      </c>
      <c r="J7" s="24">
        <v>0.30590000000000001</v>
      </c>
      <c r="L7" s="3">
        <f t="shared" si="11"/>
        <v>17.27</v>
      </c>
      <c r="M7" s="3">
        <f t="shared" ref="M7:M17" si="25">(LN($M$1/$L7)+($O$1+B7^2/2)*(M$4))/(B7*SQRT(M$4))</f>
        <v>-0.94695845154828218</v>
      </c>
      <c r="N7" s="3">
        <f t="shared" si="8"/>
        <v>-0.7144703411036587</v>
      </c>
      <c r="O7" s="3">
        <f t="shared" si="8"/>
        <v>-0.56757020554706827</v>
      </c>
      <c r="P7" s="3">
        <f t="shared" si="8"/>
        <v>-0.46249459492102224</v>
      </c>
      <c r="Q7" s="3">
        <f t="shared" si="8"/>
        <v>-0.384873051821426</v>
      </c>
      <c r="R7" s="3">
        <f t="shared" si="8"/>
        <v>-0.33230606167435861</v>
      </c>
      <c r="S7" s="3">
        <f t="shared" si="8"/>
        <v>-0.14466102322295185</v>
      </c>
      <c r="T7" s="3">
        <f t="shared" si="8"/>
        <v>4.2347423958062916E-2</v>
      </c>
      <c r="U7" s="3">
        <f t="shared" si="8"/>
        <v>0.14165188860232852</v>
      </c>
      <c r="W7" s="3">
        <f t="shared" si="12"/>
        <v>17.27</v>
      </c>
      <c r="Y7" s="3">
        <f t="shared" si="13"/>
        <v>-0.47777777777777813</v>
      </c>
      <c r="Z7" s="3">
        <f t="shared" si="9"/>
        <v>-3.750000000000004E-2</v>
      </c>
      <c r="AA7" s="3">
        <f t="shared" si="9"/>
        <v>3.7500000000000026E-2</v>
      </c>
      <c r="AB7" s="3">
        <f t="shared" si="9"/>
        <v>0</v>
      </c>
      <c r="AC7" s="3">
        <f t="shared" si="9"/>
        <v>0</v>
      </c>
      <c r="AD7" s="3">
        <f t="shared" si="9"/>
        <v>0</v>
      </c>
      <c r="AE7" s="3">
        <f t="shared" si="9"/>
        <v>1.3000000000000012E-2</v>
      </c>
      <c r="AF7" s="3">
        <f t="shared" si="9"/>
        <v>-9.9999999999988987E-5</v>
      </c>
      <c r="AH7" s="3">
        <f t="shared" si="14"/>
        <v>17.27</v>
      </c>
      <c r="AI7" s="2">
        <f t="shared" ref="AI7:AI17" si="26">(B7-B6)/($AH7-$AH6)</f>
        <v>2.0512820512820502E-2</v>
      </c>
      <c r="AJ7" s="2">
        <f t="shared" si="15"/>
        <v>2.5641025641025628E-3</v>
      </c>
      <c r="AK7" s="2">
        <f t="shared" si="15"/>
        <v>1.2820512820512814E-3</v>
      </c>
      <c r="AL7" s="2">
        <f t="shared" si="15"/>
        <v>0</v>
      </c>
      <c r="AM7" s="2">
        <f t="shared" si="15"/>
        <v>-1.2820512820512814E-3</v>
      </c>
      <c r="AN7" s="2">
        <f t="shared" si="15"/>
        <v>-1.2820512820512814E-3</v>
      </c>
      <c r="AO7" s="2">
        <f t="shared" si="15"/>
        <v>-3.8461538461538438E-3</v>
      </c>
      <c r="AP7" s="2">
        <f t="shared" si="15"/>
        <v>0</v>
      </c>
      <c r="AQ7" s="2">
        <f t="shared" si="15"/>
        <v>-5.1282051282052681E-4</v>
      </c>
      <c r="AS7" s="3">
        <f t="shared" si="16"/>
        <v>17.27</v>
      </c>
      <c r="AU7" s="2">
        <f>(C7-2*C6+C5)/($AS7-$AS5)^2</f>
        <v>1.6227838857560152E-3</v>
      </c>
      <c r="AV7" s="2">
        <f t="shared" ref="AV7:BB17" si="27">(D7-2*D6+D5)/($AS7-$AS5)^2</f>
        <v>1.2170879143170114E-3</v>
      </c>
      <c r="AW7" s="2">
        <f t="shared" si="27"/>
        <v>8.1139194287800762E-4</v>
      </c>
      <c r="AX7" s="2">
        <f t="shared" si="27"/>
        <v>8.1139194287800762E-4</v>
      </c>
      <c r="AY7" s="2">
        <f t="shared" si="27"/>
        <v>1.2170879143170114E-3</v>
      </c>
      <c r="AZ7" s="2">
        <f t="shared" si="27"/>
        <v>0</v>
      </c>
      <c r="BA7" s="2">
        <f t="shared" si="27"/>
        <v>0</v>
      </c>
      <c r="BB7" s="2">
        <f t="shared" si="27"/>
        <v>-2.028479857195019E-4</v>
      </c>
      <c r="BD7" s="3">
        <f t="shared" si="17"/>
        <v>17.27</v>
      </c>
      <c r="BF7" s="18">
        <f>C7^2+2*C7*(BF$4)*(Y7+($O$1*$BD7*AJ7))</f>
        <v>3.8296891557264914E-2</v>
      </c>
      <c r="BG7" s="18">
        <f t="shared" ref="BG7:BM17" si="28">D7^2+2*D7*(BG$4)*(Z7+($O$1*$BD7*AK7))</f>
        <v>7.8694604487179479E-2</v>
      </c>
      <c r="BH7" s="18">
        <f t="shared" si="28"/>
        <v>9.3100749999999996E-2</v>
      </c>
      <c r="BI7" s="18">
        <f t="shared" si="28"/>
        <v>8.5794506507692297E-2</v>
      </c>
      <c r="BJ7" s="18">
        <f t="shared" si="28"/>
        <v>8.5784126794871796E-2</v>
      </c>
      <c r="BK7" s="18">
        <f t="shared" si="28"/>
        <v>8.5459760769230758E-2</v>
      </c>
      <c r="BL7" s="18">
        <f t="shared" si="28"/>
        <v>0.10954800000000001</v>
      </c>
      <c r="BM7" s="18">
        <f t="shared" si="28"/>
        <v>9.3228719446153865E-2</v>
      </c>
      <c r="BO7" s="3">
        <f t="shared" si="18"/>
        <v>17.27</v>
      </c>
      <c r="BQ7" s="19">
        <f>(1+$BO7*N7*AJ7*SQRT(BQ$4))^2+C7*($BO7^2)*BQ$4*(AU7-N7*(AJ7^2)*SQRT(BQ$4))</f>
        <v>0.99821744049366001</v>
      </c>
      <c r="BR7" s="19">
        <f t="shared" ref="BR7:BX17" si="29">(1+$BO7*O7*AK7*SQRT(BR$4))^2+D7*($BO7^2)*BR$4*(AV7-O7*(AK7^2)*SQRT(BR$4))</f>
        <v>1.0138004793951616</v>
      </c>
      <c r="BS7" s="19">
        <f t="shared" si="29"/>
        <v>1.0233989800000001</v>
      </c>
      <c r="BT7" s="19">
        <f t="shared" si="29"/>
        <v>1.0408711715251606</v>
      </c>
      <c r="BU7" s="19">
        <f t="shared" si="29"/>
        <v>1.0636286561152177</v>
      </c>
      <c r="BV7" s="19">
        <f t="shared" si="29"/>
        <v>1.0194969968510481</v>
      </c>
      <c r="BW7" s="19">
        <f t="shared" si="29"/>
        <v>1</v>
      </c>
      <c r="BX7" s="19">
        <f t="shared" si="29"/>
        <v>0.94012040133583685</v>
      </c>
      <c r="CA7" s="21">
        <f t="shared" si="19"/>
        <v>17.27</v>
      </c>
      <c r="CB7" s="6"/>
      <c r="CC7" s="20">
        <f>SQRT(BF7/BQ7)</f>
        <v>0.19587056938640965</v>
      </c>
      <c r="CD7" s="20">
        <f t="shared" ref="CD7:CJ17" si="30">SQRT(BG7/BR7)</f>
        <v>0.27860969983135958</v>
      </c>
      <c r="CE7" s="20">
        <f t="shared" si="30"/>
        <v>0.3016158081914227</v>
      </c>
      <c r="CF7" s="20">
        <f t="shared" si="30"/>
        <v>0.28709871595091924</v>
      </c>
      <c r="CG7" s="20">
        <f t="shared" si="30"/>
        <v>0.28399353439557085</v>
      </c>
      <c r="CH7" s="20">
        <f t="shared" si="30"/>
        <v>0.28952619377230482</v>
      </c>
      <c r="CI7" s="20">
        <f t="shared" si="30"/>
        <v>0.33098036195520725</v>
      </c>
      <c r="CJ7" s="20">
        <f t="shared" si="30"/>
        <v>0.31490758460719143</v>
      </c>
      <c r="CL7" s="3">
        <f t="shared" si="20"/>
        <v>18.84</v>
      </c>
      <c r="CM7" s="1">
        <f t="shared" si="21"/>
        <v>0.2371404318643095</v>
      </c>
      <c r="CN7" s="1">
        <f t="shared" si="10"/>
        <v>0.31233798243827654</v>
      </c>
      <c r="CO7" s="1">
        <f t="shared" si="10"/>
        <v>0.29799317441075635</v>
      </c>
      <c r="CP7" s="1">
        <f t="shared" si="10"/>
        <v>0.29377744308337383</v>
      </c>
      <c r="CQ7" s="1">
        <f t="shared" si="10"/>
        <v>0.28356076865649438</v>
      </c>
      <c r="CR7" s="1">
        <f t="shared" si="10"/>
        <v>0.28864994680355294</v>
      </c>
      <c r="CS7" s="1">
        <f t="shared" si="10"/>
        <v>0.33428037511301134</v>
      </c>
      <c r="CT7" s="1">
        <f t="shared" si="10"/>
        <v>0.30134905641163856</v>
      </c>
      <c r="CV7" s="3">
        <f t="shared" si="22"/>
        <v>18.84</v>
      </c>
      <c r="CW7" s="1">
        <f t="shared" si="23"/>
        <v>0.307</v>
      </c>
      <c r="CX7" s="1">
        <f t="shared" si="24"/>
        <v>0.2371404318643095</v>
      </c>
    </row>
    <row r="8" spans="1:106" x14ac:dyDescent="0.25">
      <c r="A8" s="21">
        <v>18.059999999999999</v>
      </c>
      <c r="B8" s="24">
        <v>0.35</v>
      </c>
      <c r="C8" s="24">
        <v>0.29699999999999999</v>
      </c>
      <c r="D8" s="24">
        <v>0.29399999999999998</v>
      </c>
      <c r="E8" s="24">
        <v>0.29499999999999998</v>
      </c>
      <c r="F8" s="24">
        <v>0.29399999999999998</v>
      </c>
      <c r="G8" s="24">
        <v>0.29299999999999998</v>
      </c>
      <c r="H8" s="24">
        <v>0.29299999999999998</v>
      </c>
      <c r="I8" s="24">
        <v>0.30499999999999999</v>
      </c>
      <c r="J8" s="24">
        <v>0.30459999999999998</v>
      </c>
      <c r="L8" s="3">
        <f t="shared" si="11"/>
        <v>18.059999999999999</v>
      </c>
      <c r="M8" s="3">
        <f t="shared" si="25"/>
        <v>-1.3570271664844906</v>
      </c>
      <c r="N8" s="3">
        <f t="shared" si="8"/>
        <v>-1.0684720823831686</v>
      </c>
      <c r="O8" s="3">
        <f t="shared" si="8"/>
        <v>-0.86213833765018322</v>
      </c>
      <c r="P8" s="3">
        <f t="shared" si="8"/>
        <v>-0.72215502250182162</v>
      </c>
      <c r="Q8" s="3">
        <f t="shared" si="8"/>
        <v>-0.61767145844650673</v>
      </c>
      <c r="R8" s="3">
        <f t="shared" si="8"/>
        <v>-0.54819640877968567</v>
      </c>
      <c r="S8" s="3">
        <f t="shared" si="8"/>
        <v>-0.29731855165384619</v>
      </c>
      <c r="T8" s="3">
        <f t="shared" si="8"/>
        <v>-6.2628414305141447E-2</v>
      </c>
      <c r="U8" s="3">
        <f t="shared" si="8"/>
        <v>5.5219600057953497E-2</v>
      </c>
      <c r="W8" s="3">
        <f t="shared" si="12"/>
        <v>18.059999999999999</v>
      </c>
      <c r="Y8" s="3">
        <f t="shared" si="13"/>
        <v>-0.58888888888888868</v>
      </c>
      <c r="Z8" s="3">
        <f t="shared" si="9"/>
        <v>-3.750000000000004E-2</v>
      </c>
      <c r="AA8" s="3">
        <f t="shared" si="9"/>
        <v>1.2500000000000009E-2</v>
      </c>
      <c r="AB8" s="3">
        <f t="shared" si="9"/>
        <v>-1.1111111111111125E-2</v>
      </c>
      <c r="AC8" s="3">
        <f t="shared" si="9"/>
        <v>-1.2500000000000009E-2</v>
      </c>
      <c r="AD8" s="3">
        <f t="shared" si="9"/>
        <v>0</v>
      </c>
      <c r="AE8" s="3">
        <f t="shared" si="9"/>
        <v>1.2000000000000011E-2</v>
      </c>
      <c r="AF8" s="3">
        <f t="shared" si="9"/>
        <v>-4.0000000000001146E-4</v>
      </c>
      <c r="AH8" s="3">
        <f t="shared" si="14"/>
        <v>18.059999999999999</v>
      </c>
      <c r="AI8" s="2">
        <f t="shared" si="26"/>
        <v>1.7721518987341738E-2</v>
      </c>
      <c r="AJ8" s="2">
        <f t="shared" si="15"/>
        <v>5.063291139240516E-3</v>
      </c>
      <c r="AK8" s="2">
        <f t="shared" si="15"/>
        <v>5.063291139240516E-3</v>
      </c>
      <c r="AL8" s="2">
        <f t="shared" si="15"/>
        <v>2.531645569620258E-3</v>
      </c>
      <c r="AM8" s="2">
        <f t="shared" si="15"/>
        <v>1.265822784810129E-3</v>
      </c>
      <c r="AN8" s="2">
        <f t="shared" si="15"/>
        <v>0</v>
      </c>
      <c r="AO8" s="2">
        <f t="shared" si="15"/>
        <v>0</v>
      </c>
      <c r="AP8" s="2">
        <f t="shared" si="15"/>
        <v>-1.265822784810129E-3</v>
      </c>
      <c r="AQ8" s="2">
        <f t="shared" si="15"/>
        <v>-1.645569620253196E-3</v>
      </c>
      <c r="AS8" s="3">
        <f t="shared" si="16"/>
        <v>18.059999999999999</v>
      </c>
      <c r="AU8" s="2">
        <f t="shared" ref="AU8:AU17" si="31">(C8-2*C7+C6)/($AS8-$AS6)^2</f>
        <v>8.1139194287800762E-4</v>
      </c>
      <c r="AV8" s="2">
        <f t="shared" si="27"/>
        <v>1.2170879143170114E-3</v>
      </c>
      <c r="AW8" s="2">
        <f t="shared" si="27"/>
        <v>8.1139194287800762E-4</v>
      </c>
      <c r="AX8" s="2">
        <f t="shared" si="27"/>
        <v>8.1139194287800762E-4</v>
      </c>
      <c r="AY8" s="2">
        <f t="shared" si="27"/>
        <v>4.0569597143900381E-4</v>
      </c>
      <c r="AZ8" s="2">
        <f t="shared" si="27"/>
        <v>1.2170879143170114E-3</v>
      </c>
      <c r="BA8" s="2">
        <f t="shared" si="27"/>
        <v>-4.0569597143900381E-4</v>
      </c>
      <c r="BB8" s="2">
        <f t="shared" si="27"/>
        <v>-3.6512637429510794E-4</v>
      </c>
      <c r="BD8" s="3">
        <f t="shared" si="17"/>
        <v>18.059999999999999</v>
      </c>
      <c r="BF8" s="18">
        <f t="shared" ref="BF8:BF17" si="32">C8^2+2*C8*(BF$4)*(Y8+($O$1*$BD8*AJ8))</f>
        <v>2.8835339179746851E-2</v>
      </c>
      <c r="BG8" s="18">
        <f t="shared" si="28"/>
        <v>8.1057921265822758E-2</v>
      </c>
      <c r="BH8" s="18">
        <f t="shared" si="28"/>
        <v>8.9547769797468341E-2</v>
      </c>
      <c r="BI8" s="18">
        <f t="shared" si="28"/>
        <v>8.3748456931645551E-2</v>
      </c>
      <c r="BJ8" s="18">
        <f t="shared" si="28"/>
        <v>8.2186499999999996E-2</v>
      </c>
      <c r="BK8" s="18">
        <f t="shared" si="28"/>
        <v>8.5848999999999995E-2</v>
      </c>
      <c r="BL8" s="18">
        <f t="shared" si="28"/>
        <v>0.10738609873417722</v>
      </c>
      <c r="BM8" s="18">
        <f t="shared" si="28"/>
        <v>9.1506975787341724E-2</v>
      </c>
      <c r="BO8" s="3">
        <f t="shared" si="18"/>
        <v>18.059999999999999</v>
      </c>
      <c r="BQ8" s="19">
        <f t="shared" ref="BQ8:BQ17" si="33">(1+$BO8*N8*AJ8*SQRT(BQ$4))^2+C8*($BO8^2)*BQ$4*(AU8-N8*(AJ8^2)*SQRT(BQ$4))</f>
        <v>0.93460178073193412</v>
      </c>
      <c r="BR8" s="19">
        <f t="shared" si="29"/>
        <v>0.95215946283267738</v>
      </c>
      <c r="BS8" s="19">
        <f t="shared" si="29"/>
        <v>0.98827270275162671</v>
      </c>
      <c r="BT8" s="19">
        <f t="shared" si="29"/>
        <v>1.0144859462083791</v>
      </c>
      <c r="BU8" s="19">
        <f t="shared" si="29"/>
        <v>1.0193853573775813</v>
      </c>
      <c r="BV8" s="19">
        <f t="shared" si="29"/>
        <v>1.1163121442654875</v>
      </c>
      <c r="BW8" s="19">
        <f t="shared" si="29"/>
        <v>0.92336470042207841</v>
      </c>
      <c r="BX8" s="19">
        <f t="shared" si="29"/>
        <v>0.88542075760737082</v>
      </c>
      <c r="CA8" s="21">
        <f t="shared" si="19"/>
        <v>18.059999999999999</v>
      </c>
      <c r="CB8" s="6"/>
      <c r="CC8" s="20">
        <f t="shared" ref="CC8:CC17" si="34">SQRT(BF8/BQ8)</f>
        <v>0.17565043514816725</v>
      </c>
      <c r="CD8" s="20">
        <f t="shared" si="30"/>
        <v>0.29177151274207408</v>
      </c>
      <c r="CE8" s="20">
        <f t="shared" si="30"/>
        <v>0.30101558882022145</v>
      </c>
      <c r="CF8" s="20">
        <f t="shared" si="30"/>
        <v>0.28731969014624054</v>
      </c>
      <c r="CG8" s="20">
        <f t="shared" si="30"/>
        <v>0.28394292213384048</v>
      </c>
      <c r="CH8" s="20">
        <f t="shared" si="30"/>
        <v>0.27731591592073079</v>
      </c>
      <c r="CI8" s="20">
        <f t="shared" si="30"/>
        <v>0.34102592739929688</v>
      </c>
      <c r="CJ8" s="20">
        <f t="shared" si="30"/>
        <v>0.32147873568807322</v>
      </c>
      <c r="CL8" s="3">
        <f t="shared" si="20"/>
        <v>19.63</v>
      </c>
      <c r="CM8" s="1">
        <f t="shared" si="21"/>
        <v>0.24198875367670397</v>
      </c>
      <c r="CN8" s="1">
        <f t="shared" si="10"/>
        <v>0.3152981532006135</v>
      </c>
      <c r="CO8" s="1">
        <f t="shared" si="10"/>
        <v>0.30766302496583875</v>
      </c>
      <c r="CP8" s="1">
        <f t="shared" si="10"/>
        <v>0.29780317724534566</v>
      </c>
      <c r="CQ8" s="1">
        <f t="shared" si="10"/>
        <v>0.29411065597032199</v>
      </c>
      <c r="CR8" s="1">
        <f t="shared" si="10"/>
        <v>0.2744591430572712</v>
      </c>
      <c r="CS8" s="1">
        <f t="shared" si="10"/>
        <v>0.30594823767016222</v>
      </c>
      <c r="CT8" s="1">
        <f t="shared" si="10"/>
        <v>0.30021188223704143</v>
      </c>
      <c r="CV8" s="3">
        <f t="shared" si="22"/>
        <v>19.63</v>
      </c>
      <c r="CW8" s="1">
        <f t="shared" si="23"/>
        <v>0.31</v>
      </c>
      <c r="CX8" s="1">
        <f t="shared" si="24"/>
        <v>0.24198875367670397</v>
      </c>
    </row>
    <row r="9" spans="1:106" x14ac:dyDescent="0.25">
      <c r="A9" s="21">
        <v>18.84</v>
      </c>
      <c r="B9" s="24">
        <v>0.35</v>
      </c>
      <c r="C9" s="24">
        <v>0.307</v>
      </c>
      <c r="D9" s="24">
        <v>0.30199999999999999</v>
      </c>
      <c r="E9" s="24">
        <v>0.29899999999999999</v>
      </c>
      <c r="F9" s="24">
        <v>0.29699999999999999</v>
      </c>
      <c r="G9" s="24">
        <v>0.29499999999999998</v>
      </c>
      <c r="H9" s="24">
        <v>0.29199999999999998</v>
      </c>
      <c r="I9" s="24">
        <v>0.30299999999999999</v>
      </c>
      <c r="J9" s="24">
        <v>0.3034</v>
      </c>
      <c r="L9" s="3">
        <f t="shared" si="11"/>
        <v>18.84</v>
      </c>
      <c r="M9" s="3">
        <f t="shared" si="25"/>
        <v>-1.7841471501818615</v>
      </c>
      <c r="N9" s="3">
        <f t="shared" si="8"/>
        <v>-1.3636537218733917</v>
      </c>
      <c r="O9" s="3">
        <f t="shared" si="8"/>
        <v>-1.1153712370460576</v>
      </c>
      <c r="P9" s="3">
        <f t="shared" si="8"/>
        <v>-0.95638142964601125</v>
      </c>
      <c r="Q9" s="3">
        <f t="shared" si="8"/>
        <v>-0.82917355664784276</v>
      </c>
      <c r="R9" s="3">
        <f t="shared" si="8"/>
        <v>-0.74577141255166812</v>
      </c>
      <c r="S9" s="3">
        <f t="shared" si="8"/>
        <v>-0.44414231778751617</v>
      </c>
      <c r="T9" s="3">
        <f t="shared" si="8"/>
        <v>-0.16455414873863672</v>
      </c>
      <c r="U9" s="3">
        <f t="shared" si="8"/>
        <v>-2.7105808834492831E-2</v>
      </c>
      <c r="W9" s="3">
        <f t="shared" si="12"/>
        <v>18.84</v>
      </c>
      <c r="Y9" s="3">
        <f t="shared" si="13"/>
        <v>-0.47777777777777752</v>
      </c>
      <c r="Z9" s="3">
        <f t="shared" si="9"/>
        <v>-6.2500000000000069E-2</v>
      </c>
      <c r="AA9" s="3">
        <f t="shared" si="9"/>
        <v>-3.7500000000000026E-2</v>
      </c>
      <c r="AB9" s="3">
        <f t="shared" si="9"/>
        <v>-2.2222222222222251E-2</v>
      </c>
      <c r="AC9" s="3">
        <f t="shared" si="9"/>
        <v>-2.5000000000000019E-2</v>
      </c>
      <c r="AD9" s="3">
        <f t="shared" si="9"/>
        <v>-6.0000000000000053E-3</v>
      </c>
      <c r="AE9" s="3">
        <f t="shared" si="9"/>
        <v>1.100000000000001E-2</v>
      </c>
      <c r="AF9" s="3">
        <f t="shared" si="9"/>
        <v>4.0000000000001146E-4</v>
      </c>
      <c r="AH9" s="3">
        <f t="shared" si="14"/>
        <v>18.84</v>
      </c>
      <c r="AI9" s="2">
        <f t="shared" si="26"/>
        <v>0</v>
      </c>
      <c r="AJ9" s="2">
        <f t="shared" si="15"/>
        <v>1.2820512820512813E-2</v>
      </c>
      <c r="AK9" s="2">
        <f t="shared" si="15"/>
        <v>1.0256410256410251E-2</v>
      </c>
      <c r="AL9" s="2">
        <f t="shared" si="15"/>
        <v>5.1282051282051256E-3</v>
      </c>
      <c r="AM9" s="2">
        <f t="shared" si="15"/>
        <v>3.8461538461538438E-3</v>
      </c>
      <c r="AN9" s="2">
        <f t="shared" si="15"/>
        <v>2.5641025641025628E-3</v>
      </c>
      <c r="AO9" s="2">
        <f t="shared" si="15"/>
        <v>-1.2820512820512814E-3</v>
      </c>
      <c r="AP9" s="2">
        <f t="shared" si="15"/>
        <v>-2.5641025641025628E-3</v>
      </c>
      <c r="AQ9" s="2">
        <f t="shared" si="15"/>
        <v>-1.5384615384615092E-3</v>
      </c>
      <c r="AS9" s="3">
        <f t="shared" si="16"/>
        <v>18.84</v>
      </c>
      <c r="AU9" s="2">
        <f t="shared" si="31"/>
        <v>2.4341758286340227E-3</v>
      </c>
      <c r="AV9" s="2">
        <f t="shared" si="27"/>
        <v>1.6227838857560152E-3</v>
      </c>
      <c r="AW9" s="2">
        <f t="shared" si="27"/>
        <v>8.1139194287800762E-4</v>
      </c>
      <c r="AX9" s="2">
        <f t="shared" si="27"/>
        <v>8.1139194287800762E-4</v>
      </c>
      <c r="AY9" s="2">
        <f t="shared" si="27"/>
        <v>8.1139194287800762E-4</v>
      </c>
      <c r="AZ9" s="2">
        <f t="shared" si="27"/>
        <v>-4.0569597143900381E-4</v>
      </c>
      <c r="BA9" s="2">
        <f t="shared" si="27"/>
        <v>-4.0569597143900381E-4</v>
      </c>
      <c r="BB9" s="2">
        <f t="shared" si="27"/>
        <v>4.0569597143918396E-5</v>
      </c>
      <c r="BD9" s="3">
        <f t="shared" si="17"/>
        <v>18.84</v>
      </c>
      <c r="BF9" s="18">
        <f t="shared" si="32"/>
        <v>4.4630673401709425E-2</v>
      </c>
      <c r="BG9" s="18">
        <f t="shared" si="28"/>
        <v>8.2058278461538445E-2</v>
      </c>
      <c r="BH9" s="18">
        <f t="shared" si="28"/>
        <v>8.2191410799999989E-2</v>
      </c>
      <c r="BI9" s="18">
        <f t="shared" si="28"/>
        <v>8.284577704615384E-2</v>
      </c>
      <c r="BJ9" s="18">
        <f t="shared" si="28"/>
        <v>7.9792507692307682E-2</v>
      </c>
      <c r="BK9" s="18">
        <f t="shared" si="28"/>
        <v>8.1618941538461526E-2</v>
      </c>
      <c r="BL9" s="18">
        <f t="shared" si="28"/>
        <v>0.10455551076923078</v>
      </c>
      <c r="BM9" s="18">
        <f t="shared" si="28"/>
        <v>9.2252084061538495E-2</v>
      </c>
      <c r="BO9" s="3">
        <f t="shared" si="18"/>
        <v>18.84</v>
      </c>
      <c r="BQ9" s="19">
        <f t="shared" si="33"/>
        <v>0.79363758478224666</v>
      </c>
      <c r="BR9" s="19">
        <f t="shared" si="29"/>
        <v>0.84114874290562203</v>
      </c>
      <c r="BS9" s="19">
        <f t="shared" si="29"/>
        <v>0.92557965927561925</v>
      </c>
      <c r="BT9" s="19">
        <f t="shared" si="29"/>
        <v>0.95991655685833832</v>
      </c>
      <c r="BU9" s="19">
        <f t="shared" si="29"/>
        <v>0.99236131123369331</v>
      </c>
      <c r="BV9" s="19">
        <f t="shared" si="29"/>
        <v>0.97959823690767123</v>
      </c>
      <c r="BW9" s="19">
        <f t="shared" si="29"/>
        <v>0.93567530253611764</v>
      </c>
      <c r="BX9" s="19">
        <f t="shared" si="29"/>
        <v>1.0158662082182444</v>
      </c>
      <c r="CA9" s="21">
        <f t="shared" si="19"/>
        <v>18.84</v>
      </c>
      <c r="CB9" s="6"/>
      <c r="CC9" s="20">
        <f t="shared" si="34"/>
        <v>0.2371404318643095</v>
      </c>
      <c r="CD9" s="20">
        <f t="shared" si="30"/>
        <v>0.31233798243827654</v>
      </c>
      <c r="CE9" s="20">
        <f t="shared" si="30"/>
        <v>0.29799317441075635</v>
      </c>
      <c r="CF9" s="20">
        <f t="shared" si="30"/>
        <v>0.29377744308337383</v>
      </c>
      <c r="CG9" s="20">
        <f t="shared" si="30"/>
        <v>0.28356076865649438</v>
      </c>
      <c r="CH9" s="20">
        <f t="shared" si="30"/>
        <v>0.28864994680355294</v>
      </c>
      <c r="CI9" s="20">
        <f t="shared" si="30"/>
        <v>0.33428037511301134</v>
      </c>
      <c r="CJ9" s="20">
        <f t="shared" si="30"/>
        <v>0.30134905641163856</v>
      </c>
      <c r="CL9" s="3">
        <f t="shared" si="20"/>
        <v>20.41</v>
      </c>
      <c r="CM9" s="1">
        <f t="shared" si="21"/>
        <v>0.22496163820560408</v>
      </c>
      <c r="CN9" s="1">
        <f t="shared" si="10"/>
        <v>0.3129455411894686</v>
      </c>
      <c r="CO9" s="1">
        <f t="shared" si="10"/>
        <v>0.32620219393157973</v>
      </c>
      <c r="CP9" s="1">
        <f t="shared" si="10"/>
        <v>0.31609248584319161</v>
      </c>
      <c r="CQ9" s="1">
        <f t="shared" si="10"/>
        <v>0.28801994094624078</v>
      </c>
      <c r="CR9" s="1">
        <f t="shared" si="10"/>
        <v>0.26594497577227855</v>
      </c>
      <c r="CS9" s="1">
        <f t="shared" si="10"/>
        <v>0.33344272528852648</v>
      </c>
      <c r="CT9" s="1">
        <f t="shared" si="10"/>
        <v>0.34371739474214169</v>
      </c>
      <c r="CV9" s="3">
        <f t="shared" si="22"/>
        <v>20.41</v>
      </c>
      <c r="CW9" s="1">
        <f t="shared" si="23"/>
        <v>0.31</v>
      </c>
      <c r="CX9" s="1">
        <f t="shared" si="24"/>
        <v>0.22496163820560408</v>
      </c>
    </row>
    <row r="10" spans="1:106" x14ac:dyDescent="0.25">
      <c r="A10" s="21">
        <v>19.63</v>
      </c>
      <c r="B10" s="24">
        <v>0.35</v>
      </c>
      <c r="C10" s="24">
        <v>0.31</v>
      </c>
      <c r="D10" s="24">
        <v>0.30499999999999999</v>
      </c>
      <c r="E10" s="24">
        <v>0.30199999999999999</v>
      </c>
      <c r="F10" s="24">
        <v>0.29899999999999999</v>
      </c>
      <c r="G10" s="24">
        <v>0.29699999999999999</v>
      </c>
      <c r="H10" s="24">
        <v>0.29099999999999998</v>
      </c>
      <c r="I10" s="24">
        <v>0.30199999999999999</v>
      </c>
      <c r="J10" s="24">
        <v>0.30220000000000002</v>
      </c>
      <c r="L10" s="3">
        <f t="shared" si="11"/>
        <v>19.63</v>
      </c>
      <c r="M10" s="3">
        <f t="shared" si="25"/>
        <v>-2.1990848758251871</v>
      </c>
      <c r="N10" s="3">
        <f t="shared" si="8"/>
        <v>-1.6705994361535277</v>
      </c>
      <c r="O10" s="3">
        <f t="shared" si="8"/>
        <v>-1.3722634159613598</v>
      </c>
      <c r="P10" s="3">
        <f t="shared" si="8"/>
        <v>-1.1819390721184981</v>
      </c>
      <c r="Q10" s="3">
        <f t="shared" si="8"/>
        <v>-1.0343179890542793</v>
      </c>
      <c r="R10" s="3">
        <f t="shared" si="8"/>
        <v>-0.93493347164426022</v>
      </c>
      <c r="S10" s="3">
        <f t="shared" si="8"/>
        <v>-0.58782747743679509</v>
      </c>
      <c r="T10" s="3">
        <f t="shared" si="8"/>
        <v>-0.26269320352800529</v>
      </c>
      <c r="U10" s="3">
        <f t="shared" si="8"/>
        <v>-0.10777275573071644</v>
      </c>
      <c r="W10" s="3">
        <f t="shared" si="12"/>
        <v>19.63</v>
      </c>
      <c r="Y10" s="3">
        <f t="shared" si="13"/>
        <v>-0.4444444444444442</v>
      </c>
      <c r="Z10" s="3">
        <f t="shared" si="9"/>
        <v>-6.2500000000000069E-2</v>
      </c>
      <c r="AA10" s="3">
        <f t="shared" si="9"/>
        <v>-3.7500000000000026E-2</v>
      </c>
      <c r="AB10" s="3">
        <f t="shared" si="9"/>
        <v>-3.3333333333333375E-2</v>
      </c>
      <c r="AC10" s="3">
        <f t="shared" si="9"/>
        <v>-2.5000000000000019E-2</v>
      </c>
      <c r="AD10" s="3">
        <f t="shared" si="9"/>
        <v>-1.2000000000000011E-2</v>
      </c>
      <c r="AE10" s="3">
        <f t="shared" si="9"/>
        <v>1.100000000000001E-2</v>
      </c>
      <c r="AF10" s="3">
        <f t="shared" si="9"/>
        <v>2.0000000000003348E-4</v>
      </c>
      <c r="AH10" s="3">
        <f t="shared" si="14"/>
        <v>19.63</v>
      </c>
      <c r="AI10" s="2">
        <f t="shared" si="26"/>
        <v>0</v>
      </c>
      <c r="AJ10" s="2">
        <f t="shared" si="15"/>
        <v>3.7974683544303874E-3</v>
      </c>
      <c r="AK10" s="2">
        <f t="shared" si="15"/>
        <v>3.7974683544303874E-3</v>
      </c>
      <c r="AL10" s="2">
        <f t="shared" si="15"/>
        <v>3.7974683544303874E-3</v>
      </c>
      <c r="AM10" s="2">
        <f t="shared" si="15"/>
        <v>2.531645569620258E-3</v>
      </c>
      <c r="AN10" s="2">
        <f t="shared" si="15"/>
        <v>2.531645569620258E-3</v>
      </c>
      <c r="AO10" s="2">
        <f t="shared" si="15"/>
        <v>-1.265822784810129E-3</v>
      </c>
      <c r="AP10" s="2">
        <f t="shared" si="15"/>
        <v>-1.265822784810129E-3</v>
      </c>
      <c r="AQ10" s="2">
        <f t="shared" si="15"/>
        <v>-1.5189873417721267E-3</v>
      </c>
      <c r="AS10" s="3">
        <f t="shared" si="16"/>
        <v>19.63</v>
      </c>
      <c r="AU10" s="2">
        <f t="shared" si="31"/>
        <v>-2.8398718000730268E-3</v>
      </c>
      <c r="AV10" s="2">
        <f t="shared" si="27"/>
        <v>-2.0284798571950191E-3</v>
      </c>
      <c r="AW10" s="2">
        <f t="shared" si="27"/>
        <v>-4.0569597143900381E-4</v>
      </c>
      <c r="AX10" s="2">
        <f t="shared" si="27"/>
        <v>-4.0569597143900381E-4</v>
      </c>
      <c r="AY10" s="2">
        <f t="shared" si="27"/>
        <v>0</v>
      </c>
      <c r="AZ10" s="2">
        <f t="shared" si="27"/>
        <v>0</v>
      </c>
      <c r="BA10" s="2">
        <f t="shared" si="27"/>
        <v>4.0569597143900381E-4</v>
      </c>
      <c r="BB10" s="2">
        <f t="shared" si="27"/>
        <v>0</v>
      </c>
      <c r="BD10" s="3">
        <f t="shared" si="17"/>
        <v>19.63</v>
      </c>
      <c r="BF10" s="18">
        <f t="shared" si="32"/>
        <v>4.9334125251758114E-2</v>
      </c>
      <c r="BG10" s="18">
        <f t="shared" si="28"/>
        <v>8.3607430063291133E-2</v>
      </c>
      <c r="BH10" s="18">
        <f t="shared" si="28"/>
        <v>8.38780817063291E-2</v>
      </c>
      <c r="BI10" s="18">
        <f t="shared" si="28"/>
        <v>8.1153816982278471E-2</v>
      </c>
      <c r="BJ10" s="18">
        <f t="shared" si="28"/>
        <v>8.0931597721518977E-2</v>
      </c>
      <c r="BK10" s="18">
        <f t="shared" si="28"/>
        <v>7.7552384050632903E-2</v>
      </c>
      <c r="BL10" s="18">
        <f t="shared" si="28"/>
        <v>0.10419183493670886</v>
      </c>
      <c r="BM10" s="18">
        <f t="shared" si="28"/>
        <v>9.1146825073417814E-2</v>
      </c>
      <c r="BO10" s="3">
        <f t="shared" si="18"/>
        <v>19.63</v>
      </c>
      <c r="BQ10" s="19">
        <f t="shared" si="33"/>
        <v>0.84247508576666219</v>
      </c>
      <c r="BR10" s="19">
        <f t="shared" si="29"/>
        <v>0.84101166641090064</v>
      </c>
      <c r="BS10" s="19">
        <f t="shared" si="29"/>
        <v>0.88613089413314006</v>
      </c>
      <c r="BT10" s="19">
        <f t="shared" si="29"/>
        <v>0.91506152957483444</v>
      </c>
      <c r="BU10" s="19">
        <f t="shared" si="29"/>
        <v>0.9356137476500278</v>
      </c>
      <c r="BV10" s="19">
        <f t="shared" si="29"/>
        <v>1.0295317560926998</v>
      </c>
      <c r="BW10" s="19">
        <f t="shared" si="29"/>
        <v>1.1131092062385195</v>
      </c>
      <c r="BX10" s="19">
        <f t="shared" si="29"/>
        <v>1.0113134672838753</v>
      </c>
      <c r="CA10" s="21">
        <f t="shared" si="19"/>
        <v>19.63</v>
      </c>
      <c r="CB10" s="6"/>
      <c r="CC10" s="20">
        <f t="shared" si="34"/>
        <v>0.24198875367670397</v>
      </c>
      <c r="CD10" s="20">
        <f t="shared" si="30"/>
        <v>0.3152981532006135</v>
      </c>
      <c r="CE10" s="20">
        <f t="shared" si="30"/>
        <v>0.30766302496583875</v>
      </c>
      <c r="CF10" s="20">
        <f t="shared" si="30"/>
        <v>0.29780317724534566</v>
      </c>
      <c r="CG10" s="20">
        <f t="shared" si="30"/>
        <v>0.29411065597032199</v>
      </c>
      <c r="CH10" s="20">
        <f t="shared" si="30"/>
        <v>0.2744591430572712</v>
      </c>
      <c r="CI10" s="20">
        <f t="shared" si="30"/>
        <v>0.30594823767016222</v>
      </c>
      <c r="CJ10" s="20">
        <f t="shared" si="30"/>
        <v>0.30021188223704143</v>
      </c>
      <c r="CL10" s="3">
        <f t="shared" si="20"/>
        <v>21.2</v>
      </c>
      <c r="CM10" s="1">
        <f t="shared" si="21"/>
        <v>0.22193592668956413</v>
      </c>
      <c r="CN10" s="1">
        <f t="shared" si="10"/>
        <v>0.3219474452792459</v>
      </c>
      <c r="CO10" s="1">
        <f t="shared" si="10"/>
        <v>0.36974025192461069</v>
      </c>
      <c r="CP10" s="1">
        <f t="shared" si="10"/>
        <v>0.34537943874705351</v>
      </c>
      <c r="CQ10" s="1">
        <f t="shared" si="10"/>
        <v>0.28748499066952027</v>
      </c>
      <c r="CR10" s="1">
        <f t="shared" si="10"/>
        <v>0.26372144395175751</v>
      </c>
      <c r="CS10" s="1">
        <f t="shared" si="10"/>
        <v>0.30071909352050091</v>
      </c>
      <c r="CT10" s="1">
        <f t="shared" si="10"/>
        <v>0.31275747891880845</v>
      </c>
      <c r="CV10" s="3">
        <f t="shared" si="22"/>
        <v>21.2</v>
      </c>
      <c r="CW10" s="1">
        <f t="shared" si="23"/>
        <v>0.31</v>
      </c>
      <c r="CX10" s="1">
        <f t="shared" si="24"/>
        <v>0.22193592668956413</v>
      </c>
    </row>
    <row r="11" spans="1:106" x14ac:dyDescent="0.25">
      <c r="A11" s="21">
        <v>20.41</v>
      </c>
      <c r="B11" s="24">
        <v>0.35</v>
      </c>
      <c r="C11" s="24">
        <v>0.31</v>
      </c>
      <c r="D11" s="24">
        <v>0.307</v>
      </c>
      <c r="E11" s="24">
        <v>0.30599999999999999</v>
      </c>
      <c r="F11" s="24">
        <v>0.30399999999999999</v>
      </c>
      <c r="G11" s="24">
        <v>0.3</v>
      </c>
      <c r="H11" s="24">
        <v>0.29099999999999998</v>
      </c>
      <c r="I11" s="24">
        <v>0.29899999999999999</v>
      </c>
      <c r="J11" s="24">
        <v>0.2989</v>
      </c>
      <c r="L11" s="3">
        <f t="shared" si="11"/>
        <v>20.41</v>
      </c>
      <c r="M11" s="3">
        <f t="shared" si="25"/>
        <v>-2.5927005984745777</v>
      </c>
      <c r="N11" s="3">
        <f t="shared" si="8"/>
        <v>-1.975458646908054</v>
      </c>
      <c r="O11" s="3">
        <f t="shared" si="8"/>
        <v>-1.6161768043484763</v>
      </c>
      <c r="P11" s="3">
        <f t="shared" si="8"/>
        <v>-1.385876162108878</v>
      </c>
      <c r="Q11" s="3">
        <f t="shared" si="8"/>
        <v>-1.2118746771681919</v>
      </c>
      <c r="R11" s="3">
        <f t="shared" si="8"/>
        <v>-1.1071607604223579</v>
      </c>
      <c r="S11" s="3">
        <f t="shared" si="8"/>
        <v>-0.72173114937282168</v>
      </c>
      <c r="T11" s="3">
        <f t="shared" si="8"/>
        <v>-0.36174368420533193</v>
      </c>
      <c r="U11" s="3">
        <f t="shared" si="8"/>
        <v>-0.18997595575615614</v>
      </c>
      <c r="W11" s="3">
        <f t="shared" si="12"/>
        <v>20.41</v>
      </c>
      <c r="Y11" s="3">
        <f t="shared" si="13"/>
        <v>-0.4444444444444442</v>
      </c>
      <c r="Z11" s="3">
        <f t="shared" si="9"/>
        <v>-3.750000000000004E-2</v>
      </c>
      <c r="AA11" s="3">
        <f t="shared" si="9"/>
        <v>-1.2500000000000009E-2</v>
      </c>
      <c r="AB11" s="3">
        <f t="shared" si="9"/>
        <v>-2.2222222222222251E-2</v>
      </c>
      <c r="AC11" s="3">
        <f t="shared" si="9"/>
        <v>-5.0000000000000037E-2</v>
      </c>
      <c r="AD11" s="3">
        <f t="shared" si="9"/>
        <v>-1.8000000000000016E-2</v>
      </c>
      <c r="AE11" s="3">
        <f t="shared" si="9"/>
        <v>8.0000000000000071E-3</v>
      </c>
      <c r="AF11" s="3">
        <f t="shared" si="9"/>
        <v>-9.9999999999988987E-5</v>
      </c>
      <c r="AH11" s="3">
        <f t="shared" si="14"/>
        <v>20.41</v>
      </c>
      <c r="AI11" s="2">
        <f t="shared" si="26"/>
        <v>0</v>
      </c>
      <c r="AJ11" s="2">
        <f t="shared" si="15"/>
        <v>0</v>
      </c>
      <c r="AK11" s="2">
        <f t="shared" si="15"/>
        <v>2.5641025641025628E-3</v>
      </c>
      <c r="AL11" s="2">
        <f t="shared" si="15"/>
        <v>5.1282051282051256E-3</v>
      </c>
      <c r="AM11" s="2">
        <f t="shared" si="15"/>
        <v>6.4102564102564066E-3</v>
      </c>
      <c r="AN11" s="2">
        <f t="shared" si="15"/>
        <v>3.8461538461538438E-3</v>
      </c>
      <c r="AO11" s="2">
        <f t="shared" si="15"/>
        <v>0</v>
      </c>
      <c r="AP11" s="2">
        <f t="shared" si="15"/>
        <v>-3.8461538461538438E-3</v>
      </c>
      <c r="AQ11" s="2">
        <f t="shared" si="15"/>
        <v>-4.2307692307692567E-3</v>
      </c>
      <c r="AS11" s="3">
        <f t="shared" si="16"/>
        <v>20.41</v>
      </c>
      <c r="AU11" s="2">
        <f t="shared" si="31"/>
        <v>-1.2170879143170114E-3</v>
      </c>
      <c r="AV11" s="2">
        <f t="shared" si="27"/>
        <v>-4.0569597143900381E-4</v>
      </c>
      <c r="AW11" s="2">
        <f t="shared" si="27"/>
        <v>4.0569597143900381E-4</v>
      </c>
      <c r="AX11" s="2">
        <f t="shared" si="27"/>
        <v>1.2170879143170114E-3</v>
      </c>
      <c r="AY11" s="2">
        <f t="shared" si="27"/>
        <v>4.0569597143900381E-4</v>
      </c>
      <c r="AZ11" s="2">
        <f t="shared" si="27"/>
        <v>4.0569597143900381E-4</v>
      </c>
      <c r="BA11" s="2">
        <f t="shared" si="27"/>
        <v>-8.1139194287800762E-4</v>
      </c>
      <c r="BB11" s="2">
        <f t="shared" si="27"/>
        <v>-8.5196154002192598E-4</v>
      </c>
      <c r="BD11" s="3">
        <f t="shared" si="17"/>
        <v>20.41</v>
      </c>
      <c r="BF11" s="18">
        <f t="shared" si="32"/>
        <v>4.925555555555558E-2</v>
      </c>
      <c r="BG11" s="18">
        <f t="shared" si="28"/>
        <v>8.8573081666666664E-2</v>
      </c>
      <c r="BH11" s="18">
        <f t="shared" si="28"/>
        <v>9.132288479999999E-2</v>
      </c>
      <c r="BI11" s="18">
        <f t="shared" si="28"/>
        <v>8.7075429333333329E-2</v>
      </c>
      <c r="BJ11" s="18">
        <f t="shared" si="28"/>
        <v>7.5235499999999983E-2</v>
      </c>
      <c r="BK11" s="18">
        <f t="shared" si="28"/>
        <v>7.4204999999999979E-2</v>
      </c>
      <c r="BL11" s="18">
        <f t="shared" si="28"/>
        <v>9.8030140000000002E-2</v>
      </c>
      <c r="BM11" s="18">
        <f t="shared" si="28"/>
        <v>8.7613269100000016E-2</v>
      </c>
      <c r="BO11" s="3">
        <f t="shared" si="18"/>
        <v>20.41</v>
      </c>
      <c r="BQ11" s="19">
        <f t="shared" si="33"/>
        <v>0.97328110000000001</v>
      </c>
      <c r="BR11" s="19">
        <f t="shared" si="29"/>
        <v>0.90440763241237698</v>
      </c>
      <c r="BS11" s="19">
        <f t="shared" si="29"/>
        <v>0.85823429847974209</v>
      </c>
      <c r="BT11" s="19">
        <f t="shared" si="29"/>
        <v>0.87149977767225939</v>
      </c>
      <c r="BU11" s="19">
        <f t="shared" si="29"/>
        <v>0.9069382060269825</v>
      </c>
      <c r="BV11" s="19">
        <f t="shared" si="29"/>
        <v>1.0491790000000001</v>
      </c>
      <c r="BW11" s="19">
        <f t="shared" si="29"/>
        <v>0.88169246466671802</v>
      </c>
      <c r="BX11" s="19">
        <f t="shared" si="29"/>
        <v>0.74159511901441655</v>
      </c>
      <c r="CA11" s="21">
        <f t="shared" si="19"/>
        <v>20.41</v>
      </c>
      <c r="CB11" s="6"/>
      <c r="CC11" s="20">
        <f t="shared" si="34"/>
        <v>0.22496163820560408</v>
      </c>
      <c r="CD11" s="20">
        <f t="shared" si="30"/>
        <v>0.3129455411894686</v>
      </c>
      <c r="CE11" s="20">
        <f t="shared" si="30"/>
        <v>0.32620219393157973</v>
      </c>
      <c r="CF11" s="20">
        <f t="shared" si="30"/>
        <v>0.31609248584319161</v>
      </c>
      <c r="CG11" s="20">
        <f t="shared" si="30"/>
        <v>0.28801994094624078</v>
      </c>
      <c r="CH11" s="20">
        <f t="shared" si="30"/>
        <v>0.26594497577227855</v>
      </c>
      <c r="CI11" s="20">
        <f t="shared" si="30"/>
        <v>0.33344272528852648</v>
      </c>
      <c r="CJ11" s="20">
        <f t="shared" si="30"/>
        <v>0.34371739474214169</v>
      </c>
      <c r="CL11" s="3">
        <f t="shared" si="20"/>
        <v>21.98</v>
      </c>
      <c r="CM11" s="1">
        <f t="shared" si="21"/>
        <v>0.22193592668956413</v>
      </c>
      <c r="CN11" s="1">
        <f t="shared" si="10"/>
        <v>0.32201367855543261</v>
      </c>
      <c r="CO11" s="1">
        <f t="shared" si="10"/>
        <v>0.36728538310324171</v>
      </c>
      <c r="CP11" s="1">
        <f t="shared" si="10"/>
        <v>0.35350907791494945</v>
      </c>
      <c r="CQ11" s="1">
        <f t="shared" si="10"/>
        <v>0.29732355904949687</v>
      </c>
      <c r="CR11" s="1">
        <f t="shared" si="10"/>
        <v>0.26014777662699917</v>
      </c>
      <c r="CS11" s="1">
        <f t="shared" si="10"/>
        <v>0.25054935435645304</v>
      </c>
      <c r="CT11" s="1">
        <f t="shared" si="10"/>
        <v>0.2578456326698198</v>
      </c>
      <c r="CV11" s="3">
        <f t="shared" si="22"/>
        <v>21.98</v>
      </c>
      <c r="CW11" s="1">
        <f t="shared" si="23"/>
        <v>0.31</v>
      </c>
      <c r="CX11" s="1">
        <f t="shared" si="24"/>
        <v>0.22193592668956413</v>
      </c>
    </row>
    <row r="12" spans="1:106" x14ac:dyDescent="0.25">
      <c r="A12" s="21">
        <v>21.2</v>
      </c>
      <c r="B12" s="24">
        <v>0.35</v>
      </c>
      <c r="C12" s="24">
        <v>0.31</v>
      </c>
      <c r="D12" s="24">
        <v>0.309</v>
      </c>
      <c r="E12" s="24">
        <v>0.312</v>
      </c>
      <c r="F12" s="24">
        <v>0.31</v>
      </c>
      <c r="G12" s="24">
        <v>0.30399999999999999</v>
      </c>
      <c r="H12" s="24">
        <v>0.29099999999999998</v>
      </c>
      <c r="I12" s="24">
        <v>0.29399999999999998</v>
      </c>
      <c r="J12" s="24">
        <v>0.29380000000000001</v>
      </c>
      <c r="L12" s="3">
        <f t="shared" si="11"/>
        <v>21.2</v>
      </c>
      <c r="M12" s="3">
        <f t="shared" si="25"/>
        <v>-2.9763181981539764</v>
      </c>
      <c r="N12" s="3">
        <f t="shared" si="8"/>
        <v>-2.2725742140470704</v>
      </c>
      <c r="O12" s="3">
        <f t="shared" si="8"/>
        <v>-1.8505200279851417</v>
      </c>
      <c r="P12" s="3">
        <f t="shared" si="8"/>
        <v>-1.5676959965553796</v>
      </c>
      <c r="Q12" s="3">
        <f t="shared" si="8"/>
        <v>-1.3735958248518947</v>
      </c>
      <c r="R12" s="3">
        <f t="shared" si="8"/>
        <v>-1.2664490364807557</v>
      </c>
      <c r="S12" s="3">
        <f t="shared" si="8"/>
        <v>-0.85223357155912161</v>
      </c>
      <c r="T12" s="3">
        <f t="shared" si="8"/>
        <v>-0.46636450735091928</v>
      </c>
      <c r="U12" s="3">
        <f t="shared" si="8"/>
        <v>-0.27681137127926364</v>
      </c>
      <c r="W12" s="3">
        <f t="shared" si="12"/>
        <v>21.2</v>
      </c>
      <c r="Y12" s="3">
        <f t="shared" si="13"/>
        <v>-0.4444444444444442</v>
      </c>
      <c r="Z12" s="3">
        <f t="shared" si="9"/>
        <v>-1.2500000000000013E-2</v>
      </c>
      <c r="AA12" s="3">
        <f t="shared" si="9"/>
        <v>3.7500000000000026E-2</v>
      </c>
      <c r="AB12" s="3">
        <f t="shared" si="9"/>
        <v>-2.2222222222222251E-2</v>
      </c>
      <c r="AC12" s="3">
        <f t="shared" si="9"/>
        <v>-7.5000000000000053E-2</v>
      </c>
      <c r="AD12" s="3">
        <f t="shared" si="9"/>
        <v>-2.6000000000000023E-2</v>
      </c>
      <c r="AE12" s="3">
        <f t="shared" si="9"/>
        <v>3.0000000000000027E-3</v>
      </c>
      <c r="AF12" s="3">
        <f t="shared" si="9"/>
        <v>-1.9999999999997797E-4</v>
      </c>
      <c r="AH12" s="3">
        <f t="shared" si="14"/>
        <v>21.2</v>
      </c>
      <c r="AI12" s="2">
        <f t="shared" si="26"/>
        <v>0</v>
      </c>
      <c r="AJ12" s="2">
        <f t="shared" si="15"/>
        <v>0</v>
      </c>
      <c r="AK12" s="2">
        <f t="shared" si="15"/>
        <v>2.531645569620258E-3</v>
      </c>
      <c r="AL12" s="2">
        <f t="shared" si="15"/>
        <v>7.5949367088607748E-3</v>
      </c>
      <c r="AM12" s="2">
        <f t="shared" si="15"/>
        <v>7.5949367088607748E-3</v>
      </c>
      <c r="AN12" s="2">
        <f t="shared" si="15"/>
        <v>5.063291139240516E-3</v>
      </c>
      <c r="AO12" s="2">
        <f t="shared" si="15"/>
        <v>0</v>
      </c>
      <c r="AP12" s="2">
        <f t="shared" si="15"/>
        <v>-6.329113924050645E-3</v>
      </c>
      <c r="AQ12" s="2">
        <f t="shared" si="15"/>
        <v>-6.4556962025316446E-3</v>
      </c>
      <c r="AS12" s="3">
        <f t="shared" si="16"/>
        <v>21.2</v>
      </c>
      <c r="AU12" s="2">
        <f t="shared" si="31"/>
        <v>0</v>
      </c>
      <c r="AV12" s="2">
        <f t="shared" si="27"/>
        <v>0</v>
      </c>
      <c r="AW12" s="2">
        <f t="shared" si="27"/>
        <v>8.1139194287800762E-4</v>
      </c>
      <c r="AX12" s="2">
        <f t="shared" si="27"/>
        <v>4.0569597143900381E-4</v>
      </c>
      <c r="AY12" s="2">
        <f t="shared" si="27"/>
        <v>4.0569597143900381E-4</v>
      </c>
      <c r="AZ12" s="2">
        <f t="shared" si="27"/>
        <v>0</v>
      </c>
      <c r="BA12" s="2">
        <f t="shared" si="27"/>
        <v>-8.1139194287800762E-4</v>
      </c>
      <c r="BB12" s="2">
        <f t="shared" si="27"/>
        <v>-7.3025274859019333E-4</v>
      </c>
      <c r="BD12" s="3">
        <f t="shared" si="17"/>
        <v>21.2</v>
      </c>
      <c r="BF12" s="18">
        <f t="shared" si="32"/>
        <v>4.925555555555558E-2</v>
      </c>
      <c r="BG12" s="18">
        <f t="shared" si="28"/>
        <v>9.363267151898734E-2</v>
      </c>
      <c r="BH12" s="18">
        <f t="shared" si="28"/>
        <v>0.1053975572658228</v>
      </c>
      <c r="BI12" s="18">
        <f t="shared" si="28"/>
        <v>9.0732610295358646E-2</v>
      </c>
      <c r="BJ12" s="18">
        <f t="shared" si="28"/>
        <v>6.9942318987341753E-2</v>
      </c>
      <c r="BK12" s="18">
        <f t="shared" si="28"/>
        <v>6.9548999999999986E-2</v>
      </c>
      <c r="BL12" s="18">
        <f t="shared" si="28"/>
        <v>8.8386075949367079E-2</v>
      </c>
      <c r="BM12" s="18">
        <f t="shared" si="28"/>
        <v>8.3553298531645614E-2</v>
      </c>
      <c r="BO12" s="3">
        <f t="shared" si="18"/>
        <v>21.2</v>
      </c>
      <c r="BQ12" s="19">
        <f t="shared" si="33"/>
        <v>1</v>
      </c>
      <c r="BR12" s="19">
        <f t="shared" si="29"/>
        <v>0.903352910961707</v>
      </c>
      <c r="BS12" s="19">
        <f t="shared" si="29"/>
        <v>0.77096929155295524</v>
      </c>
      <c r="BT12" s="19">
        <f t="shared" si="29"/>
        <v>0.7606247388515891</v>
      </c>
      <c r="BU12" s="19">
        <f t="shared" si="29"/>
        <v>0.84627142445970827</v>
      </c>
      <c r="BV12" s="19">
        <f t="shared" si="29"/>
        <v>1</v>
      </c>
      <c r="BW12" s="19">
        <f t="shared" si="29"/>
        <v>0.97737639480979044</v>
      </c>
      <c r="BX12" s="19">
        <f t="shared" si="29"/>
        <v>0.85417762760792848</v>
      </c>
      <c r="CA12" s="21">
        <f t="shared" si="19"/>
        <v>21.2</v>
      </c>
      <c r="CB12" s="6"/>
      <c r="CC12" s="20">
        <f t="shared" si="34"/>
        <v>0.22193592668956413</v>
      </c>
      <c r="CD12" s="20">
        <f t="shared" si="30"/>
        <v>0.3219474452792459</v>
      </c>
      <c r="CE12" s="20">
        <f t="shared" si="30"/>
        <v>0.36974025192461069</v>
      </c>
      <c r="CF12" s="20">
        <f t="shared" si="30"/>
        <v>0.34537943874705351</v>
      </c>
      <c r="CG12" s="20">
        <f t="shared" si="30"/>
        <v>0.28748499066952027</v>
      </c>
      <c r="CH12" s="20">
        <f t="shared" si="30"/>
        <v>0.26372144395175751</v>
      </c>
      <c r="CI12" s="20">
        <f t="shared" si="30"/>
        <v>0.30071909352050091</v>
      </c>
      <c r="CJ12" s="20">
        <f t="shared" si="30"/>
        <v>0.31275747891880845</v>
      </c>
      <c r="CL12" s="3">
        <f t="shared" si="20"/>
        <v>22.77</v>
      </c>
      <c r="CM12" s="1">
        <f t="shared" si="21"/>
        <v>0.22193592668956413</v>
      </c>
      <c r="CN12" s="1">
        <f t="shared" si="10"/>
        <v>0.31255805569028039</v>
      </c>
      <c r="CO12" s="1">
        <f t="shared" si="10"/>
        <v>0.33752645201409814</v>
      </c>
      <c r="CP12" s="1">
        <f t="shared" si="10"/>
        <v>0.33447930270209653</v>
      </c>
      <c r="CQ12" s="1">
        <f t="shared" si="10"/>
        <v>0.28702449708223965</v>
      </c>
      <c r="CR12" s="1">
        <f t="shared" si="10"/>
        <v>0.2732212820727612</v>
      </c>
      <c r="CS12" s="1">
        <f t="shared" si="10"/>
        <v>0.21988569160902979</v>
      </c>
      <c r="CT12" s="1">
        <f t="shared" si="10"/>
        <v>0.207629506886225</v>
      </c>
      <c r="CV12" s="3">
        <f t="shared" si="22"/>
        <v>22.77</v>
      </c>
      <c r="CW12" s="1">
        <f t="shared" si="23"/>
        <v>0.31</v>
      </c>
      <c r="CX12" s="1">
        <f t="shared" si="24"/>
        <v>0.22193592668956413</v>
      </c>
    </row>
    <row r="13" spans="1:106" x14ac:dyDescent="0.25">
      <c r="A13" s="21">
        <v>21.98</v>
      </c>
      <c r="B13" s="24">
        <v>0.35</v>
      </c>
      <c r="C13" s="24">
        <v>0.31</v>
      </c>
      <c r="D13" s="24">
        <v>0.31</v>
      </c>
      <c r="E13" s="24">
        <v>0.314</v>
      </c>
      <c r="F13" s="24">
        <v>0.313</v>
      </c>
      <c r="G13" s="24">
        <v>0.307</v>
      </c>
      <c r="H13" s="24">
        <v>0.29199999999999998</v>
      </c>
      <c r="I13" s="24">
        <v>0.28899999999999998</v>
      </c>
      <c r="J13" s="24">
        <v>0.2888</v>
      </c>
      <c r="L13" s="3">
        <f t="shared" si="11"/>
        <v>21.98</v>
      </c>
      <c r="M13" s="3">
        <f t="shared" si="25"/>
        <v>-3.3413041649014437</v>
      </c>
      <c r="N13" s="3">
        <f t="shared" si="8"/>
        <v>-2.5552594000202511</v>
      </c>
      <c r="O13" s="3">
        <f t="shared" si="8"/>
        <v>-2.0771595911046004</v>
      </c>
      <c r="P13" s="3">
        <f t="shared" si="8"/>
        <v>-1.756875397676674</v>
      </c>
      <c r="Q13" s="3">
        <f t="shared" si="8"/>
        <v>-1.5366185553558611</v>
      </c>
      <c r="R13" s="3">
        <f t="shared" si="8"/>
        <v>-1.4184054692828592</v>
      </c>
      <c r="S13" s="3">
        <f t="shared" si="8"/>
        <v>-0.97205560486716802</v>
      </c>
      <c r="T13" s="3">
        <f t="shared" si="8"/>
        <v>-0.56997023910260136</v>
      </c>
      <c r="U13" s="3">
        <f t="shared" si="8"/>
        <v>-0.36257132430258066</v>
      </c>
      <c r="W13" s="3">
        <f t="shared" si="12"/>
        <v>21.98</v>
      </c>
      <c r="Y13" s="3">
        <f t="shared" si="13"/>
        <v>-0.4444444444444442</v>
      </c>
      <c r="Z13" s="3">
        <f t="shared" si="9"/>
        <v>0</v>
      </c>
      <c r="AA13" s="3">
        <f t="shared" si="9"/>
        <v>5.0000000000000037E-2</v>
      </c>
      <c r="AB13" s="3">
        <f t="shared" si="9"/>
        <v>-1.1111111111111125E-2</v>
      </c>
      <c r="AC13" s="3">
        <f t="shared" si="9"/>
        <v>-7.5000000000000053E-2</v>
      </c>
      <c r="AD13" s="3">
        <f t="shared" si="9"/>
        <v>-3.0000000000000027E-2</v>
      </c>
      <c r="AE13" s="3">
        <f t="shared" si="9"/>
        <v>-3.0000000000000027E-3</v>
      </c>
      <c r="AF13" s="3">
        <f t="shared" si="9"/>
        <v>-1.9999999999997797E-4</v>
      </c>
      <c r="AH13" s="3">
        <f t="shared" si="14"/>
        <v>21.98</v>
      </c>
      <c r="AI13" s="2">
        <f t="shared" si="26"/>
        <v>0</v>
      </c>
      <c r="AJ13" s="2">
        <f t="shared" si="15"/>
        <v>0</v>
      </c>
      <c r="AK13" s="2">
        <f t="shared" si="15"/>
        <v>1.2820512820512814E-3</v>
      </c>
      <c r="AL13" s="2">
        <f t="shared" si="15"/>
        <v>2.5641025641025628E-3</v>
      </c>
      <c r="AM13" s="2">
        <f t="shared" si="15"/>
        <v>3.8461538461538438E-3</v>
      </c>
      <c r="AN13" s="2">
        <f t="shared" si="15"/>
        <v>3.8461538461538438E-3</v>
      </c>
      <c r="AO13" s="2">
        <f t="shared" si="15"/>
        <v>1.2820512820512814E-3</v>
      </c>
      <c r="AP13" s="2">
        <f t="shared" si="15"/>
        <v>-6.4102564102564066E-3</v>
      </c>
      <c r="AQ13" s="2">
        <f t="shared" si="15"/>
        <v>-6.4102564102564066E-3</v>
      </c>
      <c r="AS13" s="3">
        <f t="shared" si="16"/>
        <v>21.98</v>
      </c>
      <c r="AU13" s="2">
        <f t="shared" si="31"/>
        <v>0</v>
      </c>
      <c r="AV13" s="2">
        <f t="shared" si="27"/>
        <v>-4.0569597143900381E-4</v>
      </c>
      <c r="AW13" s="2">
        <f t="shared" si="27"/>
        <v>-1.6227838857560152E-3</v>
      </c>
      <c r="AX13" s="2">
        <f t="shared" si="27"/>
        <v>-1.2170879143170114E-3</v>
      </c>
      <c r="AY13" s="2">
        <f t="shared" si="27"/>
        <v>-4.0569597143900381E-4</v>
      </c>
      <c r="AZ13" s="2">
        <f t="shared" si="27"/>
        <v>4.0569597143900381E-4</v>
      </c>
      <c r="BA13" s="2">
        <f t="shared" si="27"/>
        <v>0</v>
      </c>
      <c r="BB13" s="2">
        <f t="shared" si="27"/>
        <v>4.0569597143895879E-5</v>
      </c>
      <c r="BD13" s="3">
        <f t="shared" si="17"/>
        <v>21.98</v>
      </c>
      <c r="BF13" s="18">
        <f t="shared" si="32"/>
        <v>4.925555555555558E-2</v>
      </c>
      <c r="BG13" s="18">
        <f t="shared" si="28"/>
        <v>9.6143678205128216E-2</v>
      </c>
      <c r="BH13" s="18">
        <f t="shared" si="28"/>
        <v>0.10907479833846155</v>
      </c>
      <c r="BI13" s="18">
        <f t="shared" si="28"/>
        <v>9.5269935189743582E-2</v>
      </c>
      <c r="BJ13" s="18">
        <f t="shared" si="28"/>
        <v>7.1483533076923067E-2</v>
      </c>
      <c r="BK13" s="18">
        <f t="shared" si="28"/>
        <v>6.7908568205128181E-2</v>
      </c>
      <c r="BL13" s="18">
        <f t="shared" si="28"/>
        <v>7.8424225641025622E-2</v>
      </c>
      <c r="BM13" s="18">
        <f t="shared" si="28"/>
        <v>8.0617409230769266E-2</v>
      </c>
      <c r="BO13" s="3">
        <f t="shared" si="18"/>
        <v>21.98</v>
      </c>
      <c r="BQ13" s="19">
        <f t="shared" si="33"/>
        <v>1</v>
      </c>
      <c r="BR13" s="19">
        <f t="shared" si="29"/>
        <v>0.92719716023122101</v>
      </c>
      <c r="BS13" s="19">
        <f t="shared" si="29"/>
        <v>0.80856907804266287</v>
      </c>
      <c r="BT13" s="19">
        <f t="shared" si="29"/>
        <v>0.76235056823568681</v>
      </c>
      <c r="BU13" s="19">
        <f t="shared" si="29"/>
        <v>0.80862537174091642</v>
      </c>
      <c r="BV13" s="19">
        <f t="shared" si="29"/>
        <v>1.003423659160563</v>
      </c>
      <c r="BW13" s="19">
        <f t="shared" si="29"/>
        <v>1.2492911495909684</v>
      </c>
      <c r="BX13" s="19">
        <f t="shared" si="29"/>
        <v>1.2125768640491201</v>
      </c>
      <c r="CA13" s="21">
        <f t="shared" si="19"/>
        <v>21.98</v>
      </c>
      <c r="CB13" s="6"/>
      <c r="CC13" s="20">
        <f t="shared" si="34"/>
        <v>0.22193592668956413</v>
      </c>
      <c r="CD13" s="20">
        <f t="shared" si="30"/>
        <v>0.32201367855543261</v>
      </c>
      <c r="CE13" s="20">
        <f t="shared" si="30"/>
        <v>0.36728538310324171</v>
      </c>
      <c r="CF13" s="20">
        <f t="shared" si="30"/>
        <v>0.35350907791494945</v>
      </c>
      <c r="CG13" s="20">
        <f t="shared" si="30"/>
        <v>0.29732355904949687</v>
      </c>
      <c r="CH13" s="20">
        <f t="shared" si="30"/>
        <v>0.26014777662699917</v>
      </c>
      <c r="CI13" s="20">
        <f t="shared" si="30"/>
        <v>0.25054935435645304</v>
      </c>
      <c r="CJ13" s="20">
        <f t="shared" si="30"/>
        <v>0.2578456326698198</v>
      </c>
      <c r="CL13" s="3">
        <f t="shared" si="20"/>
        <v>23.55</v>
      </c>
      <c r="CM13" s="1">
        <f t="shared" si="21"/>
        <v>0.22193592668956413</v>
      </c>
      <c r="CN13" s="1">
        <f t="shared" si="10"/>
        <v>0.31</v>
      </c>
      <c r="CO13" s="1">
        <f t="shared" si="10"/>
        <v>0.33008786708996141</v>
      </c>
      <c r="CP13" s="1">
        <f t="shared" si="10"/>
        <v>0.33183222388718808</v>
      </c>
      <c r="CQ13" s="1">
        <f t="shared" si="10"/>
        <v>0.30697896514227258</v>
      </c>
      <c r="CR13" s="1">
        <f t="shared" si="10"/>
        <v>0.28524440643398186</v>
      </c>
      <c r="CS13" s="1">
        <f t="shared" si="10"/>
        <v>0.27464340516385966</v>
      </c>
      <c r="CT13" s="1">
        <f t="shared" si="10"/>
        <v>0.28831269777978979</v>
      </c>
      <c r="CV13" s="3">
        <f t="shared" si="22"/>
        <v>23.55</v>
      </c>
      <c r="CW13" s="1">
        <f t="shared" si="23"/>
        <v>0.31</v>
      </c>
      <c r="CX13" s="1">
        <f t="shared" si="24"/>
        <v>0.22193592668956413</v>
      </c>
    </row>
    <row r="14" spans="1:106" x14ac:dyDescent="0.25">
      <c r="A14" s="21">
        <v>22.77</v>
      </c>
      <c r="B14" s="24">
        <v>0.35</v>
      </c>
      <c r="C14" s="24">
        <v>0.31</v>
      </c>
      <c r="D14" s="24">
        <v>0.31</v>
      </c>
      <c r="E14" s="24">
        <v>0.314</v>
      </c>
      <c r="F14" s="24">
        <v>0.314</v>
      </c>
      <c r="G14" s="24">
        <v>0.308</v>
      </c>
      <c r="H14" s="24">
        <v>0.29399999999999998</v>
      </c>
      <c r="I14" s="24">
        <v>0.28899999999999998</v>
      </c>
      <c r="J14" s="24">
        <v>0.28899999999999998</v>
      </c>
      <c r="L14" s="3">
        <f t="shared" si="11"/>
        <v>22.77</v>
      </c>
      <c r="M14" s="3">
        <f t="shared" si="25"/>
        <v>-3.697998433914917</v>
      </c>
      <c r="N14" s="3">
        <f t="shared" si="8"/>
        <v>-2.8315225853426802</v>
      </c>
      <c r="O14" s="3">
        <f t="shared" si="8"/>
        <v>-2.3049720498153929</v>
      </c>
      <c r="P14" s="3">
        <f t="shared" si="8"/>
        <v>-1.9526347644133373</v>
      </c>
      <c r="Q14" s="3">
        <f t="shared" si="8"/>
        <v>-1.704599956037778</v>
      </c>
      <c r="R14" s="3">
        <f t="shared" si="8"/>
        <v>-1.5752280564821726</v>
      </c>
      <c r="S14" s="3">
        <f t="shared" si="8"/>
        <v>-1.0835549922496119</v>
      </c>
      <c r="T14" s="3">
        <f t="shared" si="8"/>
        <v>-0.65636677484980943</v>
      </c>
      <c r="U14" s="3">
        <f t="shared" si="8"/>
        <v>-0.43251659563648809</v>
      </c>
      <c r="W14" s="3">
        <f t="shared" si="12"/>
        <v>22.77</v>
      </c>
      <c r="Y14" s="3">
        <f t="shared" si="13"/>
        <v>-0.4444444444444442</v>
      </c>
      <c r="Z14" s="3">
        <f t="shared" si="9"/>
        <v>0</v>
      </c>
      <c r="AA14" s="3">
        <f t="shared" si="9"/>
        <v>5.0000000000000037E-2</v>
      </c>
      <c r="AB14" s="3">
        <f t="shared" si="9"/>
        <v>0</v>
      </c>
      <c r="AC14" s="3">
        <f t="shared" si="9"/>
        <v>-7.5000000000000053E-2</v>
      </c>
      <c r="AD14" s="3">
        <f t="shared" si="9"/>
        <v>-2.8000000000000025E-2</v>
      </c>
      <c r="AE14" s="3">
        <f t="shared" si="9"/>
        <v>-5.0000000000000044E-3</v>
      </c>
      <c r="AF14" s="3">
        <f t="shared" si="9"/>
        <v>0</v>
      </c>
      <c r="AH14" s="3">
        <f t="shared" si="14"/>
        <v>22.77</v>
      </c>
      <c r="AI14" s="2">
        <f t="shared" si="26"/>
        <v>0</v>
      </c>
      <c r="AJ14" s="2">
        <f t="shared" si="15"/>
        <v>0</v>
      </c>
      <c r="AK14" s="2">
        <f t="shared" si="15"/>
        <v>0</v>
      </c>
      <c r="AL14" s="2">
        <f t="shared" si="15"/>
        <v>0</v>
      </c>
      <c r="AM14" s="2">
        <f t="shared" si="15"/>
        <v>1.265822784810129E-3</v>
      </c>
      <c r="AN14" s="2">
        <f t="shared" si="15"/>
        <v>1.265822784810129E-3</v>
      </c>
      <c r="AO14" s="2">
        <f t="shared" si="15"/>
        <v>2.531645569620258E-3</v>
      </c>
      <c r="AP14" s="2">
        <f t="shared" si="15"/>
        <v>0</v>
      </c>
      <c r="AQ14" s="2">
        <f t="shared" si="15"/>
        <v>2.5316455696199768E-4</v>
      </c>
      <c r="AS14" s="3">
        <f t="shared" si="16"/>
        <v>22.77</v>
      </c>
      <c r="AU14" s="2">
        <f t="shared" si="31"/>
        <v>0</v>
      </c>
      <c r="AV14" s="2">
        <f t="shared" si="27"/>
        <v>-4.0569597143900381E-4</v>
      </c>
      <c r="AW14" s="2">
        <f t="shared" si="27"/>
        <v>-8.1139194287800762E-4</v>
      </c>
      <c r="AX14" s="2">
        <f t="shared" si="27"/>
        <v>-8.1139194287800762E-4</v>
      </c>
      <c r="AY14" s="2">
        <f t="shared" si="27"/>
        <v>-8.1139194287800762E-4</v>
      </c>
      <c r="AZ14" s="2">
        <f t="shared" si="27"/>
        <v>4.0569597143900381E-4</v>
      </c>
      <c r="BA14" s="2">
        <f t="shared" si="27"/>
        <v>2.0284798571950191E-3</v>
      </c>
      <c r="BB14" s="2">
        <f t="shared" si="27"/>
        <v>2.1096190514828107E-3</v>
      </c>
      <c r="BD14" s="3">
        <f t="shared" si="17"/>
        <v>22.77</v>
      </c>
      <c r="BF14" s="18">
        <f t="shared" si="32"/>
        <v>4.925555555555558E-2</v>
      </c>
      <c r="BG14" s="18">
        <f t="shared" si="28"/>
        <v>9.6100000000000005E-2</v>
      </c>
      <c r="BH14" s="18">
        <f t="shared" si="28"/>
        <v>0.10895800000000001</v>
      </c>
      <c r="BI14" s="18">
        <f t="shared" si="28"/>
        <v>9.8672022977215196E-2</v>
      </c>
      <c r="BJ14" s="18">
        <f t="shared" si="28"/>
        <v>7.1852774177215181E-2</v>
      </c>
      <c r="BK14" s="18">
        <f t="shared" si="28"/>
        <v>7.0310955949367065E-2</v>
      </c>
      <c r="BL14" s="18">
        <f t="shared" si="28"/>
        <v>7.7740999999999977E-2</v>
      </c>
      <c r="BM14" s="18">
        <f t="shared" si="28"/>
        <v>8.3620957417721492E-2</v>
      </c>
      <c r="BO14" s="3">
        <f t="shared" si="18"/>
        <v>22.77</v>
      </c>
      <c r="BQ14" s="19">
        <f t="shared" si="33"/>
        <v>1</v>
      </c>
      <c r="BR14" s="19">
        <f t="shared" si="29"/>
        <v>0.98369846657065196</v>
      </c>
      <c r="BS14" s="19">
        <f t="shared" si="29"/>
        <v>0.9564086478980891</v>
      </c>
      <c r="BT14" s="19">
        <f t="shared" si="29"/>
        <v>0.88197349490774035</v>
      </c>
      <c r="BU14" s="19">
        <f t="shared" si="29"/>
        <v>0.87217897099231345</v>
      </c>
      <c r="BV14" s="19">
        <f t="shared" si="29"/>
        <v>0.94187648166636428</v>
      </c>
      <c r="BW14" s="19">
        <f t="shared" si="29"/>
        <v>1.6078894401395596</v>
      </c>
      <c r="BX14" s="19">
        <f t="shared" si="29"/>
        <v>1.9397108301875243</v>
      </c>
      <c r="CA14" s="21">
        <f t="shared" si="19"/>
        <v>22.77</v>
      </c>
      <c r="CB14" s="6"/>
      <c r="CC14" s="20">
        <f t="shared" si="34"/>
        <v>0.22193592668956413</v>
      </c>
      <c r="CD14" s="20">
        <f t="shared" si="30"/>
        <v>0.31255805569028039</v>
      </c>
      <c r="CE14" s="20">
        <f t="shared" si="30"/>
        <v>0.33752645201409814</v>
      </c>
      <c r="CF14" s="20">
        <f t="shared" si="30"/>
        <v>0.33447930270209653</v>
      </c>
      <c r="CG14" s="20">
        <f t="shared" si="30"/>
        <v>0.28702449708223965</v>
      </c>
      <c r="CH14" s="20">
        <f t="shared" si="30"/>
        <v>0.2732212820727612</v>
      </c>
      <c r="CI14" s="20">
        <f t="shared" si="30"/>
        <v>0.21988569160902979</v>
      </c>
      <c r="CJ14" s="20">
        <f t="shared" si="30"/>
        <v>0.207629506886225</v>
      </c>
      <c r="CL14" s="3">
        <f t="shared" si="20"/>
        <v>24.34</v>
      </c>
      <c r="CM14" s="1">
        <f t="shared" si="21"/>
        <v>0.21659485989592034</v>
      </c>
      <c r="CN14" s="1">
        <f t="shared" si="10"/>
        <v>0.31</v>
      </c>
      <c r="CO14" s="1">
        <f t="shared" si="10"/>
        <v>0.33008786708996141</v>
      </c>
      <c r="CP14" s="1">
        <f t="shared" si="10"/>
        <v>0.27025239028728432</v>
      </c>
      <c r="CQ14" s="1">
        <f t="shared" si="10"/>
        <v>0.34609593403723188</v>
      </c>
      <c r="CR14" s="1">
        <f t="shared" si="10"/>
        <v>0.29220105920707162</v>
      </c>
      <c r="CS14" s="1">
        <f t="shared" si="10"/>
        <v>0.26503330299303146</v>
      </c>
      <c r="CT14" s="1">
        <f t="shared" si="10"/>
        <v>0.29307118780911484</v>
      </c>
      <c r="CV14" s="3">
        <f t="shared" si="22"/>
        <v>24.34</v>
      </c>
      <c r="CW14" s="1">
        <f t="shared" si="23"/>
        <v>0.31</v>
      </c>
      <c r="CX14" s="1">
        <f t="shared" si="24"/>
        <v>0.21659485989592034</v>
      </c>
    </row>
    <row r="15" spans="1:106" x14ac:dyDescent="0.25">
      <c r="A15" s="21">
        <v>23.55</v>
      </c>
      <c r="B15" s="24">
        <v>0.35</v>
      </c>
      <c r="C15" s="24">
        <v>0.31</v>
      </c>
      <c r="D15" s="24">
        <v>0.31</v>
      </c>
      <c r="E15" s="24">
        <v>0.314</v>
      </c>
      <c r="F15" s="24">
        <v>0.315</v>
      </c>
      <c r="G15" s="24">
        <v>0.311</v>
      </c>
      <c r="H15" s="24">
        <v>0.29599999999999999</v>
      </c>
      <c r="I15" s="24">
        <v>0.28899999999999998</v>
      </c>
      <c r="J15" s="24">
        <v>0.28939999999999999</v>
      </c>
      <c r="L15" s="3">
        <f t="shared" si="11"/>
        <v>23.55</v>
      </c>
      <c r="M15" s="3">
        <f t="shared" si="25"/>
        <v>-4.0382374117865192</v>
      </c>
      <c r="N15" s="3">
        <f t="shared" si="8"/>
        <v>-3.0950409874118368</v>
      </c>
      <c r="O15" s="3">
        <f t="shared" si="8"/>
        <v>-2.522274891020416</v>
      </c>
      <c r="P15" s="3">
        <f t="shared" si="8"/>
        <v>-2.1393632112467755</v>
      </c>
      <c r="Q15" s="3">
        <f t="shared" si="8"/>
        <v>-1.8635331087299412</v>
      </c>
      <c r="R15" s="3">
        <f t="shared" si="8"/>
        <v>-1.7110840824829638</v>
      </c>
      <c r="S15" s="3">
        <f t="shared" si="8"/>
        <v>-1.1880307706356907</v>
      </c>
      <c r="T15" s="3">
        <f t="shared" si="8"/>
        <v>-0.73877759993981695</v>
      </c>
      <c r="U15" s="3">
        <f t="shared" si="8"/>
        <v>-0.49842159589032836</v>
      </c>
      <c r="W15" s="3">
        <f t="shared" si="12"/>
        <v>23.55</v>
      </c>
      <c r="Y15" s="3">
        <f t="shared" si="13"/>
        <v>-0.4444444444444442</v>
      </c>
      <c r="Z15" s="3">
        <f t="shared" si="9"/>
        <v>0</v>
      </c>
      <c r="AA15" s="3">
        <f t="shared" si="9"/>
        <v>5.0000000000000037E-2</v>
      </c>
      <c r="AB15" s="3">
        <f t="shared" si="9"/>
        <v>1.1111111111111125E-2</v>
      </c>
      <c r="AC15" s="3">
        <f t="shared" si="9"/>
        <v>-5.0000000000000037E-2</v>
      </c>
      <c r="AD15" s="3">
        <f t="shared" si="9"/>
        <v>-3.0000000000000027E-2</v>
      </c>
      <c r="AE15" s="3">
        <f t="shared" si="9"/>
        <v>-7.0000000000000062E-3</v>
      </c>
      <c r="AF15" s="3">
        <f t="shared" si="9"/>
        <v>4.0000000000001146E-4</v>
      </c>
      <c r="AH15" s="3">
        <f t="shared" si="14"/>
        <v>23.55</v>
      </c>
      <c r="AI15" s="2">
        <f t="shared" si="26"/>
        <v>0</v>
      </c>
      <c r="AJ15" s="2">
        <f t="shared" si="15"/>
        <v>0</v>
      </c>
      <c r="AK15" s="2">
        <f t="shared" si="15"/>
        <v>0</v>
      </c>
      <c r="AL15" s="2">
        <f t="shared" si="15"/>
        <v>0</v>
      </c>
      <c r="AM15" s="2">
        <f t="shared" si="15"/>
        <v>1.2820512820512814E-3</v>
      </c>
      <c r="AN15" s="2">
        <f t="shared" si="15"/>
        <v>3.8461538461538438E-3</v>
      </c>
      <c r="AO15" s="2">
        <f t="shared" si="15"/>
        <v>2.5641025641025628E-3</v>
      </c>
      <c r="AP15" s="2">
        <f t="shared" si="15"/>
        <v>0</v>
      </c>
      <c r="AQ15" s="2">
        <f t="shared" si="15"/>
        <v>5.1282051282052681E-4</v>
      </c>
      <c r="AS15" s="3">
        <f t="shared" si="16"/>
        <v>23.55</v>
      </c>
      <c r="AU15" s="2">
        <f t="shared" si="31"/>
        <v>0</v>
      </c>
      <c r="AV15" s="2">
        <f t="shared" si="27"/>
        <v>0</v>
      </c>
      <c r="AW15" s="2">
        <f t="shared" si="27"/>
        <v>0</v>
      </c>
      <c r="AX15" s="2">
        <f t="shared" si="27"/>
        <v>0</v>
      </c>
      <c r="AY15" s="2">
        <f t="shared" si="27"/>
        <v>8.1139194287800762E-4</v>
      </c>
      <c r="AZ15" s="2">
        <f t="shared" si="27"/>
        <v>0</v>
      </c>
      <c r="BA15" s="2">
        <f t="shared" si="27"/>
        <v>0</v>
      </c>
      <c r="BB15" s="2">
        <f t="shared" si="27"/>
        <v>8.1139194287814268E-5</v>
      </c>
      <c r="BD15" s="3">
        <f t="shared" si="17"/>
        <v>23.55</v>
      </c>
      <c r="BF15" s="18">
        <f t="shared" si="32"/>
        <v>4.925555555555558E-2</v>
      </c>
      <c r="BG15" s="18">
        <f t="shared" si="28"/>
        <v>9.6100000000000005E-2</v>
      </c>
      <c r="BH15" s="18">
        <f t="shared" si="28"/>
        <v>0.10895800000000001</v>
      </c>
      <c r="BI15" s="18">
        <f t="shared" si="28"/>
        <v>0.10224488884615386</v>
      </c>
      <c r="BJ15" s="18">
        <f t="shared" si="28"/>
        <v>8.1452694230769215E-2</v>
      </c>
      <c r="BK15" s="18">
        <f t="shared" si="28"/>
        <v>7.021347692307689E-2</v>
      </c>
      <c r="BL15" s="18">
        <f t="shared" si="28"/>
        <v>7.5428999999999982E-2</v>
      </c>
      <c r="BM15" s="18">
        <f t="shared" si="28"/>
        <v>8.4656623692307711E-2</v>
      </c>
      <c r="BO15" s="3">
        <f t="shared" si="18"/>
        <v>23.55</v>
      </c>
      <c r="BQ15" s="19">
        <f t="shared" si="33"/>
        <v>1</v>
      </c>
      <c r="BR15" s="19">
        <f t="shared" si="29"/>
        <v>1</v>
      </c>
      <c r="BS15" s="19">
        <f t="shared" si="29"/>
        <v>1</v>
      </c>
      <c r="BT15" s="19">
        <f t="shared" si="29"/>
        <v>0.92854828429215264</v>
      </c>
      <c r="BU15" s="19">
        <f t="shared" si="29"/>
        <v>0.86434717864553057</v>
      </c>
      <c r="BV15" s="19">
        <f t="shared" si="29"/>
        <v>0.86295113835856618</v>
      </c>
      <c r="BW15" s="19">
        <f t="shared" si="29"/>
        <v>1</v>
      </c>
      <c r="BX15" s="19">
        <f t="shared" si="29"/>
        <v>1.0184352063001612</v>
      </c>
      <c r="CA15" s="21">
        <f t="shared" si="19"/>
        <v>23.55</v>
      </c>
      <c r="CB15" s="6"/>
      <c r="CC15" s="20">
        <f t="shared" si="34"/>
        <v>0.22193592668956413</v>
      </c>
      <c r="CD15" s="20">
        <f t="shared" si="30"/>
        <v>0.31</v>
      </c>
      <c r="CE15" s="20">
        <f t="shared" si="30"/>
        <v>0.33008786708996141</v>
      </c>
      <c r="CF15" s="20">
        <f t="shared" si="30"/>
        <v>0.33183222388718808</v>
      </c>
      <c r="CG15" s="20">
        <f t="shared" si="30"/>
        <v>0.30697896514227258</v>
      </c>
      <c r="CH15" s="20">
        <f t="shared" si="30"/>
        <v>0.28524440643398186</v>
      </c>
      <c r="CI15" s="20">
        <f t="shared" si="30"/>
        <v>0.27464340516385966</v>
      </c>
      <c r="CJ15" s="20">
        <f t="shared" si="30"/>
        <v>0.28831269777978979</v>
      </c>
      <c r="CL15" s="3">
        <f t="shared" si="20"/>
        <v>25.12</v>
      </c>
      <c r="CM15" s="1">
        <f t="shared" si="21"/>
        <v>0.21659485989592034</v>
      </c>
      <c r="CN15" s="1">
        <f t="shared" si="10"/>
        <v>0.31</v>
      </c>
      <c r="CO15" s="1">
        <f t="shared" si="10"/>
        <v>0.33008786708996141</v>
      </c>
      <c r="CP15" s="1">
        <f t="shared" si="10"/>
        <v>0.32966059240874901</v>
      </c>
      <c r="CQ15" s="1">
        <f t="shared" si="10"/>
        <v>0.29867466062000231</v>
      </c>
      <c r="CR15" s="1">
        <f t="shared" si="10"/>
        <v>0.29753390598854912</v>
      </c>
      <c r="CS15" s="1">
        <f t="shared" si="10"/>
        <v>0.29411585095722337</v>
      </c>
      <c r="CT15" s="1">
        <f t="shared" si="10"/>
        <v>0.29714534749781696</v>
      </c>
      <c r="CV15" s="3">
        <f t="shared" si="22"/>
        <v>25.12</v>
      </c>
      <c r="CW15" s="1">
        <f t="shared" si="23"/>
        <v>0.31</v>
      </c>
      <c r="CX15" s="1">
        <f t="shared" si="24"/>
        <v>0.21659485989592034</v>
      </c>
    </row>
    <row r="16" spans="1:106" x14ac:dyDescent="0.25">
      <c r="A16" s="21">
        <v>24.34</v>
      </c>
      <c r="B16" s="24">
        <v>0.35199999999999998</v>
      </c>
      <c r="C16" s="24">
        <v>0.31</v>
      </c>
      <c r="D16" s="24">
        <v>0.31</v>
      </c>
      <c r="E16" s="24">
        <v>0.314</v>
      </c>
      <c r="F16" s="24">
        <v>0.311</v>
      </c>
      <c r="G16" s="24">
        <v>0.312</v>
      </c>
      <c r="H16" s="24">
        <v>0.29799999999999999</v>
      </c>
      <c r="I16" s="24">
        <v>0.28999999999999998</v>
      </c>
      <c r="J16" s="24">
        <v>0.2898</v>
      </c>
      <c r="L16" s="3">
        <f t="shared" si="11"/>
        <v>24.34</v>
      </c>
      <c r="M16" s="3">
        <f t="shared" si="25"/>
        <v>-4.3461375684594135</v>
      </c>
      <c r="N16" s="3">
        <f t="shared" si="8"/>
        <v>-3.3531870431731456</v>
      </c>
      <c r="O16" s="3">
        <f t="shared" si="8"/>
        <v>-2.7351475819685085</v>
      </c>
      <c r="P16" s="3">
        <f t="shared" si="8"/>
        <v>-2.3222848276120618</v>
      </c>
      <c r="Q16" s="3">
        <f t="shared" si="8"/>
        <v>-2.0538171075399121</v>
      </c>
      <c r="R16" s="3">
        <f t="shared" si="8"/>
        <v>-1.8544526926682621</v>
      </c>
      <c r="S16" s="3">
        <f t="shared" si="8"/>
        <v>-1.2887864939769089</v>
      </c>
      <c r="T16" s="3">
        <f t="shared" si="8"/>
        <v>-0.81527065057799275</v>
      </c>
      <c r="U16" s="3">
        <f t="shared" si="8"/>
        <v>-0.56277569159945651</v>
      </c>
      <c r="W16" s="3">
        <f t="shared" si="12"/>
        <v>24.34</v>
      </c>
      <c r="Y16" s="3">
        <f t="shared" si="13"/>
        <v>-0.4666666666666664</v>
      </c>
      <c r="Z16" s="3">
        <f t="shared" si="9"/>
        <v>0</v>
      </c>
      <c r="AA16" s="3">
        <f t="shared" si="9"/>
        <v>5.0000000000000037E-2</v>
      </c>
      <c r="AB16" s="3">
        <f t="shared" si="9"/>
        <v>-3.3333333333333375E-2</v>
      </c>
      <c r="AC16" s="3">
        <f t="shared" si="9"/>
        <v>1.2500000000000009E-2</v>
      </c>
      <c r="AD16" s="3">
        <f t="shared" si="9"/>
        <v>-2.8000000000000025E-2</v>
      </c>
      <c r="AE16" s="3">
        <f t="shared" si="9"/>
        <v>-8.0000000000000071E-3</v>
      </c>
      <c r="AF16" s="3">
        <f t="shared" si="9"/>
        <v>-1.9999999999997797E-4</v>
      </c>
      <c r="AH16" s="3">
        <f t="shared" si="14"/>
        <v>24.34</v>
      </c>
      <c r="AI16" s="2">
        <f t="shared" si="26"/>
        <v>2.531645569620258E-3</v>
      </c>
      <c r="AJ16" s="2">
        <f t="shared" si="15"/>
        <v>0</v>
      </c>
      <c r="AK16" s="2">
        <f t="shared" si="15"/>
        <v>0</v>
      </c>
      <c r="AL16" s="2">
        <f t="shared" si="15"/>
        <v>0</v>
      </c>
      <c r="AM16" s="2">
        <f t="shared" si="15"/>
        <v>-5.063291139240516E-3</v>
      </c>
      <c r="AN16" s="2">
        <f t="shared" si="15"/>
        <v>1.265822784810129E-3</v>
      </c>
      <c r="AO16" s="2">
        <f t="shared" si="15"/>
        <v>2.531645569620258E-3</v>
      </c>
      <c r="AP16" s="2">
        <f t="shared" si="15"/>
        <v>1.265822784810129E-3</v>
      </c>
      <c r="AQ16" s="2">
        <f t="shared" si="15"/>
        <v>5.0632911392406573E-4</v>
      </c>
      <c r="AS16" s="3">
        <f t="shared" si="16"/>
        <v>24.34</v>
      </c>
      <c r="AU16" s="2">
        <f t="shared" si="31"/>
        <v>0</v>
      </c>
      <c r="AV16" s="2">
        <f t="shared" si="27"/>
        <v>0</v>
      </c>
      <c r="AW16" s="2">
        <f t="shared" si="27"/>
        <v>0</v>
      </c>
      <c r="AX16" s="2">
        <f t="shared" si="27"/>
        <v>-2.0284798571950191E-3</v>
      </c>
      <c r="AY16" s="2">
        <f t="shared" si="27"/>
        <v>-8.1139194287800762E-4</v>
      </c>
      <c r="AZ16" s="2">
        <f t="shared" si="27"/>
        <v>0</v>
      </c>
      <c r="BA16" s="2">
        <f t="shared" si="27"/>
        <v>4.0569597143900381E-4</v>
      </c>
      <c r="BB16" s="2">
        <f t="shared" si="27"/>
        <v>0</v>
      </c>
      <c r="BD16" s="3">
        <f t="shared" si="17"/>
        <v>24.34</v>
      </c>
      <c r="BF16" s="18">
        <f t="shared" si="32"/>
        <v>4.6913333333333362E-2</v>
      </c>
      <c r="BG16" s="18">
        <f t="shared" si="28"/>
        <v>9.6100000000000005E-2</v>
      </c>
      <c r="BH16" s="18">
        <f t="shared" si="28"/>
        <v>0.10895800000000001</v>
      </c>
      <c r="BI16" s="18">
        <f t="shared" si="28"/>
        <v>8.7691046501265815E-2</v>
      </c>
      <c r="BJ16" s="18">
        <f t="shared" si="28"/>
        <v>0.10134012759493671</v>
      </c>
      <c r="BK16" s="18">
        <f t="shared" si="28"/>
        <v>7.2483256708860744E-2</v>
      </c>
      <c r="BL16" s="18">
        <f t="shared" si="28"/>
        <v>7.5177397468354418E-2</v>
      </c>
      <c r="BM16" s="18">
        <f t="shared" si="28"/>
        <v>8.385057059240511E-2</v>
      </c>
      <c r="BO16" s="3">
        <f t="shared" si="18"/>
        <v>24.34</v>
      </c>
      <c r="BQ16" s="19">
        <f t="shared" si="33"/>
        <v>1</v>
      </c>
      <c r="BR16" s="19">
        <f t="shared" si="29"/>
        <v>1</v>
      </c>
      <c r="BS16" s="19">
        <f t="shared" si="29"/>
        <v>1</v>
      </c>
      <c r="BT16" s="19">
        <f t="shared" si="29"/>
        <v>1.2006492815041256</v>
      </c>
      <c r="BU16" s="19">
        <f t="shared" si="29"/>
        <v>0.84603523851403328</v>
      </c>
      <c r="BV16" s="19">
        <f t="shared" si="29"/>
        <v>0.84893438875749583</v>
      </c>
      <c r="BW16" s="19">
        <f t="shared" si="29"/>
        <v>1.0702528400316904</v>
      </c>
      <c r="BX16" s="19">
        <f t="shared" si="29"/>
        <v>0.97624713700448895</v>
      </c>
      <c r="CA16" s="21">
        <f t="shared" si="19"/>
        <v>24.34</v>
      </c>
      <c r="CB16" s="6"/>
      <c r="CC16" s="20">
        <f t="shared" si="34"/>
        <v>0.21659485989592034</v>
      </c>
      <c r="CD16" s="20">
        <f t="shared" si="30"/>
        <v>0.31</v>
      </c>
      <c r="CE16" s="20">
        <f t="shared" si="30"/>
        <v>0.33008786708996141</v>
      </c>
      <c r="CF16" s="20">
        <f t="shared" si="30"/>
        <v>0.27025239028728432</v>
      </c>
      <c r="CG16" s="20">
        <f t="shared" si="30"/>
        <v>0.34609593403723188</v>
      </c>
      <c r="CH16" s="20">
        <f t="shared" si="30"/>
        <v>0.29220105920707162</v>
      </c>
      <c r="CI16" s="20">
        <f t="shared" si="30"/>
        <v>0.26503330299303146</v>
      </c>
      <c r="CJ16" s="20">
        <f t="shared" si="30"/>
        <v>0.29307118780911484</v>
      </c>
      <c r="CL16" s="3"/>
      <c r="CV16" s="3"/>
    </row>
    <row r="17" spans="1:100" x14ac:dyDescent="0.25">
      <c r="A17" s="21">
        <v>25.12</v>
      </c>
      <c r="B17" s="24">
        <v>0.35199999999999998</v>
      </c>
      <c r="C17" s="24">
        <v>0.31</v>
      </c>
      <c r="D17" s="24">
        <v>0.31</v>
      </c>
      <c r="E17" s="24">
        <v>0.314</v>
      </c>
      <c r="F17" s="24">
        <v>0.315</v>
      </c>
      <c r="G17" s="24">
        <v>0.312</v>
      </c>
      <c r="H17" s="24">
        <v>0.29899999999999999</v>
      </c>
      <c r="I17" s="24">
        <v>0.28999999999999998</v>
      </c>
      <c r="J17" s="24">
        <v>0.29010000000000002</v>
      </c>
      <c r="L17" s="3">
        <f t="shared" si="11"/>
        <v>25.12</v>
      </c>
      <c r="M17" s="3">
        <f t="shared" si="25"/>
        <v>-4.6629621257436478</v>
      </c>
      <c r="N17" s="3">
        <f t="shared" si="8"/>
        <v>-3.5999729410576884</v>
      </c>
      <c r="O17" s="3">
        <f t="shared" si="8"/>
        <v>-2.9386524467466812</v>
      </c>
      <c r="P17" s="3">
        <f t="shared" si="8"/>
        <v>-2.4971566659752993</v>
      </c>
      <c r="Q17" s="3">
        <f t="shared" si="8"/>
        <v>-2.17967628374983</v>
      </c>
      <c r="R17" s="3">
        <f t="shared" si="8"/>
        <v>-1.9974299287760189</v>
      </c>
      <c r="S17" s="3">
        <f t="shared" si="8"/>
        <v>-1.3889736764071425</v>
      </c>
      <c r="T17" s="3">
        <f t="shared" si="8"/>
        <v>-0.89218254310492406</v>
      </c>
      <c r="U17" s="3">
        <f t="shared" si="8"/>
        <v>-0.62445101412441528</v>
      </c>
      <c r="W17" s="3">
        <f t="shared" si="12"/>
        <v>25.12</v>
      </c>
      <c r="Y17" s="3">
        <f t="shared" si="13"/>
        <v>-0.4666666666666664</v>
      </c>
      <c r="Z17" s="3">
        <f t="shared" si="9"/>
        <v>0</v>
      </c>
      <c r="AA17" s="3">
        <f t="shared" si="9"/>
        <v>5.0000000000000037E-2</v>
      </c>
      <c r="AB17" s="3">
        <f t="shared" si="9"/>
        <v>1.1111111111111125E-2</v>
      </c>
      <c r="AC17" s="3">
        <f t="shared" si="9"/>
        <v>-3.7500000000000026E-2</v>
      </c>
      <c r="AD17" s="3">
        <f t="shared" si="9"/>
        <v>-2.6000000000000023E-2</v>
      </c>
      <c r="AE17" s="3">
        <f t="shared" si="9"/>
        <v>-9.000000000000008E-3</v>
      </c>
      <c r="AF17" s="3">
        <f t="shared" si="9"/>
        <v>1.000000000000445E-4</v>
      </c>
      <c r="AH17" s="3">
        <f t="shared" si="14"/>
        <v>25.12</v>
      </c>
      <c r="AI17" s="2">
        <f t="shared" si="26"/>
        <v>0</v>
      </c>
      <c r="AJ17" s="2">
        <f t="shared" si="15"/>
        <v>0</v>
      </c>
      <c r="AK17" s="2">
        <f t="shared" si="15"/>
        <v>0</v>
      </c>
      <c r="AL17" s="2">
        <f t="shared" si="15"/>
        <v>0</v>
      </c>
      <c r="AM17" s="2">
        <f t="shared" si="15"/>
        <v>5.1282051282051256E-3</v>
      </c>
      <c r="AN17" s="2">
        <f t="shared" si="15"/>
        <v>0</v>
      </c>
      <c r="AO17" s="2">
        <f t="shared" si="15"/>
        <v>1.2820512820512814E-3</v>
      </c>
      <c r="AP17" s="2">
        <f t="shared" si="15"/>
        <v>0</v>
      </c>
      <c r="AQ17" s="2">
        <f t="shared" si="15"/>
        <v>3.8461538461541286E-4</v>
      </c>
      <c r="AS17" s="3">
        <f t="shared" si="16"/>
        <v>25.12</v>
      </c>
      <c r="AU17" s="2">
        <f t="shared" si="31"/>
        <v>0</v>
      </c>
      <c r="AV17" s="2">
        <f t="shared" si="27"/>
        <v>0</v>
      </c>
      <c r="AW17" s="2">
        <f t="shared" si="27"/>
        <v>0</v>
      </c>
      <c r="AX17" s="2">
        <f t="shared" si="27"/>
        <v>3.2455677715120305E-3</v>
      </c>
      <c r="AY17" s="2">
        <f t="shared" si="27"/>
        <v>-4.0569597143900381E-4</v>
      </c>
      <c r="AZ17" s="2">
        <f t="shared" si="27"/>
        <v>-4.0569597143900381E-4</v>
      </c>
      <c r="BA17" s="2">
        <f t="shared" si="27"/>
        <v>-4.0569597143900381E-4</v>
      </c>
      <c r="BB17" s="2">
        <f t="shared" si="27"/>
        <v>-4.0569597143895879E-5</v>
      </c>
      <c r="BD17" s="3">
        <f t="shared" si="17"/>
        <v>25.12</v>
      </c>
      <c r="BF17" s="18">
        <f t="shared" si="32"/>
        <v>4.6913333333333362E-2</v>
      </c>
      <c r="BG17" s="18">
        <f t="shared" si="28"/>
        <v>9.6100000000000005E-2</v>
      </c>
      <c r="BH17" s="18">
        <f t="shared" si="28"/>
        <v>0.10895800000000001</v>
      </c>
      <c r="BI17" s="18">
        <f t="shared" si="28"/>
        <v>0.10250585907692308</v>
      </c>
      <c r="BJ17" s="18">
        <f t="shared" si="28"/>
        <v>8.5643999999999998E-2</v>
      </c>
      <c r="BK17" s="18">
        <f t="shared" si="28"/>
        <v>7.4045586666666649E-2</v>
      </c>
      <c r="BL17" s="18">
        <f t="shared" si="28"/>
        <v>7.3659999999999989E-2</v>
      </c>
      <c r="BM17" s="18">
        <f t="shared" si="28"/>
        <v>8.4500238738461644E-2</v>
      </c>
      <c r="BO17" s="3">
        <f t="shared" si="18"/>
        <v>25.12</v>
      </c>
      <c r="BQ17" s="19">
        <f t="shared" si="33"/>
        <v>1</v>
      </c>
      <c r="BR17" s="19">
        <f t="shared" si="29"/>
        <v>1</v>
      </c>
      <c r="BS17" s="19">
        <f t="shared" si="29"/>
        <v>1</v>
      </c>
      <c r="BT17" s="19">
        <f t="shared" si="29"/>
        <v>0.9432235168627523</v>
      </c>
      <c r="BU17" s="19">
        <f t="shared" si="29"/>
        <v>0.96006400000000003</v>
      </c>
      <c r="BV17" s="19">
        <f t="shared" si="29"/>
        <v>0.83642354798212382</v>
      </c>
      <c r="BW17" s="19">
        <f t="shared" si="29"/>
        <v>0.85151999999999994</v>
      </c>
      <c r="BX17" s="19">
        <f t="shared" si="29"/>
        <v>0.95701791230150768</v>
      </c>
      <c r="CA17" s="21">
        <f t="shared" si="19"/>
        <v>25.12</v>
      </c>
      <c r="CB17" s="6"/>
      <c r="CC17" s="20">
        <f t="shared" si="34"/>
        <v>0.21659485989592034</v>
      </c>
      <c r="CD17" s="20">
        <f t="shared" si="30"/>
        <v>0.31</v>
      </c>
      <c r="CE17" s="20">
        <f t="shared" si="30"/>
        <v>0.33008786708996141</v>
      </c>
      <c r="CF17" s="20">
        <f t="shared" si="30"/>
        <v>0.32966059240874901</v>
      </c>
      <c r="CG17" s="20">
        <f t="shared" si="30"/>
        <v>0.29867466062000231</v>
      </c>
      <c r="CH17" s="20">
        <f t="shared" si="30"/>
        <v>0.29753390598854912</v>
      </c>
      <c r="CI17" s="20">
        <f t="shared" si="30"/>
        <v>0.29411585095722337</v>
      </c>
      <c r="CJ17" s="20">
        <f t="shared" si="30"/>
        <v>0.29714534749781696</v>
      </c>
      <c r="CV17" s="3"/>
    </row>
    <row r="18" spans="1:100" x14ac:dyDescent="0.25">
      <c r="CV18" s="3"/>
    </row>
    <row r="19" spans="1:100" x14ac:dyDescent="0.25">
      <c r="B19" s="5" t="s">
        <v>0</v>
      </c>
    </row>
    <row r="21" spans="1:100" x14ac:dyDescent="0.25">
      <c r="C21" s="1"/>
    </row>
    <row r="22" spans="1:100" x14ac:dyDescent="0.25">
      <c r="C22" s="1"/>
    </row>
    <row r="23" spans="1:100" x14ac:dyDescent="0.25">
      <c r="C23" s="1"/>
    </row>
    <row r="25" spans="1:100" x14ac:dyDescent="0.25">
      <c r="C25" s="1"/>
    </row>
    <row r="26" spans="1:100" x14ac:dyDescent="0.25">
      <c r="C26" s="1"/>
    </row>
    <row r="27" spans="1:100" x14ac:dyDescent="0.25">
      <c r="C27" s="1"/>
    </row>
    <row r="28" spans="1:100" x14ac:dyDescent="0.25">
      <c r="C28" s="1"/>
    </row>
    <row r="29" spans="1:100" x14ac:dyDescent="0.25">
      <c r="C29" s="1"/>
    </row>
    <row r="60" spans="3:3" x14ac:dyDescent="0.25">
      <c r="C60" s="1"/>
    </row>
    <row r="63" spans="3:3" x14ac:dyDescent="0.25">
      <c r="C63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</sheetData>
  <mergeCells count="4">
    <mergeCell ref="A2:J3"/>
    <mergeCell ref="CA3:CJ3"/>
    <mergeCell ref="CL2:CT2"/>
    <mergeCell ref="CV2:D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showGridLines="0" tabSelected="1" workbookViewId="0">
      <selection activeCell="A2" sqref="A2"/>
    </sheetView>
  </sheetViews>
  <sheetFormatPr defaultRowHeight="15" x14ac:dyDescent="0.25"/>
  <sheetData>
    <row r="1" spans="1:17" x14ac:dyDescent="0.25">
      <c r="A1" s="34" t="s">
        <v>13</v>
      </c>
    </row>
    <row r="2" spans="1:17" x14ac:dyDescent="0.25">
      <c r="A2" s="34" t="s">
        <v>14</v>
      </c>
      <c r="M2" t="s">
        <v>15</v>
      </c>
    </row>
    <row r="3" spans="1:17" x14ac:dyDescent="0.25">
      <c r="A3" t="s">
        <v>16</v>
      </c>
      <c r="N3" t="s">
        <v>21</v>
      </c>
    </row>
    <row r="4" spans="1:17" x14ac:dyDescent="0.25">
      <c r="A4" s="35" t="s">
        <v>17</v>
      </c>
      <c r="N4" t="s">
        <v>21</v>
      </c>
    </row>
    <row r="5" spans="1:17" x14ac:dyDescent="0.25">
      <c r="A5" s="34" t="s">
        <v>18</v>
      </c>
      <c r="F5" t="s">
        <v>22</v>
      </c>
    </row>
    <row r="6" spans="1:17" x14ac:dyDescent="0.25">
      <c r="A6" s="34" t="s">
        <v>19</v>
      </c>
      <c r="F6" t="s">
        <v>20</v>
      </c>
      <c r="Q6" t="s">
        <v>22</v>
      </c>
    </row>
  </sheetData>
  <hyperlinks>
    <hyperlink ref="A1" r:id="rId1"/>
    <hyperlink ref="A2" r:id="rId2"/>
    <hyperlink ref="A5" r:id="rId3"/>
    <hyperlink ref="A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Local_Vol.</vt:lpstr>
      <vt:lpstr>Theory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</dc:creator>
  <cp:lastModifiedBy>Abhay</cp:lastModifiedBy>
  <dcterms:created xsi:type="dcterms:W3CDTF">2014-11-27T11:53:26Z</dcterms:created>
  <dcterms:modified xsi:type="dcterms:W3CDTF">2019-03-30T14:17:33Z</dcterms:modified>
</cp:coreProperties>
</file>