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Summary" sheetId="2" state="visible" r:id="rId2"/>
    <sheet xmlns:r="http://schemas.openxmlformats.org/officeDocument/2006/relationships" name="Claim Review" sheetId="3" state="visible" r:id="rId3"/>
    <sheet xmlns:r="http://schemas.openxmlformats.org/officeDocument/2006/relationships" name="Photo Review" sheetId="4" state="visible" r:id="rId4"/>
    <sheet xmlns:r="http://schemas.openxmlformats.org/officeDocument/2006/relationships" name="Red Flags" sheetId="5" state="visible" r:id="rId5"/>
    <sheet xmlns:r="http://schemas.openxmlformats.org/officeDocument/2006/relationships" name="AI Mark Corner Check" sheetId="6" state="visible" r:id="rId6"/>
    <sheet xmlns:r="http://schemas.openxmlformats.org/officeDocument/2006/relationships" name="Raw Data with Photos" sheetId="7" state="visible" r:id="rId7"/>
  </sheets>
  <definedNames>
    <definedName name="_xlnm._FilterDatabase" localSheetId="1" hidden="1">'Employee Summary'!$A$1:$P$80</definedName>
    <definedName name="_xlnm._FilterDatabase" localSheetId="2" hidden="1">'Claim Review'!$A$1:$Q$202</definedName>
    <definedName name="_xlnm._FilterDatabase" localSheetId="3" hidden="1">'Photo Review'!$A$1:$AA$403</definedName>
    <definedName name="_xlnm._FilterDatabase" localSheetId="4" hidden="1">'Red Flags'!$A$1:$I$39</definedName>
    <definedName name="_xlnm._FilterDatabase" localSheetId="6" hidden="1">'Raw Data with Photos'!$A$1:$BC$202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7" fillId="0" borderId="1" pivotButton="0" quotePrefix="0" xfId="0"/>
    <xf numFmtId="4" fontId="4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03.png" Id="rId1"/><Relationship Type="http://schemas.openxmlformats.org/officeDocument/2006/relationships/image" Target="/xl/media/image404.png" Id="rId2"/><Relationship Type="http://schemas.openxmlformats.org/officeDocument/2006/relationships/image" Target="/xl/media/image405.png" Id="rId3"/><Relationship Type="http://schemas.openxmlformats.org/officeDocument/2006/relationships/image" Target="/xl/media/image406.png" Id="rId4"/><Relationship Type="http://schemas.openxmlformats.org/officeDocument/2006/relationships/image" Target="/xl/media/image407.png" Id="rId5"/><Relationship Type="http://schemas.openxmlformats.org/officeDocument/2006/relationships/image" Target="/xl/media/image408.png" Id="rId6"/><Relationship Type="http://schemas.openxmlformats.org/officeDocument/2006/relationships/image" Target="/xl/media/image40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410.jpeg" Id="rId1"/><Relationship Type="http://schemas.openxmlformats.org/officeDocument/2006/relationships/image" Target="/xl/media/image411.jpeg" Id="rId2"/><Relationship Type="http://schemas.openxmlformats.org/officeDocument/2006/relationships/image" Target="/xl/media/image412.jpeg" Id="rId3"/><Relationship Type="http://schemas.openxmlformats.org/officeDocument/2006/relationships/image" Target="/xl/media/image413.jpeg" Id="rId4"/><Relationship Type="http://schemas.openxmlformats.org/officeDocument/2006/relationships/image" Target="/xl/media/image414.jpeg" Id="rId5"/><Relationship Type="http://schemas.openxmlformats.org/officeDocument/2006/relationships/image" Target="/xl/media/image415.jpeg" Id="rId6"/><Relationship Type="http://schemas.openxmlformats.org/officeDocument/2006/relationships/image" Target="/xl/media/image416.jpeg" Id="rId7"/><Relationship Type="http://schemas.openxmlformats.org/officeDocument/2006/relationships/image" Target="/xl/media/image417.jpeg" Id="rId8"/><Relationship Type="http://schemas.openxmlformats.org/officeDocument/2006/relationships/image" Target="/xl/media/image418.jpeg" Id="rId9"/><Relationship Type="http://schemas.openxmlformats.org/officeDocument/2006/relationships/image" Target="/xl/media/image419.jpeg" Id="rId10"/><Relationship Type="http://schemas.openxmlformats.org/officeDocument/2006/relationships/image" Target="/xl/media/image420.jpeg" Id="rId11"/><Relationship Type="http://schemas.openxmlformats.org/officeDocument/2006/relationships/image" Target="/xl/media/image421.jpeg" Id="rId12"/><Relationship Type="http://schemas.openxmlformats.org/officeDocument/2006/relationships/image" Target="/xl/media/image422.jpeg" Id="rId13"/><Relationship Type="http://schemas.openxmlformats.org/officeDocument/2006/relationships/image" Target="/xl/media/image423.jpeg" Id="rId14"/><Relationship Type="http://schemas.openxmlformats.org/officeDocument/2006/relationships/image" Target="/xl/media/image424.jpeg" Id="rId15"/><Relationship Type="http://schemas.openxmlformats.org/officeDocument/2006/relationships/image" Target="/xl/media/image425.jpeg" Id="rId16"/><Relationship Type="http://schemas.openxmlformats.org/officeDocument/2006/relationships/image" Target="/xl/media/image426.jpeg" Id="rId17"/><Relationship Type="http://schemas.openxmlformats.org/officeDocument/2006/relationships/image" Target="/xl/media/image427.jpeg" Id="rId18"/><Relationship Type="http://schemas.openxmlformats.org/officeDocument/2006/relationships/image" Target="/xl/media/image428.jpeg" Id="rId19"/><Relationship Type="http://schemas.openxmlformats.org/officeDocument/2006/relationships/image" Target="/xl/media/image429.jpeg" Id="rId20"/><Relationship Type="http://schemas.openxmlformats.org/officeDocument/2006/relationships/image" Target="/xl/media/image430.jpeg" Id="rId21"/><Relationship Type="http://schemas.openxmlformats.org/officeDocument/2006/relationships/image" Target="/xl/media/image431.jpeg" Id="rId22"/><Relationship Type="http://schemas.openxmlformats.org/officeDocument/2006/relationships/image" Target="/xl/media/image432.jpeg" Id="rId23"/><Relationship Type="http://schemas.openxmlformats.org/officeDocument/2006/relationships/image" Target="/xl/media/image433.jpeg" Id="rId24"/><Relationship Type="http://schemas.openxmlformats.org/officeDocument/2006/relationships/image" Target="/xl/media/image434.jpeg" Id="rId25"/><Relationship Type="http://schemas.openxmlformats.org/officeDocument/2006/relationships/image" Target="/xl/media/image435.jpeg" Id="rId26"/><Relationship Type="http://schemas.openxmlformats.org/officeDocument/2006/relationships/image" Target="/xl/media/image436.jpeg" Id="rId27"/><Relationship Type="http://schemas.openxmlformats.org/officeDocument/2006/relationships/image" Target="/xl/media/image437.jpeg" Id="rId28"/><Relationship Type="http://schemas.openxmlformats.org/officeDocument/2006/relationships/image" Target="/xl/media/image438.jpeg" Id="rId29"/><Relationship Type="http://schemas.openxmlformats.org/officeDocument/2006/relationships/image" Target="/xl/media/image439.jpeg" Id="rId30"/><Relationship Type="http://schemas.openxmlformats.org/officeDocument/2006/relationships/image" Target="/xl/media/image440.jpeg" Id="rId31"/><Relationship Type="http://schemas.openxmlformats.org/officeDocument/2006/relationships/image" Target="/xl/media/image441.jpeg" Id="rId32"/><Relationship Type="http://schemas.openxmlformats.org/officeDocument/2006/relationships/image" Target="/xl/media/image442.jpeg" Id="rId33"/><Relationship Type="http://schemas.openxmlformats.org/officeDocument/2006/relationships/image" Target="/xl/media/image443.jpeg" Id="rId34"/><Relationship Type="http://schemas.openxmlformats.org/officeDocument/2006/relationships/image" Target="/xl/media/image444.jpeg" Id="rId35"/><Relationship Type="http://schemas.openxmlformats.org/officeDocument/2006/relationships/image" Target="/xl/media/image445.jpeg" Id="rId36"/><Relationship Type="http://schemas.openxmlformats.org/officeDocument/2006/relationships/image" Target="/xl/media/image446.jpeg" Id="rId37"/><Relationship Type="http://schemas.openxmlformats.org/officeDocument/2006/relationships/image" Target="/xl/media/image447.jpeg" Id="rId38"/><Relationship Type="http://schemas.openxmlformats.org/officeDocument/2006/relationships/image" Target="/xl/media/image448.jpeg" Id="rId39"/><Relationship Type="http://schemas.openxmlformats.org/officeDocument/2006/relationships/image" Target="/xl/media/image449.jpeg" Id="rId40"/><Relationship Type="http://schemas.openxmlformats.org/officeDocument/2006/relationships/image" Target="/xl/media/image450.jpeg" Id="rId41"/><Relationship Type="http://schemas.openxmlformats.org/officeDocument/2006/relationships/image" Target="/xl/media/image451.jpeg" Id="rId42"/><Relationship Type="http://schemas.openxmlformats.org/officeDocument/2006/relationships/image" Target="/xl/media/image452.jpeg" Id="rId43"/><Relationship Type="http://schemas.openxmlformats.org/officeDocument/2006/relationships/image" Target="/xl/media/image453.jpeg" Id="rId44"/><Relationship Type="http://schemas.openxmlformats.org/officeDocument/2006/relationships/image" Target="/xl/media/image454.jpeg" Id="rId45"/><Relationship Type="http://schemas.openxmlformats.org/officeDocument/2006/relationships/image" Target="/xl/media/image455.jpeg" Id="rId46"/><Relationship Type="http://schemas.openxmlformats.org/officeDocument/2006/relationships/image" Target="/xl/media/image456.jpeg" Id="rId47"/><Relationship Type="http://schemas.openxmlformats.org/officeDocument/2006/relationships/image" Target="/xl/media/image457.jpeg" Id="rId48"/><Relationship Type="http://schemas.openxmlformats.org/officeDocument/2006/relationships/image" Target="/xl/media/image458.jpeg" Id="rId49"/><Relationship Type="http://schemas.openxmlformats.org/officeDocument/2006/relationships/image" Target="/xl/media/image459.jpeg" Id="rId50"/><Relationship Type="http://schemas.openxmlformats.org/officeDocument/2006/relationships/image" Target="/xl/media/image460.jpeg" Id="rId51"/><Relationship Type="http://schemas.openxmlformats.org/officeDocument/2006/relationships/image" Target="/xl/media/image461.jpeg" Id="rId52"/><Relationship Type="http://schemas.openxmlformats.org/officeDocument/2006/relationships/image" Target="/xl/media/image462.jpeg" Id="rId53"/><Relationship Type="http://schemas.openxmlformats.org/officeDocument/2006/relationships/image" Target="/xl/media/image463.jpeg" Id="rId54"/><Relationship Type="http://schemas.openxmlformats.org/officeDocument/2006/relationships/image" Target="/xl/media/image464.jpeg" Id="rId55"/><Relationship Type="http://schemas.openxmlformats.org/officeDocument/2006/relationships/image" Target="/xl/media/image465.jpeg" Id="rId56"/><Relationship Type="http://schemas.openxmlformats.org/officeDocument/2006/relationships/image" Target="/xl/media/image466.jpeg" Id="rId57"/><Relationship Type="http://schemas.openxmlformats.org/officeDocument/2006/relationships/image" Target="/xl/media/image467.jpeg" Id="rId58"/><Relationship Type="http://schemas.openxmlformats.org/officeDocument/2006/relationships/image" Target="/xl/media/image468.jpeg" Id="rId59"/><Relationship Type="http://schemas.openxmlformats.org/officeDocument/2006/relationships/image" Target="/xl/media/image469.jpeg" Id="rId60"/><Relationship Type="http://schemas.openxmlformats.org/officeDocument/2006/relationships/image" Target="/xl/media/image470.jpeg" Id="rId61"/><Relationship Type="http://schemas.openxmlformats.org/officeDocument/2006/relationships/image" Target="/xl/media/image471.jpeg" Id="rId62"/><Relationship Type="http://schemas.openxmlformats.org/officeDocument/2006/relationships/image" Target="/xl/media/image472.jpeg" Id="rId63"/><Relationship Type="http://schemas.openxmlformats.org/officeDocument/2006/relationships/image" Target="/xl/media/image473.jpeg" Id="rId64"/><Relationship Type="http://schemas.openxmlformats.org/officeDocument/2006/relationships/image" Target="/xl/media/image474.jpeg" Id="rId65"/><Relationship Type="http://schemas.openxmlformats.org/officeDocument/2006/relationships/image" Target="/xl/media/image475.jpeg" Id="rId66"/><Relationship Type="http://schemas.openxmlformats.org/officeDocument/2006/relationships/image" Target="/xl/media/image476.jpeg" Id="rId67"/><Relationship Type="http://schemas.openxmlformats.org/officeDocument/2006/relationships/image" Target="/xl/media/image477.jpeg" Id="rId68"/><Relationship Type="http://schemas.openxmlformats.org/officeDocument/2006/relationships/image" Target="/xl/media/image478.jpeg" Id="rId69"/><Relationship Type="http://schemas.openxmlformats.org/officeDocument/2006/relationships/image" Target="/xl/media/image479.jpeg" Id="rId70"/><Relationship Type="http://schemas.openxmlformats.org/officeDocument/2006/relationships/image" Target="/xl/media/image480.jpeg" Id="rId71"/><Relationship Type="http://schemas.openxmlformats.org/officeDocument/2006/relationships/image" Target="/xl/media/image481.jpeg" Id="rId72"/><Relationship Type="http://schemas.openxmlformats.org/officeDocument/2006/relationships/image" Target="/xl/media/image482.jpeg" Id="rId73"/><Relationship Type="http://schemas.openxmlformats.org/officeDocument/2006/relationships/image" Target="/xl/media/image483.jpeg" Id="rId74"/><Relationship Type="http://schemas.openxmlformats.org/officeDocument/2006/relationships/image" Target="/xl/media/image484.jpeg" Id="rId75"/><Relationship Type="http://schemas.openxmlformats.org/officeDocument/2006/relationships/image" Target="/xl/media/image485.jpeg" Id="rId76"/><Relationship Type="http://schemas.openxmlformats.org/officeDocument/2006/relationships/image" Target="/xl/media/image486.jpeg" Id="rId77"/><Relationship Type="http://schemas.openxmlformats.org/officeDocument/2006/relationships/image" Target="/xl/media/image487.jpeg" Id="rId78"/><Relationship Type="http://schemas.openxmlformats.org/officeDocument/2006/relationships/image" Target="/xl/media/image488.jpeg" Id="rId79"/><Relationship Type="http://schemas.openxmlformats.org/officeDocument/2006/relationships/image" Target="/xl/media/image489.jpeg" Id="rId80"/><Relationship Type="http://schemas.openxmlformats.org/officeDocument/2006/relationships/image" Target="/xl/media/image490.jpeg" Id="rId81"/><Relationship Type="http://schemas.openxmlformats.org/officeDocument/2006/relationships/image" Target="/xl/media/image491.jpeg" Id="rId82"/><Relationship Type="http://schemas.openxmlformats.org/officeDocument/2006/relationships/image" Target="/xl/media/image492.jpeg" Id="rId83"/><Relationship Type="http://schemas.openxmlformats.org/officeDocument/2006/relationships/image" Target="/xl/media/image493.jpeg" Id="rId84"/><Relationship Type="http://schemas.openxmlformats.org/officeDocument/2006/relationships/image" Target="/xl/media/image494.jpeg" Id="rId85"/><Relationship Type="http://schemas.openxmlformats.org/officeDocument/2006/relationships/image" Target="/xl/media/image495.jpeg" Id="rId86"/><Relationship Type="http://schemas.openxmlformats.org/officeDocument/2006/relationships/image" Target="/xl/media/image496.jpeg" Id="rId87"/><Relationship Type="http://schemas.openxmlformats.org/officeDocument/2006/relationships/image" Target="/xl/media/image497.jpeg" Id="rId88"/><Relationship Type="http://schemas.openxmlformats.org/officeDocument/2006/relationships/image" Target="/xl/media/image498.jpeg" Id="rId89"/><Relationship Type="http://schemas.openxmlformats.org/officeDocument/2006/relationships/image" Target="/xl/media/image499.jpeg" Id="rId90"/><Relationship Type="http://schemas.openxmlformats.org/officeDocument/2006/relationships/image" Target="/xl/media/image500.jpeg" Id="rId91"/><Relationship Type="http://schemas.openxmlformats.org/officeDocument/2006/relationships/image" Target="/xl/media/image501.jpeg" Id="rId92"/><Relationship Type="http://schemas.openxmlformats.org/officeDocument/2006/relationships/image" Target="/xl/media/image502.jpeg" Id="rId93"/><Relationship Type="http://schemas.openxmlformats.org/officeDocument/2006/relationships/image" Target="/xl/media/image503.jpeg" Id="rId94"/><Relationship Type="http://schemas.openxmlformats.org/officeDocument/2006/relationships/image" Target="/xl/media/image504.jpeg" Id="rId95"/><Relationship Type="http://schemas.openxmlformats.org/officeDocument/2006/relationships/image" Target="/xl/media/image505.jpeg" Id="rId96"/><Relationship Type="http://schemas.openxmlformats.org/officeDocument/2006/relationships/image" Target="/xl/media/image506.jpeg" Id="rId97"/><Relationship Type="http://schemas.openxmlformats.org/officeDocument/2006/relationships/image" Target="/xl/media/image507.jpeg" Id="rId98"/><Relationship Type="http://schemas.openxmlformats.org/officeDocument/2006/relationships/image" Target="/xl/media/image508.jpeg" Id="rId99"/><Relationship Type="http://schemas.openxmlformats.org/officeDocument/2006/relationships/image" Target="/xl/media/image509.jpeg" Id="rId100"/><Relationship Type="http://schemas.openxmlformats.org/officeDocument/2006/relationships/image" Target="/xl/media/image510.jpeg" Id="rId101"/><Relationship Type="http://schemas.openxmlformats.org/officeDocument/2006/relationships/image" Target="/xl/media/image511.jpeg" Id="rId102"/><Relationship Type="http://schemas.openxmlformats.org/officeDocument/2006/relationships/image" Target="/xl/media/image512.jpeg" Id="rId103"/><Relationship Type="http://schemas.openxmlformats.org/officeDocument/2006/relationships/image" Target="/xl/media/image513.jpeg" Id="rId104"/><Relationship Type="http://schemas.openxmlformats.org/officeDocument/2006/relationships/image" Target="/xl/media/image514.jpeg" Id="rId105"/><Relationship Type="http://schemas.openxmlformats.org/officeDocument/2006/relationships/image" Target="/xl/media/image515.jpeg" Id="rId106"/><Relationship Type="http://schemas.openxmlformats.org/officeDocument/2006/relationships/image" Target="/xl/media/image516.jpeg" Id="rId107"/><Relationship Type="http://schemas.openxmlformats.org/officeDocument/2006/relationships/image" Target="/xl/media/image517.jpeg" Id="rId108"/><Relationship Type="http://schemas.openxmlformats.org/officeDocument/2006/relationships/image" Target="/xl/media/image518.jpeg" Id="rId109"/><Relationship Type="http://schemas.openxmlformats.org/officeDocument/2006/relationships/image" Target="/xl/media/image519.jpeg" Id="rId110"/><Relationship Type="http://schemas.openxmlformats.org/officeDocument/2006/relationships/image" Target="/xl/media/image520.jpeg" Id="rId111"/><Relationship Type="http://schemas.openxmlformats.org/officeDocument/2006/relationships/image" Target="/xl/media/image521.jpeg" Id="rId112"/><Relationship Type="http://schemas.openxmlformats.org/officeDocument/2006/relationships/image" Target="/xl/media/image522.jpeg" Id="rId113"/><Relationship Type="http://schemas.openxmlformats.org/officeDocument/2006/relationships/image" Target="/xl/media/image523.jpeg" Id="rId114"/><Relationship Type="http://schemas.openxmlformats.org/officeDocument/2006/relationships/image" Target="/xl/media/image524.jpeg" Id="rId115"/><Relationship Type="http://schemas.openxmlformats.org/officeDocument/2006/relationships/image" Target="/xl/media/image525.jpeg" Id="rId116"/><Relationship Type="http://schemas.openxmlformats.org/officeDocument/2006/relationships/image" Target="/xl/media/image526.jpeg" Id="rId117"/><Relationship Type="http://schemas.openxmlformats.org/officeDocument/2006/relationships/image" Target="/xl/media/image527.jpeg" Id="rId118"/><Relationship Type="http://schemas.openxmlformats.org/officeDocument/2006/relationships/image" Target="/xl/media/image528.jpeg" Id="rId119"/><Relationship Type="http://schemas.openxmlformats.org/officeDocument/2006/relationships/image" Target="/xl/media/image529.jpeg" Id="rId120"/><Relationship Type="http://schemas.openxmlformats.org/officeDocument/2006/relationships/image" Target="/xl/media/image530.jpeg" Id="rId121"/><Relationship Type="http://schemas.openxmlformats.org/officeDocument/2006/relationships/image" Target="/xl/media/image531.jpeg" Id="rId122"/><Relationship Type="http://schemas.openxmlformats.org/officeDocument/2006/relationships/image" Target="/xl/media/image532.jpeg" Id="rId123"/><Relationship Type="http://schemas.openxmlformats.org/officeDocument/2006/relationships/image" Target="/xl/media/image533.jpeg" Id="rId124"/><Relationship Type="http://schemas.openxmlformats.org/officeDocument/2006/relationships/image" Target="/xl/media/image534.jpeg" Id="rId125"/><Relationship Type="http://schemas.openxmlformats.org/officeDocument/2006/relationships/image" Target="/xl/media/image535.jpeg" Id="rId126"/><Relationship Type="http://schemas.openxmlformats.org/officeDocument/2006/relationships/image" Target="/xl/media/image536.jpeg" Id="rId127"/><Relationship Type="http://schemas.openxmlformats.org/officeDocument/2006/relationships/image" Target="/xl/media/image537.jpeg" Id="rId128"/><Relationship Type="http://schemas.openxmlformats.org/officeDocument/2006/relationships/image" Target="/xl/media/image538.jpeg" Id="rId129"/><Relationship Type="http://schemas.openxmlformats.org/officeDocument/2006/relationships/image" Target="/xl/media/image539.jpeg" Id="rId130"/><Relationship Type="http://schemas.openxmlformats.org/officeDocument/2006/relationships/image" Target="/xl/media/image540.jpeg" Id="rId131"/><Relationship Type="http://schemas.openxmlformats.org/officeDocument/2006/relationships/image" Target="/xl/media/image541.jpeg" Id="rId132"/><Relationship Type="http://schemas.openxmlformats.org/officeDocument/2006/relationships/image" Target="/xl/media/image542.jpeg" Id="rId133"/><Relationship Type="http://schemas.openxmlformats.org/officeDocument/2006/relationships/image" Target="/xl/media/image543.jpeg" Id="rId134"/><Relationship Type="http://schemas.openxmlformats.org/officeDocument/2006/relationships/image" Target="/xl/media/image544.jpeg" Id="rId135"/><Relationship Type="http://schemas.openxmlformats.org/officeDocument/2006/relationships/image" Target="/xl/media/image545.jpeg" Id="rId136"/><Relationship Type="http://schemas.openxmlformats.org/officeDocument/2006/relationships/image" Target="/xl/media/image546.jpeg" Id="rId137"/><Relationship Type="http://schemas.openxmlformats.org/officeDocument/2006/relationships/image" Target="/xl/media/image547.jpeg" Id="rId138"/><Relationship Type="http://schemas.openxmlformats.org/officeDocument/2006/relationships/image" Target="/xl/media/image548.jpeg" Id="rId139"/><Relationship Type="http://schemas.openxmlformats.org/officeDocument/2006/relationships/image" Target="/xl/media/image549.jpeg" Id="rId140"/><Relationship Type="http://schemas.openxmlformats.org/officeDocument/2006/relationships/image" Target="/xl/media/image550.jpeg" Id="rId141"/><Relationship Type="http://schemas.openxmlformats.org/officeDocument/2006/relationships/image" Target="/xl/media/image551.jpeg" Id="rId142"/><Relationship Type="http://schemas.openxmlformats.org/officeDocument/2006/relationships/image" Target="/xl/media/image552.jpeg" Id="rId143"/><Relationship Type="http://schemas.openxmlformats.org/officeDocument/2006/relationships/image" Target="/xl/media/image553.jpeg" Id="rId144"/><Relationship Type="http://schemas.openxmlformats.org/officeDocument/2006/relationships/image" Target="/xl/media/image554.jpeg" Id="rId145"/><Relationship Type="http://schemas.openxmlformats.org/officeDocument/2006/relationships/image" Target="/xl/media/image555.jpeg" Id="rId146"/><Relationship Type="http://schemas.openxmlformats.org/officeDocument/2006/relationships/image" Target="/xl/media/image556.jpeg" Id="rId147"/><Relationship Type="http://schemas.openxmlformats.org/officeDocument/2006/relationships/image" Target="/xl/media/image557.jpeg" Id="rId148"/><Relationship Type="http://schemas.openxmlformats.org/officeDocument/2006/relationships/image" Target="/xl/media/image558.jpeg" Id="rId149"/><Relationship Type="http://schemas.openxmlformats.org/officeDocument/2006/relationships/image" Target="/xl/media/image559.jpeg" Id="rId150"/><Relationship Type="http://schemas.openxmlformats.org/officeDocument/2006/relationships/image" Target="/xl/media/image560.jpeg" Id="rId151"/><Relationship Type="http://schemas.openxmlformats.org/officeDocument/2006/relationships/image" Target="/xl/media/image561.jpeg" Id="rId152"/><Relationship Type="http://schemas.openxmlformats.org/officeDocument/2006/relationships/image" Target="/xl/media/image562.jpeg" Id="rId153"/><Relationship Type="http://schemas.openxmlformats.org/officeDocument/2006/relationships/image" Target="/xl/media/image563.jpeg" Id="rId154"/><Relationship Type="http://schemas.openxmlformats.org/officeDocument/2006/relationships/image" Target="/xl/media/image564.jpeg" Id="rId155"/><Relationship Type="http://schemas.openxmlformats.org/officeDocument/2006/relationships/image" Target="/xl/media/image565.jpeg" Id="rId156"/><Relationship Type="http://schemas.openxmlformats.org/officeDocument/2006/relationships/image" Target="/xl/media/image566.jpeg" Id="rId157"/><Relationship Type="http://schemas.openxmlformats.org/officeDocument/2006/relationships/image" Target="/xl/media/image567.jpeg" Id="rId158"/><Relationship Type="http://schemas.openxmlformats.org/officeDocument/2006/relationships/image" Target="/xl/media/image568.jpeg" Id="rId159"/><Relationship Type="http://schemas.openxmlformats.org/officeDocument/2006/relationships/image" Target="/xl/media/image569.jpeg" Id="rId160"/><Relationship Type="http://schemas.openxmlformats.org/officeDocument/2006/relationships/image" Target="/xl/media/image570.jpeg" Id="rId161"/><Relationship Type="http://schemas.openxmlformats.org/officeDocument/2006/relationships/image" Target="/xl/media/image571.jpeg" Id="rId162"/><Relationship Type="http://schemas.openxmlformats.org/officeDocument/2006/relationships/image" Target="/xl/media/image572.jpeg" Id="rId163"/><Relationship Type="http://schemas.openxmlformats.org/officeDocument/2006/relationships/image" Target="/xl/media/image573.jpeg" Id="rId164"/><Relationship Type="http://schemas.openxmlformats.org/officeDocument/2006/relationships/image" Target="/xl/media/image574.jpeg" Id="rId165"/><Relationship Type="http://schemas.openxmlformats.org/officeDocument/2006/relationships/image" Target="/xl/media/image575.jpeg" Id="rId166"/><Relationship Type="http://schemas.openxmlformats.org/officeDocument/2006/relationships/image" Target="/xl/media/image576.jpeg" Id="rId167"/><Relationship Type="http://schemas.openxmlformats.org/officeDocument/2006/relationships/image" Target="/xl/media/image577.jpeg" Id="rId168"/><Relationship Type="http://schemas.openxmlformats.org/officeDocument/2006/relationships/image" Target="/xl/media/image578.jpeg" Id="rId169"/><Relationship Type="http://schemas.openxmlformats.org/officeDocument/2006/relationships/image" Target="/xl/media/image579.jpeg" Id="rId170"/><Relationship Type="http://schemas.openxmlformats.org/officeDocument/2006/relationships/image" Target="/xl/media/image580.jpeg" Id="rId171"/><Relationship Type="http://schemas.openxmlformats.org/officeDocument/2006/relationships/image" Target="/xl/media/image581.jpeg" Id="rId172"/><Relationship Type="http://schemas.openxmlformats.org/officeDocument/2006/relationships/image" Target="/xl/media/image582.jpeg" Id="rId173"/><Relationship Type="http://schemas.openxmlformats.org/officeDocument/2006/relationships/image" Target="/xl/media/image583.jpeg" Id="rId174"/><Relationship Type="http://schemas.openxmlformats.org/officeDocument/2006/relationships/image" Target="/xl/media/image584.jpeg" Id="rId175"/><Relationship Type="http://schemas.openxmlformats.org/officeDocument/2006/relationships/image" Target="/xl/media/image585.jpeg" Id="rId176"/><Relationship Type="http://schemas.openxmlformats.org/officeDocument/2006/relationships/image" Target="/xl/media/image586.jpeg" Id="rId177"/><Relationship Type="http://schemas.openxmlformats.org/officeDocument/2006/relationships/image" Target="/xl/media/image587.jpeg" Id="rId178"/><Relationship Type="http://schemas.openxmlformats.org/officeDocument/2006/relationships/image" Target="/xl/media/image588.jpeg" Id="rId179"/><Relationship Type="http://schemas.openxmlformats.org/officeDocument/2006/relationships/image" Target="/xl/media/image589.jpeg" Id="rId180"/><Relationship Type="http://schemas.openxmlformats.org/officeDocument/2006/relationships/image" Target="/xl/media/image590.jpeg" Id="rId181"/><Relationship Type="http://schemas.openxmlformats.org/officeDocument/2006/relationships/image" Target="/xl/media/image591.jpeg" Id="rId182"/><Relationship Type="http://schemas.openxmlformats.org/officeDocument/2006/relationships/image" Target="/xl/media/image592.jpeg" Id="rId183"/><Relationship Type="http://schemas.openxmlformats.org/officeDocument/2006/relationships/image" Target="/xl/media/image593.jpeg" Id="rId184"/><Relationship Type="http://schemas.openxmlformats.org/officeDocument/2006/relationships/image" Target="/xl/media/image594.jpeg" Id="rId185"/><Relationship Type="http://schemas.openxmlformats.org/officeDocument/2006/relationships/image" Target="/xl/media/image595.jpeg" Id="rId186"/><Relationship Type="http://schemas.openxmlformats.org/officeDocument/2006/relationships/image" Target="/xl/media/image596.jpeg" Id="rId187"/><Relationship Type="http://schemas.openxmlformats.org/officeDocument/2006/relationships/image" Target="/xl/media/image597.jpeg" Id="rId188"/><Relationship Type="http://schemas.openxmlformats.org/officeDocument/2006/relationships/image" Target="/xl/media/image598.jpeg" Id="rId189"/><Relationship Type="http://schemas.openxmlformats.org/officeDocument/2006/relationships/image" Target="/xl/media/image599.jpeg" Id="rId190"/><Relationship Type="http://schemas.openxmlformats.org/officeDocument/2006/relationships/image" Target="/xl/media/image600.jpeg" Id="rId191"/><Relationship Type="http://schemas.openxmlformats.org/officeDocument/2006/relationships/image" Target="/xl/media/image601.jpeg" Id="rId192"/><Relationship Type="http://schemas.openxmlformats.org/officeDocument/2006/relationships/image" Target="/xl/media/image602.jpeg" Id="rId193"/><Relationship Type="http://schemas.openxmlformats.org/officeDocument/2006/relationships/image" Target="/xl/media/image603.jpeg" Id="rId194"/><Relationship Type="http://schemas.openxmlformats.org/officeDocument/2006/relationships/image" Target="/xl/media/image604.jpeg" Id="rId195"/><Relationship Type="http://schemas.openxmlformats.org/officeDocument/2006/relationships/image" Target="/xl/media/image605.jpeg" Id="rId196"/><Relationship Type="http://schemas.openxmlformats.org/officeDocument/2006/relationships/image" Target="/xl/media/image606.jpeg" Id="rId197"/><Relationship Type="http://schemas.openxmlformats.org/officeDocument/2006/relationships/image" Target="/xl/media/image607.jpeg" Id="rId198"/><Relationship Type="http://schemas.openxmlformats.org/officeDocument/2006/relationships/image" Target="/xl/media/image608.jpeg" Id="rId199"/><Relationship Type="http://schemas.openxmlformats.org/officeDocument/2006/relationships/image" Target="/xl/media/image609.jpeg" Id="rId200"/><Relationship Type="http://schemas.openxmlformats.org/officeDocument/2006/relationships/image" Target="/xl/media/image610.jpeg" Id="rId201"/><Relationship Type="http://schemas.openxmlformats.org/officeDocument/2006/relationships/image" Target="/xl/media/image611.jpeg" Id="rId202"/><Relationship Type="http://schemas.openxmlformats.org/officeDocument/2006/relationships/image" Target="/xl/media/image612.jpeg" Id="rId203"/><Relationship Type="http://schemas.openxmlformats.org/officeDocument/2006/relationships/image" Target="/xl/media/image613.jpeg" Id="rId204"/><Relationship Type="http://schemas.openxmlformats.org/officeDocument/2006/relationships/image" Target="/xl/media/image614.jpeg" Id="rId205"/><Relationship Type="http://schemas.openxmlformats.org/officeDocument/2006/relationships/image" Target="/xl/media/image615.jpeg" Id="rId206"/><Relationship Type="http://schemas.openxmlformats.org/officeDocument/2006/relationships/image" Target="/xl/media/image616.jpeg" Id="rId207"/><Relationship Type="http://schemas.openxmlformats.org/officeDocument/2006/relationships/image" Target="/xl/media/image617.jpeg" Id="rId208"/><Relationship Type="http://schemas.openxmlformats.org/officeDocument/2006/relationships/image" Target="/xl/media/image618.jpeg" Id="rId209"/><Relationship Type="http://schemas.openxmlformats.org/officeDocument/2006/relationships/image" Target="/xl/media/image619.jpeg" Id="rId210"/><Relationship Type="http://schemas.openxmlformats.org/officeDocument/2006/relationships/image" Target="/xl/media/image620.jpeg" Id="rId211"/><Relationship Type="http://schemas.openxmlformats.org/officeDocument/2006/relationships/image" Target="/xl/media/image621.jpeg" Id="rId212"/><Relationship Type="http://schemas.openxmlformats.org/officeDocument/2006/relationships/image" Target="/xl/media/image622.jpeg" Id="rId213"/><Relationship Type="http://schemas.openxmlformats.org/officeDocument/2006/relationships/image" Target="/xl/media/image623.jpeg" Id="rId214"/><Relationship Type="http://schemas.openxmlformats.org/officeDocument/2006/relationships/image" Target="/xl/media/image624.jpeg" Id="rId215"/><Relationship Type="http://schemas.openxmlformats.org/officeDocument/2006/relationships/image" Target="/xl/media/image625.jpeg" Id="rId216"/><Relationship Type="http://schemas.openxmlformats.org/officeDocument/2006/relationships/image" Target="/xl/media/image626.jpeg" Id="rId217"/><Relationship Type="http://schemas.openxmlformats.org/officeDocument/2006/relationships/image" Target="/xl/media/image627.jpeg" Id="rId218"/><Relationship Type="http://schemas.openxmlformats.org/officeDocument/2006/relationships/image" Target="/xl/media/image628.jpeg" Id="rId219"/><Relationship Type="http://schemas.openxmlformats.org/officeDocument/2006/relationships/image" Target="/xl/media/image629.jpeg" Id="rId220"/><Relationship Type="http://schemas.openxmlformats.org/officeDocument/2006/relationships/image" Target="/xl/media/image630.jpeg" Id="rId221"/><Relationship Type="http://schemas.openxmlformats.org/officeDocument/2006/relationships/image" Target="/xl/media/image631.jpeg" Id="rId222"/><Relationship Type="http://schemas.openxmlformats.org/officeDocument/2006/relationships/image" Target="/xl/media/image632.jpeg" Id="rId223"/><Relationship Type="http://schemas.openxmlformats.org/officeDocument/2006/relationships/image" Target="/xl/media/image633.jpeg" Id="rId224"/><Relationship Type="http://schemas.openxmlformats.org/officeDocument/2006/relationships/image" Target="/xl/media/image634.jpeg" Id="rId225"/><Relationship Type="http://schemas.openxmlformats.org/officeDocument/2006/relationships/image" Target="/xl/media/image635.jpeg" Id="rId226"/><Relationship Type="http://schemas.openxmlformats.org/officeDocument/2006/relationships/image" Target="/xl/media/image636.jpeg" Id="rId227"/><Relationship Type="http://schemas.openxmlformats.org/officeDocument/2006/relationships/image" Target="/xl/media/image637.jpeg" Id="rId228"/><Relationship Type="http://schemas.openxmlformats.org/officeDocument/2006/relationships/image" Target="/xl/media/image638.jpeg" Id="rId229"/><Relationship Type="http://schemas.openxmlformats.org/officeDocument/2006/relationships/image" Target="/xl/media/image639.jpeg" Id="rId230"/><Relationship Type="http://schemas.openxmlformats.org/officeDocument/2006/relationships/image" Target="/xl/media/image640.jpeg" Id="rId231"/><Relationship Type="http://schemas.openxmlformats.org/officeDocument/2006/relationships/image" Target="/xl/media/image641.jpeg" Id="rId232"/><Relationship Type="http://schemas.openxmlformats.org/officeDocument/2006/relationships/image" Target="/xl/media/image642.jpeg" Id="rId233"/><Relationship Type="http://schemas.openxmlformats.org/officeDocument/2006/relationships/image" Target="/xl/media/image643.jpeg" Id="rId234"/><Relationship Type="http://schemas.openxmlformats.org/officeDocument/2006/relationships/image" Target="/xl/media/image644.jpeg" Id="rId235"/><Relationship Type="http://schemas.openxmlformats.org/officeDocument/2006/relationships/image" Target="/xl/media/image645.jpeg" Id="rId236"/><Relationship Type="http://schemas.openxmlformats.org/officeDocument/2006/relationships/image" Target="/xl/media/image646.jpeg" Id="rId237"/><Relationship Type="http://schemas.openxmlformats.org/officeDocument/2006/relationships/image" Target="/xl/media/image647.jpeg" Id="rId238"/><Relationship Type="http://schemas.openxmlformats.org/officeDocument/2006/relationships/image" Target="/xl/media/image648.jpeg" Id="rId239"/><Relationship Type="http://schemas.openxmlformats.org/officeDocument/2006/relationships/image" Target="/xl/media/image649.jpeg" Id="rId240"/><Relationship Type="http://schemas.openxmlformats.org/officeDocument/2006/relationships/image" Target="/xl/media/image650.jpeg" Id="rId241"/><Relationship Type="http://schemas.openxmlformats.org/officeDocument/2006/relationships/image" Target="/xl/media/image651.jpeg" Id="rId242"/><Relationship Type="http://schemas.openxmlformats.org/officeDocument/2006/relationships/image" Target="/xl/media/image652.jpeg" Id="rId243"/><Relationship Type="http://schemas.openxmlformats.org/officeDocument/2006/relationships/image" Target="/xl/media/image653.jpeg" Id="rId244"/><Relationship Type="http://schemas.openxmlformats.org/officeDocument/2006/relationships/image" Target="/xl/media/image654.jpeg" Id="rId245"/><Relationship Type="http://schemas.openxmlformats.org/officeDocument/2006/relationships/image" Target="/xl/media/image655.jpeg" Id="rId246"/><Relationship Type="http://schemas.openxmlformats.org/officeDocument/2006/relationships/image" Target="/xl/media/image656.jpeg" Id="rId247"/><Relationship Type="http://schemas.openxmlformats.org/officeDocument/2006/relationships/image" Target="/xl/media/image657.jpeg" Id="rId248"/><Relationship Type="http://schemas.openxmlformats.org/officeDocument/2006/relationships/image" Target="/xl/media/image658.jpeg" Id="rId249"/><Relationship Type="http://schemas.openxmlformats.org/officeDocument/2006/relationships/image" Target="/xl/media/image659.jpeg" Id="rId250"/><Relationship Type="http://schemas.openxmlformats.org/officeDocument/2006/relationships/image" Target="/xl/media/image660.jpeg" Id="rId251"/><Relationship Type="http://schemas.openxmlformats.org/officeDocument/2006/relationships/image" Target="/xl/media/image661.jpeg" Id="rId252"/><Relationship Type="http://schemas.openxmlformats.org/officeDocument/2006/relationships/image" Target="/xl/media/image662.jpeg" Id="rId253"/><Relationship Type="http://schemas.openxmlformats.org/officeDocument/2006/relationships/image" Target="/xl/media/image663.jpeg" Id="rId254"/><Relationship Type="http://schemas.openxmlformats.org/officeDocument/2006/relationships/image" Target="/xl/media/image664.jpeg" Id="rId255"/><Relationship Type="http://schemas.openxmlformats.org/officeDocument/2006/relationships/image" Target="/xl/media/image665.jpeg" Id="rId256"/><Relationship Type="http://schemas.openxmlformats.org/officeDocument/2006/relationships/image" Target="/xl/media/image666.jpeg" Id="rId257"/><Relationship Type="http://schemas.openxmlformats.org/officeDocument/2006/relationships/image" Target="/xl/media/image667.jpeg" Id="rId258"/><Relationship Type="http://schemas.openxmlformats.org/officeDocument/2006/relationships/image" Target="/xl/media/image668.jpeg" Id="rId259"/><Relationship Type="http://schemas.openxmlformats.org/officeDocument/2006/relationships/image" Target="/xl/media/image669.jpeg" Id="rId260"/><Relationship Type="http://schemas.openxmlformats.org/officeDocument/2006/relationships/image" Target="/xl/media/image670.jpeg" Id="rId261"/><Relationship Type="http://schemas.openxmlformats.org/officeDocument/2006/relationships/image" Target="/xl/media/image671.jpeg" Id="rId262"/><Relationship Type="http://schemas.openxmlformats.org/officeDocument/2006/relationships/image" Target="/xl/media/image672.jpeg" Id="rId263"/><Relationship Type="http://schemas.openxmlformats.org/officeDocument/2006/relationships/image" Target="/xl/media/image673.jpeg" Id="rId264"/><Relationship Type="http://schemas.openxmlformats.org/officeDocument/2006/relationships/image" Target="/xl/media/image674.jpeg" Id="rId265"/><Relationship Type="http://schemas.openxmlformats.org/officeDocument/2006/relationships/image" Target="/xl/media/image675.jpeg" Id="rId266"/><Relationship Type="http://schemas.openxmlformats.org/officeDocument/2006/relationships/image" Target="/xl/media/image676.jpeg" Id="rId267"/><Relationship Type="http://schemas.openxmlformats.org/officeDocument/2006/relationships/image" Target="/xl/media/image677.jpeg" Id="rId268"/><Relationship Type="http://schemas.openxmlformats.org/officeDocument/2006/relationships/image" Target="/xl/media/image678.jpeg" Id="rId269"/><Relationship Type="http://schemas.openxmlformats.org/officeDocument/2006/relationships/image" Target="/xl/media/image679.jpeg" Id="rId270"/><Relationship Type="http://schemas.openxmlformats.org/officeDocument/2006/relationships/image" Target="/xl/media/image680.jpeg" Id="rId271"/><Relationship Type="http://schemas.openxmlformats.org/officeDocument/2006/relationships/image" Target="/xl/media/image681.jpeg" Id="rId272"/><Relationship Type="http://schemas.openxmlformats.org/officeDocument/2006/relationships/image" Target="/xl/media/image682.jpeg" Id="rId273"/><Relationship Type="http://schemas.openxmlformats.org/officeDocument/2006/relationships/image" Target="/xl/media/image683.jpeg" Id="rId274"/><Relationship Type="http://schemas.openxmlformats.org/officeDocument/2006/relationships/image" Target="/xl/media/image684.jpeg" Id="rId275"/><Relationship Type="http://schemas.openxmlformats.org/officeDocument/2006/relationships/image" Target="/xl/media/image685.jpeg" Id="rId276"/><Relationship Type="http://schemas.openxmlformats.org/officeDocument/2006/relationships/image" Target="/xl/media/image686.jpeg" Id="rId277"/><Relationship Type="http://schemas.openxmlformats.org/officeDocument/2006/relationships/image" Target="/xl/media/image687.jpeg" Id="rId278"/><Relationship Type="http://schemas.openxmlformats.org/officeDocument/2006/relationships/image" Target="/xl/media/image688.jpeg" Id="rId279"/><Relationship Type="http://schemas.openxmlformats.org/officeDocument/2006/relationships/image" Target="/xl/media/image689.jpeg" Id="rId280"/><Relationship Type="http://schemas.openxmlformats.org/officeDocument/2006/relationships/image" Target="/xl/media/image690.jpeg" Id="rId281"/><Relationship Type="http://schemas.openxmlformats.org/officeDocument/2006/relationships/image" Target="/xl/media/image691.jpeg" Id="rId282"/><Relationship Type="http://schemas.openxmlformats.org/officeDocument/2006/relationships/image" Target="/xl/media/image692.jpeg" Id="rId283"/><Relationship Type="http://schemas.openxmlformats.org/officeDocument/2006/relationships/image" Target="/xl/media/image693.jpeg" Id="rId284"/><Relationship Type="http://schemas.openxmlformats.org/officeDocument/2006/relationships/image" Target="/xl/media/image694.jpeg" Id="rId285"/><Relationship Type="http://schemas.openxmlformats.org/officeDocument/2006/relationships/image" Target="/xl/media/image695.jpeg" Id="rId286"/><Relationship Type="http://schemas.openxmlformats.org/officeDocument/2006/relationships/image" Target="/xl/media/image696.jpeg" Id="rId287"/><Relationship Type="http://schemas.openxmlformats.org/officeDocument/2006/relationships/image" Target="/xl/media/image697.jpeg" Id="rId288"/><Relationship Type="http://schemas.openxmlformats.org/officeDocument/2006/relationships/image" Target="/xl/media/image698.jpeg" Id="rId289"/><Relationship Type="http://schemas.openxmlformats.org/officeDocument/2006/relationships/image" Target="/xl/media/image699.jpeg" Id="rId290"/><Relationship Type="http://schemas.openxmlformats.org/officeDocument/2006/relationships/image" Target="/xl/media/image700.jpeg" Id="rId291"/><Relationship Type="http://schemas.openxmlformats.org/officeDocument/2006/relationships/image" Target="/xl/media/image701.jpeg" Id="rId292"/><Relationship Type="http://schemas.openxmlformats.org/officeDocument/2006/relationships/image" Target="/xl/media/image702.jpeg" Id="rId293"/><Relationship Type="http://schemas.openxmlformats.org/officeDocument/2006/relationships/image" Target="/xl/media/image703.jpeg" Id="rId294"/><Relationship Type="http://schemas.openxmlformats.org/officeDocument/2006/relationships/image" Target="/xl/media/image704.jpeg" Id="rId295"/><Relationship Type="http://schemas.openxmlformats.org/officeDocument/2006/relationships/image" Target="/xl/media/image705.jpeg" Id="rId296"/><Relationship Type="http://schemas.openxmlformats.org/officeDocument/2006/relationships/image" Target="/xl/media/image706.jpeg" Id="rId297"/><Relationship Type="http://schemas.openxmlformats.org/officeDocument/2006/relationships/image" Target="/xl/media/image707.jpeg" Id="rId298"/><Relationship Type="http://schemas.openxmlformats.org/officeDocument/2006/relationships/image" Target="/xl/media/image708.jpeg" Id="rId299"/><Relationship Type="http://schemas.openxmlformats.org/officeDocument/2006/relationships/image" Target="/xl/media/image709.jpeg" Id="rId300"/><Relationship Type="http://schemas.openxmlformats.org/officeDocument/2006/relationships/image" Target="/xl/media/image710.jpeg" Id="rId301"/><Relationship Type="http://schemas.openxmlformats.org/officeDocument/2006/relationships/image" Target="/xl/media/image711.jpeg" Id="rId302"/><Relationship Type="http://schemas.openxmlformats.org/officeDocument/2006/relationships/image" Target="/xl/media/image712.jpeg" Id="rId303"/><Relationship Type="http://schemas.openxmlformats.org/officeDocument/2006/relationships/image" Target="/xl/media/image713.jpeg" Id="rId304"/><Relationship Type="http://schemas.openxmlformats.org/officeDocument/2006/relationships/image" Target="/xl/media/image714.jpeg" Id="rId305"/><Relationship Type="http://schemas.openxmlformats.org/officeDocument/2006/relationships/image" Target="/xl/media/image715.jpeg" Id="rId306"/><Relationship Type="http://schemas.openxmlformats.org/officeDocument/2006/relationships/image" Target="/xl/media/image716.jpeg" Id="rId307"/><Relationship Type="http://schemas.openxmlformats.org/officeDocument/2006/relationships/image" Target="/xl/media/image717.jpeg" Id="rId308"/><Relationship Type="http://schemas.openxmlformats.org/officeDocument/2006/relationships/image" Target="/xl/media/image718.jpeg" Id="rId309"/><Relationship Type="http://schemas.openxmlformats.org/officeDocument/2006/relationships/image" Target="/xl/media/image719.jpeg" Id="rId310"/><Relationship Type="http://schemas.openxmlformats.org/officeDocument/2006/relationships/image" Target="/xl/media/image720.jpeg" Id="rId311"/><Relationship Type="http://schemas.openxmlformats.org/officeDocument/2006/relationships/image" Target="/xl/media/image721.jpeg" Id="rId312"/><Relationship Type="http://schemas.openxmlformats.org/officeDocument/2006/relationships/image" Target="/xl/media/image722.jpeg" Id="rId313"/><Relationship Type="http://schemas.openxmlformats.org/officeDocument/2006/relationships/image" Target="/xl/media/image723.jpeg" Id="rId314"/><Relationship Type="http://schemas.openxmlformats.org/officeDocument/2006/relationships/image" Target="/xl/media/image724.jpeg" Id="rId315"/><Relationship Type="http://schemas.openxmlformats.org/officeDocument/2006/relationships/image" Target="/xl/media/image725.jpeg" Id="rId316"/><Relationship Type="http://schemas.openxmlformats.org/officeDocument/2006/relationships/image" Target="/xl/media/image726.jpeg" Id="rId317"/><Relationship Type="http://schemas.openxmlformats.org/officeDocument/2006/relationships/image" Target="/xl/media/image727.jpeg" Id="rId318"/><Relationship Type="http://schemas.openxmlformats.org/officeDocument/2006/relationships/image" Target="/xl/media/image728.jpeg" Id="rId319"/><Relationship Type="http://schemas.openxmlformats.org/officeDocument/2006/relationships/image" Target="/xl/media/image729.jpeg" Id="rId320"/><Relationship Type="http://schemas.openxmlformats.org/officeDocument/2006/relationships/image" Target="/xl/media/image730.jpeg" Id="rId321"/><Relationship Type="http://schemas.openxmlformats.org/officeDocument/2006/relationships/image" Target="/xl/media/image731.jpeg" Id="rId322"/><Relationship Type="http://schemas.openxmlformats.org/officeDocument/2006/relationships/image" Target="/xl/media/image732.jpeg" Id="rId323"/><Relationship Type="http://schemas.openxmlformats.org/officeDocument/2006/relationships/image" Target="/xl/media/image733.jpeg" Id="rId324"/><Relationship Type="http://schemas.openxmlformats.org/officeDocument/2006/relationships/image" Target="/xl/media/image734.jpeg" Id="rId325"/><Relationship Type="http://schemas.openxmlformats.org/officeDocument/2006/relationships/image" Target="/xl/media/image735.jpeg" Id="rId326"/><Relationship Type="http://schemas.openxmlformats.org/officeDocument/2006/relationships/image" Target="/xl/media/image736.jpeg" Id="rId327"/><Relationship Type="http://schemas.openxmlformats.org/officeDocument/2006/relationships/image" Target="/xl/media/image737.jpeg" Id="rId328"/><Relationship Type="http://schemas.openxmlformats.org/officeDocument/2006/relationships/image" Target="/xl/media/image738.jpeg" Id="rId329"/><Relationship Type="http://schemas.openxmlformats.org/officeDocument/2006/relationships/image" Target="/xl/media/image739.jpeg" Id="rId330"/><Relationship Type="http://schemas.openxmlformats.org/officeDocument/2006/relationships/image" Target="/xl/media/image740.jpeg" Id="rId331"/><Relationship Type="http://schemas.openxmlformats.org/officeDocument/2006/relationships/image" Target="/xl/media/image741.jpeg" Id="rId332"/><Relationship Type="http://schemas.openxmlformats.org/officeDocument/2006/relationships/image" Target="/xl/media/image742.jpeg" Id="rId333"/><Relationship Type="http://schemas.openxmlformats.org/officeDocument/2006/relationships/image" Target="/xl/media/image743.jpeg" Id="rId334"/><Relationship Type="http://schemas.openxmlformats.org/officeDocument/2006/relationships/image" Target="/xl/media/image744.jpeg" Id="rId335"/><Relationship Type="http://schemas.openxmlformats.org/officeDocument/2006/relationships/image" Target="/xl/media/image745.jpeg" Id="rId336"/><Relationship Type="http://schemas.openxmlformats.org/officeDocument/2006/relationships/image" Target="/xl/media/image746.jpeg" Id="rId337"/><Relationship Type="http://schemas.openxmlformats.org/officeDocument/2006/relationships/image" Target="/xl/media/image747.jpeg" Id="rId338"/><Relationship Type="http://schemas.openxmlformats.org/officeDocument/2006/relationships/image" Target="/xl/media/image748.jpeg" Id="rId339"/><Relationship Type="http://schemas.openxmlformats.org/officeDocument/2006/relationships/image" Target="/xl/media/image749.jpeg" Id="rId340"/><Relationship Type="http://schemas.openxmlformats.org/officeDocument/2006/relationships/image" Target="/xl/media/image750.jpeg" Id="rId341"/><Relationship Type="http://schemas.openxmlformats.org/officeDocument/2006/relationships/image" Target="/xl/media/image751.jpeg" Id="rId342"/><Relationship Type="http://schemas.openxmlformats.org/officeDocument/2006/relationships/image" Target="/xl/media/image752.jpeg" Id="rId343"/><Relationship Type="http://schemas.openxmlformats.org/officeDocument/2006/relationships/image" Target="/xl/media/image753.jpeg" Id="rId344"/><Relationship Type="http://schemas.openxmlformats.org/officeDocument/2006/relationships/image" Target="/xl/media/image754.jpeg" Id="rId345"/><Relationship Type="http://schemas.openxmlformats.org/officeDocument/2006/relationships/image" Target="/xl/media/image755.jpeg" Id="rId346"/><Relationship Type="http://schemas.openxmlformats.org/officeDocument/2006/relationships/image" Target="/xl/media/image756.jpeg" Id="rId347"/><Relationship Type="http://schemas.openxmlformats.org/officeDocument/2006/relationships/image" Target="/xl/media/image757.jpeg" Id="rId348"/><Relationship Type="http://schemas.openxmlformats.org/officeDocument/2006/relationships/image" Target="/xl/media/image758.jpeg" Id="rId349"/><Relationship Type="http://schemas.openxmlformats.org/officeDocument/2006/relationships/image" Target="/xl/media/image759.jpeg" Id="rId350"/><Relationship Type="http://schemas.openxmlformats.org/officeDocument/2006/relationships/image" Target="/xl/media/image760.jpeg" Id="rId351"/><Relationship Type="http://schemas.openxmlformats.org/officeDocument/2006/relationships/image" Target="/xl/media/image761.jpeg" Id="rId352"/><Relationship Type="http://schemas.openxmlformats.org/officeDocument/2006/relationships/image" Target="/xl/media/image762.jpeg" Id="rId353"/><Relationship Type="http://schemas.openxmlformats.org/officeDocument/2006/relationships/image" Target="/xl/media/image763.jpeg" Id="rId354"/><Relationship Type="http://schemas.openxmlformats.org/officeDocument/2006/relationships/image" Target="/xl/media/image764.jpeg" Id="rId355"/><Relationship Type="http://schemas.openxmlformats.org/officeDocument/2006/relationships/image" Target="/xl/media/image765.jpeg" Id="rId356"/><Relationship Type="http://schemas.openxmlformats.org/officeDocument/2006/relationships/image" Target="/xl/media/image766.jpeg" Id="rId357"/><Relationship Type="http://schemas.openxmlformats.org/officeDocument/2006/relationships/image" Target="/xl/media/image767.jpeg" Id="rId358"/><Relationship Type="http://schemas.openxmlformats.org/officeDocument/2006/relationships/image" Target="/xl/media/image768.jpeg" Id="rId359"/><Relationship Type="http://schemas.openxmlformats.org/officeDocument/2006/relationships/image" Target="/xl/media/image769.jpeg" Id="rId360"/><Relationship Type="http://schemas.openxmlformats.org/officeDocument/2006/relationships/image" Target="/xl/media/image770.jpeg" Id="rId361"/><Relationship Type="http://schemas.openxmlformats.org/officeDocument/2006/relationships/image" Target="/xl/media/image771.jpeg" Id="rId362"/><Relationship Type="http://schemas.openxmlformats.org/officeDocument/2006/relationships/image" Target="/xl/media/image772.jpeg" Id="rId363"/><Relationship Type="http://schemas.openxmlformats.org/officeDocument/2006/relationships/image" Target="/xl/media/image773.jpeg" Id="rId364"/><Relationship Type="http://schemas.openxmlformats.org/officeDocument/2006/relationships/image" Target="/xl/media/image774.jpeg" Id="rId365"/><Relationship Type="http://schemas.openxmlformats.org/officeDocument/2006/relationships/image" Target="/xl/media/image775.jpeg" Id="rId366"/><Relationship Type="http://schemas.openxmlformats.org/officeDocument/2006/relationships/image" Target="/xl/media/image776.jpeg" Id="rId367"/><Relationship Type="http://schemas.openxmlformats.org/officeDocument/2006/relationships/image" Target="/xl/media/image777.jpeg" Id="rId368"/><Relationship Type="http://schemas.openxmlformats.org/officeDocument/2006/relationships/image" Target="/xl/media/image778.jpeg" Id="rId369"/><Relationship Type="http://schemas.openxmlformats.org/officeDocument/2006/relationships/image" Target="/xl/media/image779.jpeg" Id="rId370"/><Relationship Type="http://schemas.openxmlformats.org/officeDocument/2006/relationships/image" Target="/xl/media/image780.jpeg" Id="rId371"/><Relationship Type="http://schemas.openxmlformats.org/officeDocument/2006/relationships/image" Target="/xl/media/image781.jpeg" Id="rId372"/><Relationship Type="http://schemas.openxmlformats.org/officeDocument/2006/relationships/image" Target="/xl/media/image782.jpeg" Id="rId373"/><Relationship Type="http://schemas.openxmlformats.org/officeDocument/2006/relationships/image" Target="/xl/media/image783.jpeg" Id="rId374"/><Relationship Type="http://schemas.openxmlformats.org/officeDocument/2006/relationships/image" Target="/xl/media/image784.jpeg" Id="rId375"/><Relationship Type="http://schemas.openxmlformats.org/officeDocument/2006/relationships/image" Target="/xl/media/image785.jpeg" Id="rId376"/><Relationship Type="http://schemas.openxmlformats.org/officeDocument/2006/relationships/image" Target="/xl/media/image786.jpeg" Id="rId377"/><Relationship Type="http://schemas.openxmlformats.org/officeDocument/2006/relationships/image" Target="/xl/media/image787.jpeg" Id="rId378"/><Relationship Type="http://schemas.openxmlformats.org/officeDocument/2006/relationships/image" Target="/xl/media/image788.jpeg" Id="rId379"/><Relationship Type="http://schemas.openxmlformats.org/officeDocument/2006/relationships/image" Target="/xl/media/image789.jpeg" Id="rId380"/><Relationship Type="http://schemas.openxmlformats.org/officeDocument/2006/relationships/image" Target="/xl/media/image790.jpeg" Id="rId381"/><Relationship Type="http://schemas.openxmlformats.org/officeDocument/2006/relationships/image" Target="/xl/media/image791.jpeg" Id="rId382"/><Relationship Type="http://schemas.openxmlformats.org/officeDocument/2006/relationships/image" Target="/xl/media/image792.jpeg" Id="rId383"/><Relationship Type="http://schemas.openxmlformats.org/officeDocument/2006/relationships/image" Target="/xl/media/image793.jpeg" Id="rId384"/><Relationship Type="http://schemas.openxmlformats.org/officeDocument/2006/relationships/image" Target="/xl/media/image794.jpeg" Id="rId385"/><Relationship Type="http://schemas.openxmlformats.org/officeDocument/2006/relationships/image" Target="/xl/media/image795.jpeg" Id="rId386"/><Relationship Type="http://schemas.openxmlformats.org/officeDocument/2006/relationships/image" Target="/xl/media/image796.jpeg" Id="rId387"/><Relationship Type="http://schemas.openxmlformats.org/officeDocument/2006/relationships/image" Target="/xl/media/image797.jpeg" Id="rId388"/><Relationship Type="http://schemas.openxmlformats.org/officeDocument/2006/relationships/image" Target="/xl/media/image798.jpeg" Id="rId389"/><Relationship Type="http://schemas.openxmlformats.org/officeDocument/2006/relationships/image" Target="/xl/media/image799.jpeg" Id="rId390"/><Relationship Type="http://schemas.openxmlformats.org/officeDocument/2006/relationships/image" Target="/xl/media/image800.jpeg" Id="rId391"/><Relationship Type="http://schemas.openxmlformats.org/officeDocument/2006/relationships/image" Target="/xl/media/image801.jpeg" Id="rId392"/><Relationship Type="http://schemas.openxmlformats.org/officeDocument/2006/relationships/image" Target="/xl/media/image802.jpeg" Id="rId393"/><Relationship Type="http://schemas.openxmlformats.org/officeDocument/2006/relationships/image" Target="/xl/media/image803.jpeg" Id="rId394"/><Relationship Type="http://schemas.openxmlformats.org/officeDocument/2006/relationships/image" Target="/xl/media/image804.jpeg" Id="rId395"/><Relationship Type="http://schemas.openxmlformats.org/officeDocument/2006/relationships/image" Target="/xl/media/image805.jpeg" Id="rId396"/><Relationship Type="http://schemas.openxmlformats.org/officeDocument/2006/relationships/image" Target="/xl/media/image806.jpeg" Id="rId397"/><Relationship Type="http://schemas.openxmlformats.org/officeDocument/2006/relationships/image" Target="/xl/media/image807.jpeg" Id="rId398"/><Relationship Type="http://schemas.openxmlformats.org/officeDocument/2006/relationships/image" Target="/xl/media/image808.jpeg" Id="rId399"/><Relationship Type="http://schemas.openxmlformats.org/officeDocument/2006/relationships/image" Target="/xl/media/image809.jpeg" Id="rId400"/><Relationship Type="http://schemas.openxmlformats.org/officeDocument/2006/relationships/image" Target="/xl/media/image810.jpeg" Id="rId401"/><Relationship Type="http://schemas.openxmlformats.org/officeDocument/2006/relationships/image" Target="/xl/media/image811.jpeg" Id="rId402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89535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895350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1104900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89535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895350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895350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666750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895350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895350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895350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895350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895350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895350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1428750" cy="1076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895350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895350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895350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895350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895350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895350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1428750" cy="1076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895350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895350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895350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895350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895350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895350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895350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895350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895350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895350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895350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895350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1428750" cy="10763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895350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895350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895350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895350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895350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895350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895350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895350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895350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895350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895350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895350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895350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895350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895350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895350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1428750" cy="7239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1428750" cy="7810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1428750" cy="7810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54</row>
      <rowOff>0</rowOff>
    </from>
    <ext cx="1428750" cy="8286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55</row>
      <rowOff>0</rowOff>
    </from>
    <ext cx="1428750" cy="1066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56</row>
      <rowOff>0</rowOff>
    </from>
    <ext cx="1428750" cy="809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57</row>
      <rowOff>0</rowOff>
    </from>
    <ext cx="1428750" cy="800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58</row>
      <rowOff>0</rowOff>
    </from>
    <ext cx="1428750" cy="809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59</row>
      <rowOff>0</rowOff>
    </from>
    <ext cx="1428750" cy="800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60</row>
      <rowOff>0</rowOff>
    </from>
    <ext cx="1428750" cy="809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61</row>
      <rowOff>0</rowOff>
    </from>
    <ext cx="895350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895350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63</row>
      <rowOff>0</rowOff>
    </from>
    <ext cx="895350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64</row>
      <rowOff>0</rowOff>
    </from>
    <ext cx="1428750" cy="10763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65</row>
      <rowOff>0</rowOff>
    </from>
    <ext cx="895350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895350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67</row>
      <rowOff>0</rowOff>
    </from>
    <ext cx="895350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68</row>
      <rowOff>0</rowOff>
    </from>
    <ext cx="895350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69</row>
      <rowOff>0</rowOff>
    </from>
    <ext cx="895350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70</row>
      <rowOff>0</rowOff>
    </from>
    <ext cx="895350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71</row>
      <rowOff>0</rowOff>
    </from>
    <ext cx="895350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72</row>
      <rowOff>0</rowOff>
    </from>
    <ext cx="895350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73</row>
      <rowOff>0</rowOff>
    </from>
    <ext cx="895350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74</row>
      <rowOff>0</rowOff>
    </from>
    <ext cx="895350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75</row>
      <rowOff>0</rowOff>
    </from>
    <ext cx="1428750" cy="10763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76</row>
      <rowOff>0</rowOff>
    </from>
    <ext cx="1428750" cy="10763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77</row>
      <rowOff>0</rowOff>
    </from>
    <ext cx="533400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78</row>
      <rowOff>0</rowOff>
    </from>
    <ext cx="895350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79</row>
      <rowOff>0</rowOff>
    </from>
    <ext cx="895350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80</row>
      <rowOff>0</rowOff>
    </from>
    <ext cx="895350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81</row>
      <rowOff>0</rowOff>
    </from>
    <ext cx="895350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82</row>
      <rowOff>0</rowOff>
    </from>
    <ext cx="895350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83</row>
      <rowOff>0</rowOff>
    </from>
    <ext cx="533400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84</row>
      <rowOff>0</rowOff>
    </from>
    <ext cx="533400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85</row>
      <rowOff>0</rowOff>
    </from>
    <ext cx="1428750" cy="10763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86</row>
      <rowOff>0</rowOff>
    </from>
    <ext cx="895350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87</row>
      <rowOff>0</rowOff>
    </from>
    <ext cx="895350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88</row>
      <rowOff>0</rowOff>
    </from>
    <ext cx="895350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89</row>
      <rowOff>0</rowOff>
    </from>
    <ext cx="895350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90</row>
      <rowOff>0</rowOff>
    </from>
    <ext cx="895350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91</row>
      <rowOff>0</rowOff>
    </from>
    <ext cx="895350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92</row>
      <rowOff>0</rowOff>
    </from>
    <ext cx="895350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93</row>
      <rowOff>0</rowOff>
    </from>
    <ext cx="895350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94</row>
      <rowOff>0</rowOff>
    </from>
    <ext cx="895350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95</row>
      <rowOff>0</rowOff>
    </from>
    <ext cx="895350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96</row>
      <rowOff>0</rowOff>
    </from>
    <ext cx="895350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97</row>
      <rowOff>0</rowOff>
    </from>
    <ext cx="895350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98</row>
      <rowOff>0</rowOff>
    </from>
    <ext cx="895350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99</row>
      <rowOff>0</rowOff>
    </from>
    <ext cx="895350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895350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101</row>
      <rowOff>0</rowOff>
    </from>
    <ext cx="895350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102</row>
      <rowOff>0</rowOff>
    </from>
    <ext cx="895350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103</row>
      <rowOff>0</rowOff>
    </from>
    <ext cx="895350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104</row>
      <rowOff>0</rowOff>
    </from>
    <ext cx="895350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105</row>
      <rowOff>0</rowOff>
    </from>
    <ext cx="552450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106</row>
      <rowOff>0</rowOff>
    </from>
    <ext cx="895350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107</row>
      <rowOff>0</rowOff>
    </from>
    <ext cx="552450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108</row>
      <rowOff>0</rowOff>
    </from>
    <ext cx="552450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109</row>
      <rowOff>0</rowOff>
    </from>
    <ext cx="67627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110</row>
      <rowOff>0</rowOff>
    </from>
    <ext cx="67627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111</row>
      <rowOff>0</rowOff>
    </from>
    <ext cx="67627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112</row>
      <rowOff>0</rowOff>
    </from>
    <ext cx="67627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113</row>
      <rowOff>0</rowOff>
    </from>
    <ext cx="1428750" cy="809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114</row>
      <rowOff>0</rowOff>
    </from>
    <ext cx="67627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115</row>
      <rowOff>0</rowOff>
    </from>
    <ext cx="67627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116</row>
      <rowOff>0</rowOff>
    </from>
    <ext cx="67627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117</row>
      <rowOff>0</rowOff>
    </from>
    <ext cx="67627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118</row>
      <rowOff>0</rowOff>
    </from>
    <ext cx="67627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119</row>
      <rowOff>0</rowOff>
    </from>
    <ext cx="67627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120</row>
      <rowOff>0</rowOff>
    </from>
    <ext cx="67627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121</row>
      <rowOff>0</rowOff>
    </from>
    <ext cx="895350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122</row>
      <rowOff>0</rowOff>
    </from>
    <ext cx="895350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123</row>
      <rowOff>0</rowOff>
    </from>
    <ext cx="533400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124</row>
      <rowOff>0</rowOff>
    </from>
    <ext cx="895350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125</row>
      <rowOff>0</rowOff>
    </from>
    <ext cx="5048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126</row>
      <rowOff>0</rowOff>
    </from>
    <ext cx="5048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127</row>
      <rowOff>0</rowOff>
    </from>
    <ext cx="895350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128</row>
      <rowOff>0</rowOff>
    </from>
    <ext cx="895350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129</row>
      <rowOff>0</rowOff>
    </from>
    <ext cx="895350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130</row>
      <rowOff>0</rowOff>
    </from>
    <ext cx="895350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131</row>
      <rowOff>0</rowOff>
    </from>
    <ext cx="94297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132</row>
      <rowOff>0</rowOff>
    </from>
    <ext cx="94297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133</row>
      <rowOff>0</rowOff>
    </from>
    <ext cx="94297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134</row>
      <rowOff>0</rowOff>
    </from>
    <ext cx="94297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135</row>
      <rowOff>0</rowOff>
    </from>
    <ext cx="533400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136</row>
      <rowOff>0</rowOff>
    </from>
    <ext cx="533400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137</row>
      <rowOff>0</rowOff>
    </from>
    <ext cx="533400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138</row>
      <rowOff>0</rowOff>
    </from>
    <ext cx="533400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139</row>
      <rowOff>0</rowOff>
    </from>
    <ext cx="533400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140</row>
      <rowOff>0</rowOff>
    </from>
    <ext cx="533400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141</row>
      <rowOff>0</rowOff>
    </from>
    <ext cx="895350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142</row>
      <rowOff>0</rowOff>
    </from>
    <ext cx="895350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143</row>
      <rowOff>0</rowOff>
    </from>
    <ext cx="895350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144</row>
      <rowOff>0</rowOff>
    </from>
    <ext cx="895350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145</row>
      <rowOff>0</rowOff>
    </from>
    <ext cx="895350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146</row>
      <rowOff>0</rowOff>
    </from>
    <ext cx="1428750" cy="10763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147</row>
      <rowOff>0</rowOff>
    </from>
    <ext cx="895350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148</row>
      <rowOff>0</rowOff>
    </from>
    <ext cx="895350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149</row>
      <rowOff>0</rowOff>
    </from>
    <ext cx="533400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150</row>
      <rowOff>0</rowOff>
    </from>
    <ext cx="533400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151</row>
      <rowOff>0</rowOff>
    </from>
    <ext cx="533400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152</row>
      <rowOff>0</rowOff>
    </from>
    <ext cx="533400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153</row>
      <rowOff>0</rowOff>
    </from>
    <ext cx="533400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154</row>
      <rowOff>0</rowOff>
    </from>
    <ext cx="533400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155</row>
      <rowOff>0</rowOff>
    </from>
    <ext cx="533400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156</row>
      <rowOff>0</rowOff>
    </from>
    <ext cx="533400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157</row>
      <rowOff>0</rowOff>
    </from>
    <ext cx="533400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158</row>
      <rowOff>0</rowOff>
    </from>
    <ext cx="533400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159</row>
      <rowOff>0</rowOff>
    </from>
    <ext cx="533400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160</row>
      <rowOff>0</rowOff>
    </from>
    <ext cx="533400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161</row>
      <rowOff>0</rowOff>
    </from>
    <ext cx="1428750" cy="10763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162</row>
      <rowOff>0</rowOff>
    </from>
    <ext cx="666750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163</row>
      <rowOff>0</rowOff>
    </from>
    <ext cx="895350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164</row>
      <rowOff>0</rowOff>
    </from>
    <ext cx="666750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165</row>
      <rowOff>0</rowOff>
    </from>
    <ext cx="1428750" cy="10763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166</row>
      <rowOff>0</rowOff>
    </from>
    <ext cx="666750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167</row>
      <rowOff>0</rowOff>
    </from>
    <ext cx="1428750" cy="11144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168</row>
      <rowOff>0</rowOff>
    </from>
    <ext cx="86677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169</row>
      <rowOff>0</rowOff>
    </from>
    <ext cx="8858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170</row>
      <rowOff>0</rowOff>
    </from>
    <ext cx="876300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171</row>
      <rowOff>0</rowOff>
    </from>
    <ext cx="857250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172</row>
      <rowOff>0</rowOff>
    </from>
    <ext cx="8477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173</row>
      <rowOff>0</rowOff>
    </from>
    <ext cx="895350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174</row>
      <rowOff>0</rowOff>
    </from>
    <ext cx="895350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175</row>
      <rowOff>0</rowOff>
    </from>
    <ext cx="895350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176</row>
      <rowOff>0</rowOff>
    </from>
    <ext cx="1428750" cy="10763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177</row>
      <rowOff>0</rowOff>
    </from>
    <ext cx="1428750" cy="10763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178</row>
      <rowOff>0</rowOff>
    </from>
    <ext cx="1428750" cy="10763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179</row>
      <rowOff>0</rowOff>
    </from>
    <ext cx="1428750" cy="10763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180</row>
      <rowOff>0</rowOff>
    </from>
    <ext cx="1428750" cy="10763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181</row>
      <rowOff>0</rowOff>
    </from>
    <ext cx="1428750" cy="10763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182</row>
      <rowOff>0</rowOff>
    </from>
    <ext cx="895350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183</row>
      <rowOff>0</rowOff>
    </from>
    <ext cx="895350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184</row>
      <rowOff>0</rowOff>
    </from>
    <ext cx="895350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185</row>
      <rowOff>0</rowOff>
    </from>
    <ext cx="533400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186</row>
      <rowOff>0</rowOff>
    </from>
    <ext cx="533400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187</row>
      <rowOff>0</rowOff>
    </from>
    <ext cx="533400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188</row>
      <rowOff>0</rowOff>
    </from>
    <ext cx="533400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189</row>
      <rowOff>0</rowOff>
    </from>
    <ext cx="533400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190</row>
      <rowOff>0</rowOff>
    </from>
    <ext cx="533400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191</row>
      <rowOff>0</rowOff>
    </from>
    <ext cx="533400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192</row>
      <rowOff>0</rowOff>
    </from>
    <ext cx="533400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193</row>
      <rowOff>0</rowOff>
    </from>
    <ext cx="533400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194</row>
      <rowOff>0</rowOff>
    </from>
    <ext cx="533400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195</row>
      <rowOff>0</rowOff>
    </from>
    <ext cx="666750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196</row>
      <rowOff>0</rowOff>
    </from>
    <ext cx="666750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197</row>
      <rowOff>0</rowOff>
    </from>
    <ext cx="1428750" cy="8001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198</row>
      <rowOff>0</rowOff>
    </from>
    <ext cx="1428750" cy="8001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199</row>
      <rowOff>0</rowOff>
    </from>
    <ext cx="552450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200</row>
      <rowOff>0</rowOff>
    </from>
    <ext cx="1428750" cy="6572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201</row>
      <rowOff>0</rowOff>
    </from>
    <ext cx="895350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202</row>
      <rowOff>0</rowOff>
    </from>
    <ext cx="895350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203</row>
      <rowOff>0</rowOff>
    </from>
    <ext cx="895350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204</row>
      <rowOff>0</rowOff>
    </from>
    <ext cx="895350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205</row>
      <rowOff>0</rowOff>
    </from>
    <ext cx="895350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206</row>
      <rowOff>0</rowOff>
    </from>
    <ext cx="1428750" cy="10763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207</row>
      <rowOff>0</rowOff>
    </from>
    <ext cx="895350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208</row>
      <rowOff>0</rowOff>
    </from>
    <ext cx="1428750" cy="10763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209</row>
      <rowOff>0</rowOff>
    </from>
    <ext cx="1428750" cy="10763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210</row>
      <rowOff>0</rowOff>
    </from>
    <ext cx="895350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211</row>
      <rowOff>0</rowOff>
    </from>
    <ext cx="895350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212</row>
      <rowOff>0</rowOff>
    </from>
    <ext cx="895350" cy="11906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213</row>
      <rowOff>0</rowOff>
    </from>
    <ext cx="1152525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214</row>
      <rowOff>0</rowOff>
    </from>
    <ext cx="895350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215</row>
      <rowOff>0</rowOff>
    </from>
    <ext cx="1428750" cy="10763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216</row>
      <rowOff>0</rowOff>
    </from>
    <ext cx="1428750" cy="10763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217</row>
      <rowOff>0</rowOff>
    </from>
    <ext cx="895350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218</row>
      <rowOff>0</rowOff>
    </from>
    <ext cx="895350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219</row>
      <rowOff>0</rowOff>
    </from>
    <ext cx="895350" cy="11906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220</row>
      <rowOff>0</rowOff>
    </from>
    <ext cx="895350" cy="11906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221</row>
      <rowOff>0</rowOff>
    </from>
    <ext cx="895350" cy="11906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222</row>
      <rowOff>0</rowOff>
    </from>
    <ext cx="895350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223</row>
      <rowOff>0</rowOff>
    </from>
    <ext cx="895350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224</row>
      <rowOff>0</rowOff>
    </from>
    <ext cx="895350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225</row>
      <rowOff>0</rowOff>
    </from>
    <ext cx="809625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226</row>
      <rowOff>0</rowOff>
    </from>
    <ext cx="809625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227</row>
      <rowOff>0</rowOff>
    </from>
    <ext cx="781050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228</row>
      <rowOff>0</rowOff>
    </from>
    <ext cx="828675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229</row>
      <rowOff>0</rowOff>
    </from>
    <ext cx="838200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230</row>
      <rowOff>0</rowOff>
    </from>
    <ext cx="895350" cy="1190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231</row>
      <rowOff>0</rowOff>
    </from>
    <ext cx="1133475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232</row>
      <rowOff>0</rowOff>
    </from>
    <ext cx="1000125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233</row>
      <rowOff>0</rowOff>
    </from>
    <ext cx="1428750" cy="10763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234</row>
      <rowOff>0</rowOff>
    </from>
    <ext cx="1181100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235</row>
      <rowOff>0</rowOff>
    </from>
    <ext cx="895350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236</row>
      <rowOff>0</rowOff>
    </from>
    <ext cx="895350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237</row>
      <rowOff>0</rowOff>
    </from>
    <ext cx="1428750" cy="10763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238</row>
      <rowOff>0</rowOff>
    </from>
    <ext cx="895350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239</row>
      <rowOff>0</rowOff>
    </from>
    <ext cx="1428750" cy="10763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240</row>
      <rowOff>0</rowOff>
    </from>
    <ext cx="1428750" cy="10763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241</row>
      <rowOff>0</rowOff>
    </from>
    <ext cx="1428750" cy="10763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242</row>
      <rowOff>0</rowOff>
    </from>
    <ext cx="1428750" cy="10763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243</row>
      <rowOff>0</rowOff>
    </from>
    <ext cx="1428750" cy="10763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244</row>
      <rowOff>0</rowOff>
    </from>
    <ext cx="895350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245</row>
      <rowOff>0</rowOff>
    </from>
    <ext cx="1428750" cy="10763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246</row>
      <rowOff>0</rowOff>
    </from>
    <ext cx="895350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247</row>
      <rowOff>0</rowOff>
    </from>
    <ext cx="895350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248</row>
      <rowOff>0</rowOff>
    </from>
    <ext cx="1428750" cy="10763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249</row>
      <rowOff>0</rowOff>
    </from>
    <ext cx="895350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250</row>
      <rowOff>0</rowOff>
    </from>
    <ext cx="1428750" cy="10763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251</row>
      <rowOff>0</rowOff>
    </from>
    <ext cx="533400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252</row>
      <rowOff>0</rowOff>
    </from>
    <ext cx="533400" cy="119062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253</row>
      <rowOff>0</rowOff>
    </from>
    <ext cx="533400" cy="11906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254</row>
      <rowOff>0</rowOff>
    </from>
    <ext cx="533400" cy="119062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255</row>
      <rowOff>0</rowOff>
    </from>
    <ext cx="533400" cy="11906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256</row>
      <rowOff>0</rowOff>
    </from>
    <ext cx="533400" cy="119062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257</row>
      <rowOff>0</rowOff>
    </from>
    <ext cx="533400" cy="11906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258</row>
      <rowOff>0</rowOff>
    </from>
    <ext cx="533400" cy="11906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259</row>
      <rowOff>0</rowOff>
    </from>
    <ext cx="533400" cy="1190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260</row>
      <rowOff>0</rowOff>
    </from>
    <ext cx="533400" cy="11906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261</row>
      <rowOff>0</rowOff>
    </from>
    <ext cx="895350" cy="11906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262</row>
      <rowOff>0</rowOff>
    </from>
    <ext cx="895350" cy="119062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263</row>
      <rowOff>0</rowOff>
    </from>
    <ext cx="895350" cy="1190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264</row>
      <rowOff>0</rowOff>
    </from>
    <ext cx="895350" cy="1190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265</row>
      <rowOff>0</rowOff>
    </from>
    <ext cx="666750" cy="11906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266</row>
      <rowOff>0</rowOff>
    </from>
    <ext cx="666750" cy="119062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267</row>
      <rowOff>0</rowOff>
    </from>
    <ext cx="895350" cy="11906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268</row>
      <rowOff>0</rowOff>
    </from>
    <ext cx="895350" cy="11906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269</row>
      <rowOff>0</rowOff>
    </from>
    <ext cx="895350" cy="11906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270</row>
      <rowOff>0</rowOff>
    </from>
    <ext cx="533400" cy="119062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271</row>
      <rowOff>0</rowOff>
    </from>
    <ext cx="533400" cy="11906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272</row>
      <rowOff>0</rowOff>
    </from>
    <ext cx="533400" cy="1190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273</row>
      <rowOff>0</rowOff>
    </from>
    <ext cx="533400" cy="11906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274</row>
      <rowOff>0</rowOff>
    </from>
    <ext cx="533400" cy="119062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275</row>
      <rowOff>0</rowOff>
    </from>
    <ext cx="895350" cy="11906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276</row>
      <rowOff>0</rowOff>
    </from>
    <ext cx="895350" cy="119062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277</row>
      <rowOff>0</rowOff>
    </from>
    <ext cx="895350" cy="11906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278</row>
      <rowOff>0</rowOff>
    </from>
    <ext cx="895350" cy="119062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279</row>
      <rowOff>0</rowOff>
    </from>
    <ext cx="1428750" cy="10763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280</row>
      <rowOff>0</rowOff>
    </from>
    <ext cx="1428750" cy="10763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281</row>
      <rowOff>0</rowOff>
    </from>
    <ext cx="1428750" cy="107632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282</row>
      <rowOff>0</rowOff>
    </from>
    <ext cx="895350" cy="119062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283</row>
      <rowOff>0</rowOff>
    </from>
    <ext cx="1428750" cy="10763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284</row>
      <rowOff>0</rowOff>
    </from>
    <ext cx="1428750" cy="10763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285</row>
      <rowOff>0</rowOff>
    </from>
    <ext cx="1428750" cy="10763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286</row>
      <rowOff>0</rowOff>
    </from>
    <ext cx="1428750" cy="107632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287</row>
      <rowOff>0</rowOff>
    </from>
    <ext cx="1428750" cy="10763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288</row>
      <rowOff>0</rowOff>
    </from>
    <ext cx="1428750" cy="10763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289</row>
      <rowOff>0</rowOff>
    </from>
    <ext cx="1428750" cy="9715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290</row>
      <rowOff>0</rowOff>
    </from>
    <ext cx="1428750" cy="9715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291</row>
      <rowOff>0</rowOff>
    </from>
    <ext cx="1428750" cy="9715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292</row>
      <rowOff>0</rowOff>
    </from>
    <ext cx="1428750" cy="9715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293</row>
      <rowOff>0</rowOff>
    </from>
    <ext cx="895350" cy="11906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294</row>
      <rowOff>0</rowOff>
    </from>
    <ext cx="895350" cy="119062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295</row>
      <rowOff>0</rowOff>
    </from>
    <ext cx="895350" cy="11906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296</row>
      <rowOff>0</rowOff>
    </from>
    <ext cx="895350" cy="119062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297</row>
      <rowOff>0</rowOff>
    </from>
    <ext cx="533400" cy="1190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298</row>
      <rowOff>0</rowOff>
    </from>
    <ext cx="533400" cy="11906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299</row>
      <rowOff>0</rowOff>
    </from>
    <ext cx="895350" cy="11906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300</row>
      <rowOff>0</rowOff>
    </from>
    <ext cx="895350" cy="119062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301</row>
      <rowOff>0</rowOff>
    </from>
    <ext cx="666750" cy="1190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302</row>
      <rowOff>0</rowOff>
    </from>
    <ext cx="666750" cy="119062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303</row>
      <rowOff>0</rowOff>
    </from>
    <ext cx="1428750" cy="8001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304</row>
      <rowOff>0</rowOff>
    </from>
    <ext cx="666750" cy="11906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305</row>
      <rowOff>0</rowOff>
    </from>
    <ext cx="666750" cy="11906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306</row>
      <rowOff>0</rowOff>
    </from>
    <ext cx="666750" cy="119062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307</row>
      <rowOff>0</rowOff>
    </from>
    <ext cx="1428750" cy="8001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308</row>
      <rowOff>0</rowOff>
    </from>
    <ext cx="1428750" cy="952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309</row>
      <rowOff>0</rowOff>
    </from>
    <ext cx="1428750" cy="6477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310</row>
      <rowOff>0</rowOff>
    </from>
    <ext cx="1428750" cy="952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311</row>
      <rowOff>0</rowOff>
    </from>
    <ext cx="1428750" cy="9810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312</row>
      <rowOff>0</rowOff>
    </from>
    <ext cx="1428750" cy="98107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313</row>
      <rowOff>0</rowOff>
    </from>
    <ext cx="1428750" cy="98107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314</row>
      <rowOff>0</rowOff>
    </from>
    <ext cx="819150" cy="119062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315</row>
      <rowOff>0</rowOff>
    </from>
    <ext cx="819150" cy="119062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316</row>
      <rowOff>0</rowOff>
    </from>
    <ext cx="1428750" cy="9810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317</row>
      <rowOff>0</rowOff>
    </from>
    <ext cx="533400" cy="11906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318</row>
      <rowOff>0</rowOff>
    </from>
    <ext cx="533400" cy="119062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319</row>
      <rowOff>0</rowOff>
    </from>
    <ext cx="561975" cy="119062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320</row>
      <rowOff>0</rowOff>
    </from>
    <ext cx="1428750" cy="6477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321</row>
      <rowOff>0</rowOff>
    </from>
    <ext cx="1428750" cy="6477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322</row>
      <rowOff>0</rowOff>
    </from>
    <ext cx="1428750" cy="6477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323</row>
      <rowOff>0</rowOff>
    </from>
    <ext cx="1428750" cy="80962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324</row>
      <rowOff>0</rowOff>
    </from>
    <ext cx="1428750" cy="80962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325</row>
      <rowOff>0</rowOff>
    </from>
    <ext cx="666750" cy="119062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326</row>
      <rowOff>0</rowOff>
    </from>
    <ext cx="1428750" cy="80962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327</row>
      <rowOff>0</rowOff>
    </from>
    <ext cx="1428750" cy="80962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328</row>
      <rowOff>0</rowOff>
    </from>
    <ext cx="1428750" cy="80962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329</row>
      <rowOff>0</rowOff>
    </from>
    <ext cx="533400" cy="119062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330</row>
      <rowOff>0</rowOff>
    </from>
    <ext cx="533400" cy="119062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331</row>
      <rowOff>0</rowOff>
    </from>
    <ext cx="533400" cy="119062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332</row>
      <rowOff>0</rowOff>
    </from>
    <ext cx="533400" cy="119062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333</row>
      <rowOff>0</rowOff>
    </from>
    <ext cx="533400" cy="119062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334</row>
      <rowOff>0</rowOff>
    </from>
    <ext cx="533400" cy="119062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335</row>
      <rowOff>0</rowOff>
    </from>
    <ext cx="895350" cy="119062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336</row>
      <rowOff>0</rowOff>
    </from>
    <ext cx="895350" cy="119062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337</row>
      <rowOff>0</rowOff>
    </from>
    <ext cx="895350" cy="119062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338</row>
      <rowOff>0</rowOff>
    </from>
    <ext cx="895350" cy="119062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339</row>
      <rowOff>0</rowOff>
    </from>
    <ext cx="895350" cy="11906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340</row>
      <rowOff>0</rowOff>
    </from>
    <ext cx="895350" cy="119062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341</row>
      <rowOff>0</rowOff>
    </from>
    <ext cx="895350" cy="119062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342</row>
      <rowOff>0</rowOff>
    </from>
    <ext cx="895350" cy="119062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343</row>
      <rowOff>0</rowOff>
    </from>
    <ext cx="1428750" cy="107632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344</row>
      <rowOff>0</rowOff>
    </from>
    <ext cx="1428750" cy="10763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345</row>
      <rowOff>0</rowOff>
    </from>
    <ext cx="895350" cy="119062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346</row>
      <rowOff>0</rowOff>
    </from>
    <ext cx="895350" cy="119062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347</row>
      <rowOff>0</rowOff>
    </from>
    <ext cx="895350" cy="119062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348</row>
      <rowOff>0</rowOff>
    </from>
    <ext cx="533400" cy="119062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349</row>
      <rowOff>0</rowOff>
    </from>
    <ext cx="895350" cy="119062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350</row>
      <rowOff>0</rowOff>
    </from>
    <ext cx="895350" cy="119062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351</row>
      <rowOff>0</rowOff>
    </from>
    <ext cx="895350" cy="119062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352</row>
      <rowOff>0</rowOff>
    </from>
    <ext cx="895350" cy="119062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353</row>
      <rowOff>0</rowOff>
    </from>
    <ext cx="895350" cy="119062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354</row>
      <rowOff>0</rowOff>
    </from>
    <ext cx="895350" cy="119062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355</row>
      <rowOff>0</rowOff>
    </from>
    <ext cx="923925" cy="119062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356</row>
      <rowOff>0</rowOff>
    </from>
    <ext cx="676275" cy="119062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357</row>
      <rowOff>0</rowOff>
    </from>
    <ext cx="676275" cy="119062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358</row>
      <rowOff>0</rowOff>
    </from>
    <ext cx="676275" cy="119062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359</row>
      <rowOff>0</rowOff>
    </from>
    <ext cx="895350" cy="119062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360</row>
      <rowOff>0</rowOff>
    </from>
    <ext cx="895350" cy="119062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361</row>
      <rowOff>0</rowOff>
    </from>
    <ext cx="895350" cy="119062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362</row>
      <rowOff>0</rowOff>
    </from>
    <ext cx="895350" cy="119062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363</row>
      <rowOff>0</rowOff>
    </from>
    <ext cx="895350" cy="119062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364</row>
      <rowOff>0</rowOff>
    </from>
    <ext cx="904875" cy="119062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365</row>
      <rowOff>0</rowOff>
    </from>
    <ext cx="533400" cy="119062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366</row>
      <rowOff>0</rowOff>
    </from>
    <ext cx="895350" cy="119062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367</row>
      <rowOff>0</rowOff>
    </from>
    <ext cx="533400" cy="119062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368</row>
      <rowOff>0</rowOff>
    </from>
    <ext cx="1428750" cy="6477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369</row>
      <rowOff>0</rowOff>
    </from>
    <ext cx="1428750" cy="6477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370</row>
      <rowOff>0</rowOff>
    </from>
    <ext cx="1428750" cy="6477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371</row>
      <rowOff>0</rowOff>
    </from>
    <ext cx="1428750" cy="6477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372</row>
      <rowOff>0</rowOff>
    </from>
    <ext cx="1428750" cy="6477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373</row>
      <rowOff>0</rowOff>
    </from>
    <ext cx="1428750" cy="6477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374</row>
      <rowOff>0</rowOff>
    </from>
    <ext cx="1428750" cy="6477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375</row>
      <rowOff>0</rowOff>
    </from>
    <ext cx="895350" cy="119062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376</row>
      <rowOff>0</rowOff>
    </from>
    <ext cx="895350" cy="119062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377</row>
      <rowOff>0</rowOff>
    </from>
    <ext cx="666750" cy="119062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378</row>
      <rowOff>0</rowOff>
    </from>
    <ext cx="666750" cy="119062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379</row>
      <rowOff>0</rowOff>
    </from>
    <ext cx="1428750" cy="107632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380</row>
      <rowOff>0</rowOff>
    </from>
    <ext cx="895350" cy="119062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381</row>
      <rowOff>0</rowOff>
    </from>
    <ext cx="895350" cy="119062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382</row>
      <rowOff>0</rowOff>
    </from>
    <ext cx="895350" cy="119062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383</row>
      <rowOff>0</rowOff>
    </from>
    <ext cx="895350" cy="119062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384</row>
      <rowOff>0</rowOff>
    </from>
    <ext cx="895350" cy="119062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385</row>
      <rowOff>0</rowOff>
    </from>
    <ext cx="1190625" cy="119062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386</row>
      <rowOff>0</rowOff>
    </from>
    <ext cx="1190625" cy="11906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387</row>
      <rowOff>0</rowOff>
    </from>
    <ext cx="895350" cy="119062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388</row>
      <rowOff>0</rowOff>
    </from>
    <ext cx="895350" cy="119062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389</row>
      <rowOff>0</rowOff>
    </from>
    <ext cx="895350" cy="119062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390</row>
      <rowOff>0</rowOff>
    </from>
    <ext cx="895350" cy="119062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391</row>
      <rowOff>0</rowOff>
    </from>
    <ext cx="895350" cy="119062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392</row>
      <rowOff>0</rowOff>
    </from>
    <ext cx="895350" cy="119062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393</row>
      <rowOff>0</rowOff>
    </from>
    <ext cx="895350" cy="119062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394</row>
      <rowOff>0</rowOff>
    </from>
    <ext cx="895350" cy="119062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395</row>
      <rowOff>0</rowOff>
    </from>
    <ext cx="895350" cy="119062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396</row>
      <rowOff>0</rowOff>
    </from>
    <ext cx="895350" cy="119062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397</row>
      <rowOff>0</rowOff>
    </from>
    <ext cx="895350" cy="119062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398</row>
      <rowOff>0</rowOff>
    </from>
    <ext cx="895350" cy="119062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399</row>
      <rowOff>0</rowOff>
    </from>
    <ext cx="895350" cy="119062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400</row>
      <rowOff>0</rowOff>
    </from>
    <ext cx="895350" cy="119062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401</row>
      <rowOff>0</rowOff>
    </from>
    <ext cx="895350" cy="119062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402</row>
      <rowOff>0</rowOff>
    </from>
    <ext cx="895350" cy="119062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1430000" cy="777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430000" cy="777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430000" cy="777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430000" cy="777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430000" cy="777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430000" cy="777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11430000" cy="6477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1</row>
      <rowOff>0</rowOff>
    </from>
    <ext cx="9239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</row>
      <rowOff>0</rowOff>
    </from>
    <ext cx="67627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</row>
      <rowOff>0</rowOff>
    </from>
    <ext cx="666750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</row>
      <rowOff>0</rowOff>
    </from>
    <ext cx="66675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</row>
      <rowOff>0</rowOff>
    </from>
    <ext cx="533400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</row>
      <rowOff>0</rowOff>
    </from>
    <ext cx="1428750" cy="647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</row>
      <rowOff>0</rowOff>
    </from>
    <ext cx="895350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</row>
      <rowOff>0</rowOff>
    </from>
    <ext cx="895350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</row>
      <rowOff>0</rowOff>
    </from>
    <ext cx="67627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</row>
      <rowOff>0</rowOff>
    </from>
    <ext cx="67627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</row>
      <rowOff>0</rowOff>
    </from>
    <ext cx="895350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</row>
      <rowOff>0</rowOff>
    </from>
    <ext cx="895350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</row>
      <rowOff>0</rowOff>
    </from>
    <ext cx="533400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</row>
      <rowOff>0</rowOff>
    </from>
    <ext cx="533400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</row>
      <rowOff>0</rowOff>
    </from>
    <ext cx="895350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</row>
      <rowOff>0</rowOff>
    </from>
    <ext cx="895350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</row>
      <rowOff>0</rowOff>
    </from>
    <ext cx="533400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</row>
      <rowOff>0</rowOff>
    </from>
    <ext cx="533400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</row>
      <rowOff>0</rowOff>
    </from>
    <ext cx="895350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</row>
      <rowOff>0</rowOff>
    </from>
    <ext cx="895350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</row>
      <rowOff>0</rowOff>
    </from>
    <ext cx="895350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</row>
      <rowOff>0</rowOff>
    </from>
    <ext cx="895350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</row>
      <rowOff>0</rowOff>
    </from>
    <ext cx="809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</row>
      <rowOff>0</rowOff>
    </from>
    <ext cx="809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</row>
      <rowOff>0</rowOff>
    </from>
    <ext cx="533400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</row>
      <rowOff>0</rowOff>
    </from>
    <ext cx="533400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</row>
      <rowOff>0</rowOff>
    </from>
    <ext cx="1428750" cy="1066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</row>
      <rowOff>0</rowOff>
    </from>
    <ext cx="1428750" cy="809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</row>
      <rowOff>0</rowOff>
    </from>
    <ext cx="895350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</row>
      <rowOff>0</rowOff>
    </from>
    <ext cx="895350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</row>
      <rowOff>0</rowOff>
    </from>
    <ext cx="1428750" cy="10763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</row>
      <rowOff>0</rowOff>
    </from>
    <ext cx="1428750" cy="10763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</row>
      <rowOff>0</rowOff>
    </from>
    <ext cx="533400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</row>
      <rowOff>0</rowOff>
    </from>
    <ext cx="533400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</row>
      <rowOff>0</rowOff>
    </from>
    <ext cx="666750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</row>
      <rowOff>0</rowOff>
    </from>
    <ext cx="666750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</row>
      <rowOff>0</rowOff>
    </from>
    <ext cx="895350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</row>
      <rowOff>0</rowOff>
    </from>
    <ext cx="533400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20</row>
      <rowOff>0</rowOff>
    </from>
    <ext cx="1428750" cy="10763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20</row>
      <rowOff>0</rowOff>
    </from>
    <ext cx="666750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21</row>
      <rowOff>0</rowOff>
    </from>
    <ext cx="1104900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21</row>
      <rowOff>0</rowOff>
    </from>
    <ext cx="895350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22</row>
      <rowOff>0</rowOff>
    </from>
    <ext cx="1428750" cy="10763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22</row>
      <rowOff>0</rowOff>
    </from>
    <ext cx="1428750" cy="10763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23</row>
      <rowOff>0</rowOff>
    </from>
    <ext cx="895350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23</row>
      <rowOff>0</rowOff>
    </from>
    <ext cx="895350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24</row>
      <rowOff>0</rowOff>
    </from>
    <ext cx="895350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24</row>
      <rowOff>0</rowOff>
    </from>
    <ext cx="895350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25</row>
      <rowOff>0</rowOff>
    </from>
    <ext cx="533400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25</row>
      <rowOff>0</rowOff>
    </from>
    <ext cx="533400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26</row>
      <rowOff>0</rowOff>
    </from>
    <ext cx="895350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26</row>
      <rowOff>0</rowOff>
    </from>
    <ext cx="895350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27</row>
      <rowOff>0</rowOff>
    </from>
    <ext cx="5048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27</row>
      <rowOff>0</rowOff>
    </from>
    <ext cx="5048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28</row>
      <rowOff>0</rowOff>
    </from>
    <ext cx="1428750" cy="800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28</row>
      <rowOff>0</rowOff>
    </from>
    <ext cx="666750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29</row>
      <rowOff>0</rowOff>
    </from>
    <ext cx="895350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29</row>
      <rowOff>0</rowOff>
    </from>
    <ext cx="895350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30</row>
      <rowOff>0</rowOff>
    </from>
    <ext cx="1428750" cy="6477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30</row>
      <rowOff>0</rowOff>
    </from>
    <ext cx="1428750" cy="6477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31</row>
      <rowOff>0</rowOff>
    </from>
    <ext cx="895350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31</row>
      <rowOff>0</rowOff>
    </from>
    <ext cx="895350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32</row>
      <rowOff>0</rowOff>
    </from>
    <ext cx="895350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32</row>
      <rowOff>0</rowOff>
    </from>
    <ext cx="895350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33</row>
      <rowOff>0</rowOff>
    </from>
    <ext cx="1428750" cy="10763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33</row>
      <rowOff>0</rowOff>
    </from>
    <ext cx="895350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34</row>
      <rowOff>0</rowOff>
    </from>
    <ext cx="895350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34</row>
      <rowOff>0</rowOff>
    </from>
    <ext cx="895350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35</row>
      <rowOff>0</rowOff>
    </from>
    <ext cx="67627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35</row>
      <rowOff>0</rowOff>
    </from>
    <ext cx="67627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36</row>
      <rowOff>0</rowOff>
    </from>
    <ext cx="895350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36</row>
      <rowOff>0</rowOff>
    </from>
    <ext cx="1428750" cy="10763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37</row>
      <rowOff>0</rowOff>
    </from>
    <ext cx="895350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37</row>
      <rowOff>0</rowOff>
    </from>
    <ext cx="895350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38</row>
      <rowOff>0</rowOff>
    </from>
    <ext cx="533400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38</row>
      <rowOff>0</rowOff>
    </from>
    <ext cx="533400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39</row>
      <rowOff>0</rowOff>
    </from>
    <ext cx="67627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39</row>
      <rowOff>0</rowOff>
    </from>
    <ext cx="67627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40</row>
      <rowOff>0</rowOff>
    </from>
    <ext cx="1428750" cy="8001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40</row>
      <rowOff>0</rowOff>
    </from>
    <ext cx="1428750" cy="809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41</row>
      <rowOff>0</rowOff>
    </from>
    <ext cx="56197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41</row>
      <rowOff>0</rowOff>
    </from>
    <ext cx="1428750" cy="6477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42</row>
      <rowOff>0</rowOff>
    </from>
    <ext cx="895350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42</row>
      <rowOff>0</rowOff>
    </from>
    <ext cx="895350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43</row>
      <rowOff>0</rowOff>
    </from>
    <ext cx="895350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43</row>
      <rowOff>0</rowOff>
    </from>
    <ext cx="895350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44</row>
      <rowOff>0</rowOff>
    </from>
    <ext cx="895350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44</row>
      <rowOff>0</rowOff>
    </from>
    <ext cx="895350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45</row>
      <rowOff>0</rowOff>
    </from>
    <ext cx="895350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45</row>
      <rowOff>0</rowOff>
    </from>
    <ext cx="895350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46</row>
      <rowOff>0</rowOff>
    </from>
    <ext cx="1428750" cy="8001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46</row>
      <rowOff>0</rowOff>
    </from>
    <ext cx="1428750" cy="8001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47</row>
      <rowOff>0</rowOff>
    </from>
    <ext cx="533400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47</row>
      <rowOff>0</rowOff>
    </from>
    <ext cx="533400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48</row>
      <rowOff>0</rowOff>
    </from>
    <ext cx="895350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48</row>
      <rowOff>0</rowOff>
    </from>
    <ext cx="1428750" cy="10763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49</row>
      <rowOff>0</rowOff>
    </from>
    <ext cx="533400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49</row>
      <rowOff>0</rowOff>
    </from>
    <ext cx="533400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50</row>
      <rowOff>0</rowOff>
    </from>
    <ext cx="1428750" cy="9715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50</row>
      <rowOff>0</rowOff>
    </from>
    <ext cx="1428750" cy="971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51</row>
      <rowOff>0</rowOff>
    </from>
    <ext cx="1428750" cy="10763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51</row>
      <rowOff>0</rowOff>
    </from>
    <ext cx="1428750" cy="10763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52</row>
      <rowOff>0</rowOff>
    </from>
    <ext cx="11525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52</row>
      <rowOff>0</rowOff>
    </from>
    <ext cx="895350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53</row>
      <rowOff>0</rowOff>
    </from>
    <ext cx="533400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53</row>
      <rowOff>0</rowOff>
    </from>
    <ext cx="895350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54</row>
      <rowOff>0</rowOff>
    </from>
    <ext cx="895350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54</row>
      <rowOff>0</rowOff>
    </from>
    <ext cx="895350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55</row>
      <rowOff>0</rowOff>
    </from>
    <ext cx="895350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55</row>
      <rowOff>0</rowOff>
    </from>
    <ext cx="895350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56</row>
      <rowOff>0</rowOff>
    </from>
    <ext cx="895350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56</row>
      <rowOff>0</rowOff>
    </from>
    <ext cx="895350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57</row>
      <rowOff>0</rowOff>
    </from>
    <ext cx="666750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57</row>
      <rowOff>0</rowOff>
    </from>
    <ext cx="666750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58</row>
      <rowOff>0</rowOff>
    </from>
    <ext cx="1428750" cy="10763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58</row>
      <rowOff>0</rowOff>
    </from>
    <ext cx="895350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59</row>
      <rowOff>0</rowOff>
    </from>
    <ext cx="1428750" cy="6477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59</row>
      <rowOff>0</rowOff>
    </from>
    <ext cx="1428750" cy="6477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60</row>
      <rowOff>0</rowOff>
    </from>
    <ext cx="895350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60</row>
      <rowOff>0</rowOff>
    </from>
    <ext cx="895350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61</row>
      <rowOff>0</rowOff>
    </from>
    <ext cx="1428750" cy="809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61</row>
      <rowOff>0</rowOff>
    </from>
    <ext cx="1428750" cy="809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62</row>
      <rowOff>0</rowOff>
    </from>
    <ext cx="533400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62</row>
      <rowOff>0</rowOff>
    </from>
    <ext cx="533400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63</row>
      <rowOff>0</rowOff>
    </from>
    <ext cx="895350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63</row>
      <rowOff>0</rowOff>
    </from>
    <ext cx="895350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64</row>
      <rowOff>0</rowOff>
    </from>
    <ext cx="895350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64</row>
      <rowOff>0</rowOff>
    </from>
    <ext cx="895350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65</row>
      <rowOff>0</rowOff>
    </from>
    <ext cx="895350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65</row>
      <rowOff>0</rowOff>
    </from>
    <ext cx="1428750" cy="10763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66</row>
      <rowOff>0</rowOff>
    </from>
    <ext cx="533400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66</row>
      <rowOff>0</rowOff>
    </from>
    <ext cx="533400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67</row>
      <rowOff>0</rowOff>
    </from>
    <ext cx="895350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67</row>
      <rowOff>0</rowOff>
    </from>
    <ext cx="895350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68</row>
      <rowOff>0</rowOff>
    </from>
    <ext cx="666750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68</row>
      <rowOff>0</rowOff>
    </from>
    <ext cx="895350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69</row>
      <rowOff>0</rowOff>
    </from>
    <ext cx="1428750" cy="809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69</row>
      <rowOff>0</rowOff>
    </from>
    <ext cx="67627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70</row>
      <rowOff>0</rowOff>
    </from>
    <ext cx="94297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70</row>
      <rowOff>0</rowOff>
    </from>
    <ext cx="94297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71</row>
      <rowOff>0</rowOff>
    </from>
    <ext cx="533400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71</row>
      <rowOff>0</rowOff>
    </from>
    <ext cx="533400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72</row>
      <rowOff>0</rowOff>
    </from>
    <ext cx="552450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72</row>
      <rowOff>0</rowOff>
    </from>
    <ext cx="895350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73</row>
      <rowOff>0</rowOff>
    </from>
    <ext cx="781050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73</row>
      <rowOff>0</rowOff>
    </from>
    <ext cx="82867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74</row>
      <rowOff>0</rowOff>
    </from>
    <ext cx="1428750" cy="10763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74</row>
      <rowOff>0</rowOff>
    </from>
    <ext cx="666750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75</row>
      <rowOff>0</rowOff>
    </from>
    <ext cx="895350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75</row>
      <rowOff>0</rowOff>
    </from>
    <ext cx="895350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76</row>
      <rowOff>0</rowOff>
    </from>
    <ext cx="895350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76</row>
      <rowOff>0</rowOff>
    </from>
    <ext cx="666750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77</row>
      <rowOff>0</rowOff>
    </from>
    <ext cx="895350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77</row>
      <rowOff>0</rowOff>
    </from>
    <ext cx="895350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78</row>
      <rowOff>0</rowOff>
    </from>
    <ext cx="895350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78</row>
      <rowOff>0</rowOff>
    </from>
    <ext cx="895350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79</row>
      <rowOff>0</rowOff>
    </from>
    <ext cx="1428750" cy="10763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79</row>
      <rowOff>0</rowOff>
    </from>
    <ext cx="1428750" cy="10763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80</row>
      <rowOff>0</rowOff>
    </from>
    <ext cx="895350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80</row>
      <rowOff>0</rowOff>
    </from>
    <ext cx="895350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81</row>
      <rowOff>0</rowOff>
    </from>
    <ext cx="1428750" cy="10763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81</row>
      <rowOff>0</rowOff>
    </from>
    <ext cx="895350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82</row>
      <rowOff>0</rowOff>
    </from>
    <ext cx="1428750" cy="10763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82</row>
      <rowOff>0</rowOff>
    </from>
    <ext cx="1428750" cy="10763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83</row>
      <rowOff>0</rowOff>
    </from>
    <ext cx="895350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83</row>
      <rowOff>0</rowOff>
    </from>
    <ext cx="895350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84</row>
      <rowOff>0</rowOff>
    </from>
    <ext cx="895350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84</row>
      <rowOff>0</rowOff>
    </from>
    <ext cx="533400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85</row>
      <rowOff>0</rowOff>
    </from>
    <ext cx="895350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85</row>
      <rowOff>0</rowOff>
    </from>
    <ext cx="895350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86</row>
      <rowOff>0</rowOff>
    </from>
    <ext cx="895350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86</row>
      <rowOff>0</rowOff>
    </from>
    <ext cx="895350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87</row>
      <rowOff>0</rowOff>
    </from>
    <ext cx="895350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87</row>
      <rowOff>0</rowOff>
    </from>
    <ext cx="895350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88</row>
      <rowOff>0</rowOff>
    </from>
    <ext cx="1428750" cy="10763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88</row>
      <rowOff>0</rowOff>
    </from>
    <ext cx="1428750" cy="10763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89</row>
      <rowOff>0</rowOff>
    </from>
    <ext cx="895350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89</row>
      <rowOff>0</rowOff>
    </from>
    <ext cx="1428750" cy="10763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90</row>
      <rowOff>0</rowOff>
    </from>
    <ext cx="895350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90</row>
      <rowOff>0</rowOff>
    </from>
    <ext cx="895350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91</row>
      <rowOff>0</rowOff>
    </from>
    <ext cx="895350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91</row>
      <rowOff>0</rowOff>
    </from>
    <ext cx="895350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92</row>
      <rowOff>0</rowOff>
    </from>
    <ext cx="895350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92</row>
      <rowOff>0</rowOff>
    </from>
    <ext cx="895350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93</row>
      <rowOff>0</rowOff>
    </from>
    <ext cx="1428750" cy="8001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93</row>
      <rowOff>0</rowOff>
    </from>
    <ext cx="1428750" cy="809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94</row>
      <rowOff>0</rowOff>
    </from>
    <ext cx="895350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94</row>
      <rowOff>0</rowOff>
    </from>
    <ext cx="895350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95</row>
      <rowOff>0</rowOff>
    </from>
    <ext cx="67627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95</row>
      <rowOff>0</rowOff>
    </from>
    <ext cx="67627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96</row>
      <rowOff>0</rowOff>
    </from>
    <ext cx="1428750" cy="981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96</row>
      <rowOff>0</rowOff>
    </from>
    <ext cx="1428750" cy="981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97</row>
      <rowOff>0</rowOff>
    </from>
    <ext cx="895350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97</row>
      <rowOff>0</rowOff>
    </from>
    <ext cx="895350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98</row>
      <rowOff>0</rowOff>
    </from>
    <ext cx="895350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98</row>
      <rowOff>0</rowOff>
    </from>
    <ext cx="895350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99</row>
      <rowOff>0</rowOff>
    </from>
    <ext cx="895350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99</row>
      <rowOff>0</rowOff>
    </from>
    <ext cx="895350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100</row>
      <rowOff>0</rowOff>
    </from>
    <ext cx="552450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100</row>
      <rowOff>0</rowOff>
    </from>
    <ext cx="1428750" cy="6572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101</row>
      <rowOff>0</rowOff>
    </from>
    <ext cx="895350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101</row>
      <rowOff>0</rowOff>
    </from>
    <ext cx="895350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102</row>
      <rowOff>0</rowOff>
    </from>
    <ext cx="895350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102</row>
      <rowOff>0</rowOff>
    </from>
    <ext cx="895350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103</row>
      <rowOff>0</rowOff>
    </from>
    <ext cx="533400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103</row>
      <rowOff>0</rowOff>
    </from>
    <ext cx="533400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104</row>
      <rowOff>0</rowOff>
    </from>
    <ext cx="1428750" cy="10763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104</row>
      <rowOff>0</rowOff>
    </from>
    <ext cx="895350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105</row>
      <rowOff>0</rowOff>
    </from>
    <ext cx="895350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105</row>
      <rowOff>0</rowOff>
    </from>
    <ext cx="895350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106</row>
      <rowOff>0</rowOff>
    </from>
    <ext cx="1428750" cy="9715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106</row>
      <rowOff>0</rowOff>
    </from>
    <ext cx="1428750" cy="971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107</row>
      <rowOff>0</rowOff>
    </from>
    <ext cx="533400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107</row>
      <rowOff>0</rowOff>
    </from>
    <ext cx="533400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108</row>
      <rowOff>0</rowOff>
    </from>
    <ext cx="895350" cy="11906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108</row>
      <rowOff>0</rowOff>
    </from>
    <ext cx="895350" cy="11906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109</row>
      <rowOff>0</rowOff>
    </from>
    <ext cx="895350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109</row>
      <rowOff>0</rowOff>
    </from>
    <ext cx="895350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110</row>
      <rowOff>0</rowOff>
    </from>
    <ext cx="1428750" cy="10763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110</row>
      <rowOff>0</rowOff>
    </from>
    <ext cx="1428750" cy="10763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111</row>
      <rowOff>0</rowOff>
    </from>
    <ext cx="1428750" cy="10763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111</row>
      <rowOff>0</rowOff>
    </from>
    <ext cx="895350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112</row>
      <rowOff>0</rowOff>
    </from>
    <ext cx="895350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112</row>
      <rowOff>0</rowOff>
    </from>
    <ext cx="895350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113</row>
      <rowOff>0</rowOff>
    </from>
    <ext cx="895350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113</row>
      <rowOff>0</rowOff>
    </from>
    <ext cx="895350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114</row>
      <rowOff>0</rowOff>
    </from>
    <ext cx="895350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114</row>
      <rowOff>0</rowOff>
    </from>
    <ext cx="895350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115</row>
      <rowOff>0</rowOff>
    </from>
    <ext cx="666750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115</row>
      <rowOff>0</rowOff>
    </from>
    <ext cx="1428750" cy="809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116</row>
      <rowOff>0</rowOff>
    </from>
    <ext cx="552450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116</row>
      <rowOff>0</rowOff>
    </from>
    <ext cx="552450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117</row>
      <rowOff>0</rowOff>
    </from>
    <ext cx="533400" cy="11906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117</row>
      <rowOff>0</rowOff>
    </from>
    <ext cx="533400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118</row>
      <rowOff>0</rowOff>
    </from>
    <ext cx="895350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118</row>
      <rowOff>0</rowOff>
    </from>
    <ext cx="904875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119</row>
      <rowOff>0</rowOff>
    </from>
    <ext cx="533400" cy="11906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119</row>
      <rowOff>0</rowOff>
    </from>
    <ext cx="533400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120</row>
      <rowOff>0</rowOff>
    </from>
    <ext cx="533400" cy="11906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120</row>
      <rowOff>0</rowOff>
    </from>
    <ext cx="533400" cy="1190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121</row>
      <rowOff>0</rowOff>
    </from>
    <ext cx="676275" cy="11906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121</row>
      <rowOff>0</rowOff>
    </from>
    <ext cx="676275" cy="11906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122</row>
      <rowOff>0</rowOff>
    </from>
    <ext cx="1428750" cy="98107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122</row>
      <rowOff>0</rowOff>
    </from>
    <ext cx="819150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123</row>
      <rowOff>0</rowOff>
    </from>
    <ext cx="895350" cy="11906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123</row>
      <rowOff>0</rowOff>
    </from>
    <ext cx="895350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124</row>
      <rowOff>0</rowOff>
    </from>
    <ext cx="533400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124</row>
      <rowOff>0</rowOff>
    </from>
    <ext cx="533400" cy="11906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125</row>
      <rowOff>0</rowOff>
    </from>
    <ext cx="895350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125</row>
      <rowOff>0</rowOff>
    </from>
    <ext cx="895350" cy="1190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126</row>
      <rowOff>0</rowOff>
    </from>
    <ext cx="895350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126</row>
      <rowOff>0</rowOff>
    </from>
    <ext cx="895350" cy="119062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127</row>
      <rowOff>0</rowOff>
    </from>
    <ext cx="533400" cy="11906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127</row>
      <rowOff>0</rowOff>
    </from>
    <ext cx="895350" cy="119062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128</row>
      <rowOff>0</rowOff>
    </from>
    <ext cx="895350" cy="11906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128</row>
      <rowOff>0</rowOff>
    </from>
    <ext cx="895350" cy="119062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129</row>
      <rowOff>0</rowOff>
    </from>
    <ext cx="895350" cy="11906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129</row>
      <rowOff>0</rowOff>
    </from>
    <ext cx="895350" cy="11906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130</row>
      <rowOff>0</rowOff>
    </from>
    <ext cx="533400" cy="1190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130</row>
      <rowOff>0</rowOff>
    </from>
    <ext cx="533400" cy="11906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131</row>
      <rowOff>0</rowOff>
    </from>
    <ext cx="895350" cy="11906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131</row>
      <rowOff>0</rowOff>
    </from>
    <ext cx="895350" cy="119062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132</row>
      <rowOff>0</rowOff>
    </from>
    <ext cx="895350" cy="1190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132</row>
      <rowOff>0</rowOff>
    </from>
    <ext cx="895350" cy="1190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133</row>
      <rowOff>0</rowOff>
    </from>
    <ext cx="942975" cy="11906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133</row>
      <rowOff>0</rowOff>
    </from>
    <ext cx="942975" cy="119062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134</row>
      <rowOff>0</rowOff>
    </from>
    <ext cx="1190625" cy="11906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134</row>
      <rowOff>0</rowOff>
    </from>
    <ext cx="1190625" cy="11906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135</row>
      <rowOff>0</rowOff>
    </from>
    <ext cx="895350" cy="11906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135</row>
      <rowOff>0</rowOff>
    </from>
    <ext cx="895350" cy="119062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136</row>
      <rowOff>0</rowOff>
    </from>
    <ext cx="533400" cy="11906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136</row>
      <rowOff>0</rowOff>
    </from>
    <ext cx="533400" cy="1190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137</row>
      <rowOff>0</rowOff>
    </from>
    <ext cx="895350" cy="11906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137</row>
      <rowOff>0</rowOff>
    </from>
    <ext cx="1428750" cy="107632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138</row>
      <rowOff>0</rowOff>
    </from>
    <ext cx="895350" cy="11906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138</row>
      <rowOff>0</rowOff>
    </from>
    <ext cx="895350" cy="119062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139</row>
      <rowOff>0</rowOff>
    </from>
    <ext cx="1428750" cy="10763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139</row>
      <rowOff>0</rowOff>
    </from>
    <ext cx="895350" cy="119062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140</row>
      <rowOff>0</rowOff>
    </from>
    <ext cx="1428750" cy="8001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140</row>
      <rowOff>0</rowOff>
    </from>
    <ext cx="1428750" cy="952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141</row>
      <rowOff>0</rowOff>
    </from>
    <ext cx="1428750" cy="6477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141</row>
      <rowOff>0</rowOff>
    </from>
    <ext cx="1428750" cy="952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142</row>
      <rowOff>0</rowOff>
    </from>
    <ext cx="895350" cy="11906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142</row>
      <rowOff>0</rowOff>
    </from>
    <ext cx="895350" cy="11906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143</row>
      <rowOff>0</rowOff>
    </from>
    <ext cx="895350" cy="11906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143</row>
      <rowOff>0</rowOff>
    </from>
    <ext cx="895350" cy="119062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144</row>
      <rowOff>0</rowOff>
    </from>
    <ext cx="895350" cy="11906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144</row>
      <rowOff>0</rowOff>
    </from>
    <ext cx="895350" cy="11906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145</row>
      <rowOff>0</rowOff>
    </from>
    <ext cx="666750" cy="119062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145</row>
      <rowOff>0</rowOff>
    </from>
    <ext cx="666750" cy="119062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146</row>
      <rowOff>0</rowOff>
    </from>
    <ext cx="895350" cy="119062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146</row>
      <rowOff>0</rowOff>
    </from>
    <ext cx="895350" cy="119062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147</row>
      <rowOff>0</rowOff>
    </from>
    <ext cx="1428750" cy="8096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147</row>
      <rowOff>0</rowOff>
    </from>
    <ext cx="1428750" cy="80962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148</row>
      <rowOff>0</rowOff>
    </from>
    <ext cx="895350" cy="11906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148</row>
      <rowOff>0</rowOff>
    </from>
    <ext cx="895350" cy="119062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149</row>
      <rowOff>0</rowOff>
    </from>
    <ext cx="895350" cy="1190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149</row>
      <rowOff>0</rowOff>
    </from>
    <ext cx="895350" cy="11906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150</row>
      <rowOff>0</rowOff>
    </from>
    <ext cx="1428750" cy="11144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150</row>
      <rowOff>0</rowOff>
    </from>
    <ext cx="866775" cy="119062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151</row>
      <rowOff>0</rowOff>
    </from>
    <ext cx="885825" cy="1190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151</row>
      <rowOff>0</rowOff>
    </from>
    <ext cx="876300" cy="119062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152</row>
      <rowOff>0</rowOff>
    </from>
    <ext cx="857250" cy="119062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152</row>
      <rowOff>0</rowOff>
    </from>
    <ext cx="847725" cy="11906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153</row>
      <rowOff>0</rowOff>
    </from>
    <ext cx="1428750" cy="6477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153</row>
      <rowOff>0</rowOff>
    </from>
    <ext cx="1428750" cy="6477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154</row>
      <rowOff>0</rowOff>
    </from>
    <ext cx="533400" cy="119062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154</row>
      <rowOff>0</rowOff>
    </from>
    <ext cx="895350" cy="119062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155</row>
      <rowOff>0</rowOff>
    </from>
    <ext cx="895350" cy="119062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155</row>
      <rowOff>0</rowOff>
    </from>
    <ext cx="895350" cy="119062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156</row>
      <rowOff>0</rowOff>
    </from>
    <ext cx="1428750" cy="107632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156</row>
      <rowOff>0</rowOff>
    </from>
    <ext cx="895350" cy="119062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157</row>
      <rowOff>0</rowOff>
    </from>
    <ext cx="676275" cy="119062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157</row>
      <rowOff>0</rowOff>
    </from>
    <ext cx="676275" cy="119062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158</row>
      <rowOff>0</rowOff>
    </from>
    <ext cx="895350" cy="119062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158</row>
      <rowOff>0</rowOff>
    </from>
    <ext cx="895350" cy="119062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159</row>
      <rowOff>0</rowOff>
    </from>
    <ext cx="819150" cy="11906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159</row>
      <rowOff>0</rowOff>
    </from>
    <ext cx="1428750" cy="98107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160</row>
      <rowOff>0</rowOff>
    </from>
    <ext cx="895350" cy="119062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160</row>
      <rowOff>0</rowOff>
    </from>
    <ext cx="895350" cy="119062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161</row>
      <rowOff>0</rowOff>
    </from>
    <ext cx="533400" cy="119062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161</row>
      <rowOff>0</rowOff>
    </from>
    <ext cx="533400" cy="119062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162</row>
      <rowOff>0</rowOff>
    </from>
    <ext cx="838200" cy="119062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162</row>
      <rowOff>0</rowOff>
    </from>
    <ext cx="895350" cy="119062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163</row>
      <rowOff>0</rowOff>
    </from>
    <ext cx="895350" cy="119062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163</row>
      <rowOff>0</rowOff>
    </from>
    <ext cx="895350" cy="119062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164</row>
      <rowOff>0</rowOff>
    </from>
    <ext cx="895350" cy="119062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164</row>
      <rowOff>0</rowOff>
    </from>
    <ext cx="895350" cy="119062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165</row>
      <rowOff>0</rowOff>
    </from>
    <ext cx="533400" cy="119062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165</row>
      <rowOff>0</rowOff>
    </from>
    <ext cx="533400" cy="119062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166</row>
      <rowOff>0</rowOff>
    </from>
    <ext cx="895350" cy="119062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166</row>
      <rowOff>0</rowOff>
    </from>
    <ext cx="895350" cy="119062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167</row>
      <rowOff>0</rowOff>
    </from>
    <ext cx="895350" cy="119062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167</row>
      <rowOff>0</rowOff>
    </from>
    <ext cx="895350" cy="119062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168</row>
      <rowOff>0</rowOff>
    </from>
    <ext cx="895350" cy="119062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168</row>
      <rowOff>0</rowOff>
    </from>
    <ext cx="895350" cy="119062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169</row>
      <rowOff>0</rowOff>
    </from>
    <ext cx="895350" cy="119062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169</row>
      <rowOff>0</rowOff>
    </from>
    <ext cx="895350" cy="119062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170</row>
      <rowOff>0</rowOff>
    </from>
    <ext cx="895350" cy="11906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170</row>
      <rowOff>0</rowOff>
    </from>
    <ext cx="1428750" cy="107632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171</row>
      <rowOff>0</rowOff>
    </from>
    <ext cx="895350" cy="119062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171</row>
      <rowOff>0</rowOff>
    </from>
    <ext cx="895350" cy="119062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172</row>
      <rowOff>0</rowOff>
    </from>
    <ext cx="1428750" cy="107632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172</row>
      <rowOff>0</rowOff>
    </from>
    <ext cx="895350" cy="11906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173</row>
      <rowOff>0</rowOff>
    </from>
    <ext cx="895350" cy="119062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173</row>
      <rowOff>0</rowOff>
    </from>
    <ext cx="1428750" cy="107632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174</row>
      <rowOff>0</rowOff>
    </from>
    <ext cx="895350" cy="119062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174</row>
      <rowOff>0</rowOff>
    </from>
    <ext cx="1428750" cy="107632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175</row>
      <rowOff>0</rowOff>
    </from>
    <ext cx="895350" cy="119062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175</row>
      <rowOff>0</rowOff>
    </from>
    <ext cx="895350" cy="119062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176</row>
      <rowOff>0</rowOff>
    </from>
    <ext cx="1428750" cy="6477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176</row>
      <rowOff>0</rowOff>
    </from>
    <ext cx="1428750" cy="6477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177</row>
      <rowOff>0</rowOff>
    </from>
    <ext cx="895350" cy="119062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177</row>
      <rowOff>0</rowOff>
    </from>
    <ext cx="895350" cy="119062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178</row>
      <rowOff>0</rowOff>
    </from>
    <ext cx="895350" cy="119062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178</row>
      <rowOff>0</rowOff>
    </from>
    <ext cx="895350" cy="119062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179</row>
      <rowOff>0</rowOff>
    </from>
    <ext cx="1428750" cy="107632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179</row>
      <rowOff>0</rowOff>
    </from>
    <ext cx="1428750" cy="107632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180</row>
      <rowOff>0</rowOff>
    </from>
    <ext cx="1428750" cy="107632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180</row>
      <rowOff>0</rowOff>
    </from>
    <ext cx="895350" cy="119062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181</row>
      <rowOff>0</rowOff>
    </from>
    <ext cx="895350" cy="119062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181</row>
      <rowOff>0</rowOff>
    </from>
    <ext cx="895350" cy="119062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182</row>
      <rowOff>0</rowOff>
    </from>
    <ext cx="1428750" cy="107632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182</row>
      <rowOff>0</rowOff>
    </from>
    <ext cx="1428750" cy="107632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183</row>
      <rowOff>0</rowOff>
    </from>
    <ext cx="1133475" cy="119062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183</row>
      <rowOff>0</rowOff>
    </from>
    <ext cx="1000125" cy="119062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184</row>
      <rowOff>0</rowOff>
    </from>
    <ext cx="1428750" cy="107632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184</row>
      <rowOff>0</rowOff>
    </from>
    <ext cx="1428750" cy="107632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185</row>
      <rowOff>0</rowOff>
    </from>
    <ext cx="1428750" cy="7239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185</row>
      <rowOff>0</rowOff>
    </from>
    <ext cx="1428750" cy="7810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186</row>
      <rowOff>0</rowOff>
    </from>
    <ext cx="1428750" cy="7810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186</row>
      <rowOff>0</rowOff>
    </from>
    <ext cx="1428750" cy="82867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187</row>
      <rowOff>0</rowOff>
    </from>
    <ext cx="895350" cy="119062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187</row>
      <rowOff>0</rowOff>
    </from>
    <ext cx="895350" cy="119062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188</row>
      <rowOff>0</rowOff>
    </from>
    <ext cx="895350" cy="119062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188</row>
      <rowOff>0</rowOff>
    </from>
    <ext cx="895350" cy="119062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189</row>
      <rowOff>0</rowOff>
    </from>
    <ext cx="895350" cy="119062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189</row>
      <rowOff>0</rowOff>
    </from>
    <ext cx="895350" cy="119062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190</row>
      <rowOff>0</rowOff>
    </from>
    <ext cx="895350" cy="119062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190</row>
      <rowOff>0</rowOff>
    </from>
    <ext cx="895350" cy="119062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191</row>
      <rowOff>0</rowOff>
    </from>
    <ext cx="533400" cy="119062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191</row>
      <rowOff>0</rowOff>
    </from>
    <ext cx="533400" cy="119062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192</row>
      <rowOff>0</rowOff>
    </from>
    <ext cx="895350" cy="119062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192</row>
      <rowOff>0</rowOff>
    </from>
    <ext cx="1428750" cy="107632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193</row>
      <rowOff>0</rowOff>
    </from>
    <ext cx="1428750" cy="107632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193</row>
      <rowOff>0</rowOff>
    </from>
    <ext cx="1181100" cy="11906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194</row>
      <rowOff>0</rowOff>
    </from>
    <ext cx="533400" cy="119062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194</row>
      <rowOff>0</rowOff>
    </from>
    <ext cx="533400" cy="119062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195</row>
      <rowOff>0</rowOff>
    </from>
    <ext cx="1428750" cy="107632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195</row>
      <rowOff>0</rowOff>
    </from>
    <ext cx="1428750" cy="107632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196</row>
      <rowOff>0</rowOff>
    </from>
    <ext cx="533400" cy="119062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196</row>
      <rowOff>0</rowOff>
    </from>
    <ext cx="533400" cy="119062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197</row>
      <rowOff>0</rowOff>
    </from>
    <ext cx="895350" cy="119062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197</row>
      <rowOff>0</rowOff>
    </from>
    <ext cx="895350" cy="119062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198</row>
      <rowOff>0</rowOff>
    </from>
    <ext cx="533400" cy="119062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198</row>
      <rowOff>0</rowOff>
    </from>
    <ext cx="533400" cy="119062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199</row>
      <rowOff>0</rowOff>
    </from>
    <ext cx="533400" cy="119062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199</row>
      <rowOff>0</rowOff>
    </from>
    <ext cx="533400" cy="119062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200</row>
      <rowOff>0</rowOff>
    </from>
    <ext cx="533400" cy="119062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200</row>
      <rowOff>0</rowOff>
    </from>
    <ext cx="533400" cy="119062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201</row>
      <rowOff>0</rowOff>
    </from>
    <ext cx="666750" cy="119062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201</row>
      <rowOff>0</rowOff>
    </from>
    <ext cx="666750" cy="119062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bizompictures.s3.ap-southeast-1.amazonaws.com/1810/hrOqPWlxHhvMzCLGL78j179224729776978BC.jpeg" TargetMode="External" Id="rId1"/><Relationship Type="http://schemas.openxmlformats.org/officeDocument/2006/relationships/hyperlink" Target="https://bizompictures.s3.ap-southeast-1.amazonaws.com/1810/QQXN5NNKzOyMmwgf4v341792247311388Re9r.jpeg" TargetMode="External" Id="rId2"/><Relationship Type="http://schemas.openxmlformats.org/officeDocument/2006/relationships/hyperlink" Target="https://bizompictures.s3.ap-southeast-1.amazonaws.com/1810/TDBdQQl5Jrg7vZ3h3K6O1791822461552amZV.jpeg" TargetMode="External" Id="rId3"/><Relationship Type="http://schemas.openxmlformats.org/officeDocument/2006/relationships/hyperlink" Target="https://bizompictures.s3.ap-southeast-1.amazonaws.com/1810/TACx5mtdZ5EFaPpsGb8y1791822467880x0Ld.jpeg" TargetMode="External" Id="rId4"/><Relationship Type="http://schemas.openxmlformats.org/officeDocument/2006/relationships/hyperlink" Target="https://bizompictures.s3.ap-southeast-1.amazonaws.com/1810/nBXQIDrSIK1bswvDeAfE179190525367862Fj.jpeg" TargetMode="External" Id="rId5"/><Relationship Type="http://schemas.openxmlformats.org/officeDocument/2006/relationships/hyperlink" Target="https://bizompictures.s3.ap-southeast-1.amazonaws.com/1810/9Pfs6Knw6EKIKVomIidM1791905256586CtAI.jpeg" TargetMode="External" Id="rId6"/><Relationship Type="http://schemas.openxmlformats.org/officeDocument/2006/relationships/hyperlink" Target="https://bizompictures.s3.ap-southeast-1.amazonaws.com/1810/PN44z1l6iCb0cgjjf9um1791987028993OUOn.jpeg" TargetMode="External" Id="rId7"/><Relationship Type="http://schemas.openxmlformats.org/officeDocument/2006/relationships/hyperlink" Target="https://bizompictures.s3.ap-southeast-1.amazonaws.com/1810/MLwVNVb9UQYDE2HgxxTy1791987030314l7f7.jpeg" TargetMode="External" Id="rId8"/><Relationship Type="http://schemas.openxmlformats.org/officeDocument/2006/relationships/hyperlink" Target="https://bizompictures.s3.ap-southeast-1.amazonaws.com/1810/3ynPAyHW6eSdHp2fbrcV1792079461077QbZO.jpeg" TargetMode="External" Id="rId9"/><Relationship Type="http://schemas.openxmlformats.org/officeDocument/2006/relationships/hyperlink" Target="https://bizompictures.s3.ap-southeast-1.amazonaws.com/1810/Hn5oMJXgy4Iu1pZmqSyV1792079470414ywv1.jpeg" TargetMode="External" Id="rId10"/><Relationship Type="http://schemas.openxmlformats.org/officeDocument/2006/relationships/hyperlink" Target="https://bizompictures.s3.ap-southeast-1.amazonaws.com/1810/YynnVepph9N2KxRd6U1X1792171605829nalr.jpeg" TargetMode="External" Id="rId11"/><Relationship Type="http://schemas.openxmlformats.org/officeDocument/2006/relationships/hyperlink" Target="https://bizompictures.s3.ap-southeast-1.amazonaws.com/1810/gSck958lBnYHASD0IPA01792171610166UYyB.jpeg" TargetMode="External" Id="rId12"/><Relationship Type="http://schemas.openxmlformats.org/officeDocument/2006/relationships/hyperlink" Target="https://bizompictures.s3.ap-southeast-1.amazonaws.com/1810/RyrhhJSULuDnrDkLMfYh1792257146847Zc25.jpeg" TargetMode="External" Id="rId13"/><Relationship Type="http://schemas.openxmlformats.org/officeDocument/2006/relationships/hyperlink" Target="https://bizompictures.s3.ap-southeast-1.amazonaws.com/1810/gAEiPJuIfBBvZMm03kuY1792257149101iwgi.jpeg" TargetMode="External" Id="rId14"/><Relationship Type="http://schemas.openxmlformats.org/officeDocument/2006/relationships/hyperlink" Target="https://bizompictures.s3.ap-southeast-1.amazonaws.com/1810/FybKcnP4bqMUhMKoE3UM1792330466406H67t.jpeg" TargetMode="External" Id="rId15"/><Relationship Type="http://schemas.openxmlformats.org/officeDocument/2006/relationships/hyperlink" Target="https://bizompictures.s3.ap-southeast-1.amazonaws.com/1810/zg2b6HhlTus69C0yFLM41792330526640y69h.jpeg" TargetMode="External" Id="rId16"/><Relationship Type="http://schemas.openxmlformats.org/officeDocument/2006/relationships/hyperlink" Target="https://bizompictures.s3.ap-southeast-1.amazonaws.com/1810/9IUkfdW63XdqcDLbQSS51791813387212AzfB.jpeg" TargetMode="External" Id="rId17"/><Relationship Type="http://schemas.openxmlformats.org/officeDocument/2006/relationships/hyperlink" Target="https://bizompictures.s3.ap-southeast-1.amazonaws.com/1810/SiT7YMPvIJL2MLrgd66Z1791813388215YxyB.jpeg" TargetMode="External" Id="rId18"/><Relationship Type="http://schemas.openxmlformats.org/officeDocument/2006/relationships/hyperlink" Target="https://bizompictures.s3.ap-southeast-1.amazonaws.com/1810/O4MckMgj3p1V462KY3Vn17918989805796gK6.jpeg" TargetMode="External" Id="rId19"/><Relationship Type="http://schemas.openxmlformats.org/officeDocument/2006/relationships/hyperlink" Target="https://bizompictures.s3.ap-southeast-1.amazonaws.com/1810/XxqQi7Ee7NcLRFtkEvYc1791898983555zPhl.jpeg" TargetMode="External" Id="rId20"/><Relationship Type="http://schemas.openxmlformats.org/officeDocument/2006/relationships/hyperlink" Target="https://bizompictures.s3.ap-southeast-1.amazonaws.com/1810/GQtZ4ql21QUJ5ZDv0M0X1791981893896uJ2w.jpeg" TargetMode="External" Id="rId21"/><Relationship Type="http://schemas.openxmlformats.org/officeDocument/2006/relationships/hyperlink" Target="https://bizompictures.s3.ap-southeast-1.amazonaws.com/1810/FbK3WxH0w5zskzwmS6uL1791981898671XrZ2.jpeg" TargetMode="External" Id="rId22"/><Relationship Type="http://schemas.openxmlformats.org/officeDocument/2006/relationships/hyperlink" Target="https://bizompictures.s3.ap-southeast-1.amazonaws.com/1810/6nfUolZ7vIe4x5EdZbI117920695117726U2G.jpeg" TargetMode="External" Id="rId23"/><Relationship Type="http://schemas.openxmlformats.org/officeDocument/2006/relationships/hyperlink" Target="https://bizompictures.s3.ap-southeast-1.amazonaws.com/1810/ZhfNWXt3J9mToHDoQtbN1792069514593uvnf.jpeg" TargetMode="External" Id="rId24"/><Relationship Type="http://schemas.openxmlformats.org/officeDocument/2006/relationships/hyperlink" Target="https://bizompictures.s3.ap-southeast-1.amazonaws.com/1810/6NbPdWbvmGRsQZS9k59f1792161264442lhVa.jpeg" TargetMode="External" Id="rId25"/><Relationship Type="http://schemas.openxmlformats.org/officeDocument/2006/relationships/hyperlink" Target="https://bizompictures.s3.ap-southeast-1.amazonaws.com/1810/duAdGZ1s7vEqJlJvTHCm1792161268213uDPv.jpeg" TargetMode="External" Id="rId26"/><Relationship Type="http://schemas.openxmlformats.org/officeDocument/2006/relationships/hyperlink" Target="https://bizompictures.s3.ap-southeast-1.amazonaws.com/1810/HNFy9CNh1mY2VMP0s5py1792245947196NL0g.jpeg" TargetMode="External" Id="rId27"/><Relationship Type="http://schemas.openxmlformats.org/officeDocument/2006/relationships/hyperlink" Target="https://bizompictures.s3.ap-southeast-1.amazonaws.com/1810/iy3ZnrqBdHnMFyjJEa8Q1792245950119YctP.jpeg" TargetMode="External" Id="rId28"/><Relationship Type="http://schemas.openxmlformats.org/officeDocument/2006/relationships/hyperlink" Target="https://bizompictures.s3.ap-southeast-1.amazonaws.com/1810/VXAzV4EOmbT29FUtFKI017919990619230zk0.jpeg" TargetMode="External" Id="rId29"/><Relationship Type="http://schemas.openxmlformats.org/officeDocument/2006/relationships/hyperlink" Target="https://bizompictures.s3.ap-southeast-1.amazonaws.com/1810/ldII9zLBRvMZEeDwYR4m1791999094528U4d9.jpeg" TargetMode="External" Id="rId30"/><Relationship Type="http://schemas.openxmlformats.org/officeDocument/2006/relationships/hyperlink" Target="https://bizompictures.s3.ap-southeast-1.amazonaws.com/1810/uXlnuvALFq1pCm5xM8ij1791999197846oco6.jpeg" TargetMode="External" Id="rId31"/><Relationship Type="http://schemas.openxmlformats.org/officeDocument/2006/relationships/hyperlink" Target="https://bizompictures.s3.ap-southeast-1.amazonaws.com/1810/sgPSMEBMmSAxa72OQep71791999205892mb7D.jpeg" TargetMode="External" Id="rId32"/><Relationship Type="http://schemas.openxmlformats.org/officeDocument/2006/relationships/hyperlink" Target="https://bizompictures.s3.ap-southeast-1.amazonaws.com/1810/WwYnSuY6ibmrRyXqTbRH1788188280441O2Y7.jpeg" TargetMode="External" Id="rId33"/><Relationship Type="http://schemas.openxmlformats.org/officeDocument/2006/relationships/hyperlink" Target="https://bizompictures.s3.ap-southeast-1.amazonaws.com/1810/CC4d7hAFsTAo5nh1zUKW1788188287346mSwr.jpeg" TargetMode="External" Id="rId34"/><Relationship Type="http://schemas.openxmlformats.org/officeDocument/2006/relationships/hyperlink" Target="https://bizompictures.s3.ap-southeast-1.amazonaws.com/1810/j24XwPetrgSf6UfzMkJZ1792430193815ywSY.jpeg" TargetMode="External" Id="rId35"/><Relationship Type="http://schemas.openxmlformats.org/officeDocument/2006/relationships/hyperlink" Target="https://bizompictures.s3.ap-southeast-1.amazonaws.com/1810/RqvaWZf9uqhqPrTgigKl1792430196539fqsf.jpeg" TargetMode="External" Id="rId36"/><Relationship Type="http://schemas.openxmlformats.org/officeDocument/2006/relationships/hyperlink" Target="https://bizompictures.s3.ap-southeast-1.amazonaws.com/1810/YKV9HGB7c7zUgxWW8FjS1792430294697djb6.jpeg" TargetMode="External" Id="rId37"/><Relationship Type="http://schemas.openxmlformats.org/officeDocument/2006/relationships/hyperlink" Target="https://bizompictures.s3.ap-southeast-1.amazonaws.com/1810/LnpGJuGw2G17yKlaSf7r17924302959695kcj.jpeg" TargetMode="External" Id="rId38"/><Relationship Type="http://schemas.openxmlformats.org/officeDocument/2006/relationships/hyperlink" Target="https://bizompictures.s3.ap-southeast-1.amazonaws.com/1810/ttcZAu9O1CrMM4cMmqHu17924304267267eIr.jpeg" TargetMode="External" Id="rId39"/><Relationship Type="http://schemas.openxmlformats.org/officeDocument/2006/relationships/hyperlink" Target="https://bizompictures.s3.ap-southeast-1.amazonaws.com/1810/sGClKzqRtp116OX8sZJ61792430427867fFOW.jpeg" TargetMode="External" Id="rId40"/><Relationship Type="http://schemas.openxmlformats.org/officeDocument/2006/relationships/hyperlink" Target="https://bizompictures.s3.ap-southeast-1.amazonaws.com/1810/VZWbEcayeWhd1dWgtCGH17919912018894Pjx.jpeg" TargetMode="External" Id="rId41"/><Relationship Type="http://schemas.openxmlformats.org/officeDocument/2006/relationships/hyperlink" Target="https://bizompictures.s3.ap-southeast-1.amazonaws.com/1810/cJ5OXMEMBrUzBs7yQah01791991207211nYZK.jpeg" TargetMode="External" Id="rId42"/><Relationship Type="http://schemas.openxmlformats.org/officeDocument/2006/relationships/hyperlink" Target="https://bizompictures.s3.ap-southeast-1.amazonaws.com/1810/VXtVv1yyhCqzlFaC9S4317919922559717sVz.jpeg" TargetMode="External" Id="rId43"/><Relationship Type="http://schemas.openxmlformats.org/officeDocument/2006/relationships/hyperlink" Target="https://bizompictures.s3.ap-southeast-1.amazonaws.com/1810/IVKCg7OBO5fPQBhijQWN1791992265574CJGD.jpeg" TargetMode="External" Id="rId44"/><Relationship Type="http://schemas.openxmlformats.org/officeDocument/2006/relationships/hyperlink" Target="https://bizompictures.s3.ap-southeast-1.amazonaws.com/1810/lShW7bx8svVhDqMoJIlY1792078721509j5gV.jpeg" TargetMode="External" Id="rId45"/><Relationship Type="http://schemas.openxmlformats.org/officeDocument/2006/relationships/hyperlink" Target="https://bizompictures.s3.ap-southeast-1.amazonaws.com/1810/nHxYRMsXjjz92EvTQELX1792078726312VW1w.jpeg" TargetMode="External" Id="rId46"/><Relationship Type="http://schemas.openxmlformats.org/officeDocument/2006/relationships/hyperlink" Target="https://bizompictures.s3.ap-southeast-1.amazonaws.com/1810/LiM96l30xDECOXvioReE1792167438003slZI.jpeg" TargetMode="External" Id="rId47"/><Relationship Type="http://schemas.openxmlformats.org/officeDocument/2006/relationships/hyperlink" Target="https://bizompictures.s3.ap-southeast-1.amazonaws.com/1810/iXWlYfimbsL48ws0oLRj1792167442994Lmdw.jpeg" TargetMode="External" Id="rId48"/><Relationship Type="http://schemas.openxmlformats.org/officeDocument/2006/relationships/hyperlink" Target="https://bizompictures.s3.ap-southeast-1.amazonaws.com/1810/UfY7Zdi40pA4CUsZG8ef1792086499697cHCD.jpeg" TargetMode="External" Id="rId49"/><Relationship Type="http://schemas.openxmlformats.org/officeDocument/2006/relationships/hyperlink" Target="https://bizompictures.s3.ap-southeast-1.amazonaws.com/1810/t2Ms2CnIk1VTIZb36iEY1792086501464TFJw.jpeg" TargetMode="External" Id="rId50"/><Relationship Type="http://schemas.openxmlformats.org/officeDocument/2006/relationships/hyperlink" Target="https://bizompictures.s3.ap-southeast-1.amazonaws.com/1810/irzvqzgsgQlZwVgUz4T317924283958729dYX.jpeg" TargetMode="External" Id="rId51"/><Relationship Type="http://schemas.openxmlformats.org/officeDocument/2006/relationships/hyperlink" Target="https://bizompictures.s3.ap-southeast-1.amazonaws.com/1810/2mmtSv6rgsKYkzOzKgDV1792428398445oXOc.jpeg" TargetMode="External" Id="rId52"/><Relationship Type="http://schemas.openxmlformats.org/officeDocument/2006/relationships/hyperlink" Target="https://bizompictures.s3.ap-southeast-1.amazonaws.com/1810/Pn6JOisaAplNVURkpMQy1792429374384XU87.jpeg" TargetMode="External" Id="rId53"/><Relationship Type="http://schemas.openxmlformats.org/officeDocument/2006/relationships/hyperlink" Target="https://bizompictures.s3.ap-southeast-1.amazonaws.com/1810/NiNyTNnfVls1lCUnMMII1792429382042rEQx.jpeg" TargetMode="External" Id="rId54"/><Relationship Type="http://schemas.openxmlformats.org/officeDocument/2006/relationships/hyperlink" Target="https://bizompictures.s3.ap-southeast-1.amazonaws.com/1810/aaSUISTfaj4JscTec4kc1791816905208ikFY.jpeg" TargetMode="External" Id="rId55"/><Relationship Type="http://schemas.openxmlformats.org/officeDocument/2006/relationships/hyperlink" Target="https://bizompictures.s3.ap-southeast-1.amazonaws.com/1810/IfX4HDLvMf1bFpCcT4Pr1791816908786T6Mm.jpeg" TargetMode="External" Id="rId56"/><Relationship Type="http://schemas.openxmlformats.org/officeDocument/2006/relationships/hyperlink" Target="https://bizompictures.s3.ap-southeast-1.amazonaws.com/1810/ug5W0gGjJrffmI7HwFnL1791903038121OhNu.jpeg" TargetMode="External" Id="rId57"/><Relationship Type="http://schemas.openxmlformats.org/officeDocument/2006/relationships/hyperlink" Target="https://bizompictures.s3.ap-southeast-1.amazonaws.com/1810/QqpjuLTtStT0i5SwbtIm1791903040546NgUN.jpeg" TargetMode="External" Id="rId58"/><Relationship Type="http://schemas.openxmlformats.org/officeDocument/2006/relationships/hyperlink" Target="https://bizompictures.s3.ap-southeast-1.amazonaws.com/1810/J8DKyA6ogWD6bOmOBGI81792068271069Mbgn.jpeg" TargetMode="External" Id="rId59"/><Relationship Type="http://schemas.openxmlformats.org/officeDocument/2006/relationships/hyperlink" Target="https://bizompictures.s3.ap-southeast-1.amazonaws.com/1810/FEwAEB24YtdtoqmeVVb51792068278152lmbA.jpeg" TargetMode="External" Id="rId60"/><Relationship Type="http://schemas.openxmlformats.org/officeDocument/2006/relationships/hyperlink" Target="https://bizompictures.s3.ap-southeast-1.amazonaws.com/1810/ekS1cCvW2mI1u3Wnxwup1792412019277Pvyk.jpeg" TargetMode="External" Id="rId61"/><Relationship Type="http://schemas.openxmlformats.org/officeDocument/2006/relationships/hyperlink" Target="https://bizompictures.s3.ap-southeast-1.amazonaws.com/1810/zzJefukAIjYwMqGQrPvU1792412025444Cexw.jpeg" TargetMode="External" Id="rId62"/><Relationship Type="http://schemas.openxmlformats.org/officeDocument/2006/relationships/hyperlink" Target="https://bizompictures.s3.ap-southeast-1.amazonaws.com/1810/95Xk76Rpo1fuKibJhw641792561999162SfLs.jpeg" TargetMode="External" Id="rId63"/><Relationship Type="http://schemas.openxmlformats.org/officeDocument/2006/relationships/hyperlink" Target="https://bizompictures.s3.ap-southeast-1.amazonaws.com/1810/BA6T8qLub7e4Rqiaeil21792562005511hZ5J.jpeg" TargetMode="External" Id="rId64"/><Relationship Type="http://schemas.openxmlformats.org/officeDocument/2006/relationships/hyperlink" Target="https://bizompictures.s3.ap-southeast-1.amazonaws.com/1810/u1s8yvwAfwa5fsobcyie1791817363514cpPq.heic" TargetMode="External" Id="rId65"/><Relationship Type="http://schemas.openxmlformats.org/officeDocument/2006/relationships/hyperlink" Target="https://bizompictures.s3.ap-southeast-1.amazonaws.com/1810/yB26Ns3wtmtNpMfX86pC17918173722828wpP.heic" TargetMode="External" Id="rId66"/><Relationship Type="http://schemas.openxmlformats.org/officeDocument/2006/relationships/hyperlink" Target="https://bizompictures.s3.ap-southeast-1.amazonaws.com/1810/xOEqJvria2PmomhFsS7j1791862671390vX6z.heic" TargetMode="External" Id="rId67"/><Relationship Type="http://schemas.openxmlformats.org/officeDocument/2006/relationships/hyperlink" Target="https://bizompictures.s3.ap-southeast-1.amazonaws.com/1810/XUUwjLPw6HRrWu2azgYL1791862672440f6d4.jpeg" TargetMode="External" Id="rId68"/><Relationship Type="http://schemas.openxmlformats.org/officeDocument/2006/relationships/hyperlink" Target="https://bizompictures.s3.ap-southeast-1.amazonaws.com/1810/lCN1toD4yPqknJmNIfiY1792169203884nifw.jpeg" TargetMode="External" Id="rId69"/><Relationship Type="http://schemas.openxmlformats.org/officeDocument/2006/relationships/hyperlink" Target="https://bizompictures.s3.ap-southeast-1.amazonaws.com/1810/kDWJbbSj77c54jyw3Fon1792169267249UVXw.jpeg" TargetMode="External" Id="rId70"/><Relationship Type="http://schemas.openxmlformats.org/officeDocument/2006/relationships/hyperlink" Target="https://bizompictures.s3.ap-southeast-1.amazonaws.com/1810/2MPTeMd6ecwYahmveHop17921700004521EKe.jpeg" TargetMode="External" Id="rId71"/><Relationship Type="http://schemas.openxmlformats.org/officeDocument/2006/relationships/hyperlink" Target="https://bizompictures.s3.ap-southeast-1.amazonaws.com/1810/dgHgO93sLiKAnzU5Admw1792170043796DXDP.jpeg" TargetMode="External" Id="rId72"/><Relationship Type="http://schemas.openxmlformats.org/officeDocument/2006/relationships/hyperlink" Target="https://bizompictures.s3.ap-southeast-1.amazonaws.com/1810/wPRWVSeTMQ1zuqmabEmL1792169052276K3dH.heic" TargetMode="External" Id="rId73"/><Relationship Type="http://schemas.openxmlformats.org/officeDocument/2006/relationships/hyperlink" Target="https://bizompictures.s3.ap-southeast-1.amazonaws.com/1810/KBFCUyhqHy4EYOiIHbCd17921690595379Q2W.heic" TargetMode="External" Id="rId74"/><Relationship Type="http://schemas.openxmlformats.org/officeDocument/2006/relationships/hyperlink" Target="https://bizompictures.s3.ap-southeast-1.amazonaws.com/1810/BkqNHuVC0whn8Dta1aKw1792427880513sglW.jpeg" TargetMode="External" Id="rId75"/><Relationship Type="http://schemas.openxmlformats.org/officeDocument/2006/relationships/hyperlink" Target="https://bizompictures.s3.ap-southeast-1.amazonaws.com/1810/P4Sw3YacMLRMsAx8IUtj1792427914551TXjW.jpeg" TargetMode="External" Id="rId76"/><Relationship Type="http://schemas.openxmlformats.org/officeDocument/2006/relationships/hyperlink" Target="https://bizompictures.s3.ap-southeast-1.amazonaws.com/1810/WEHCJlNyyf4AllvyXVN61791951676932Kc3Q.jpeg" TargetMode="External" Id="rId77"/><Relationship Type="http://schemas.openxmlformats.org/officeDocument/2006/relationships/hyperlink" Target="https://bizompictures.s3.ap-southeast-1.amazonaws.com/1810/tp57NMppMrURzWBJw4yL1791951682244xXuo.jpeg" TargetMode="External" Id="rId78"/><Relationship Type="http://schemas.openxmlformats.org/officeDocument/2006/relationships/hyperlink" Target="https://bizompictures.s3.ap-southeast-1.amazonaws.com/1810/YDVaa7CUgwHU2Q5h8H0y1791951862164eHkV.jpeg" TargetMode="External" Id="rId79"/><Relationship Type="http://schemas.openxmlformats.org/officeDocument/2006/relationships/hyperlink" Target="https://bizompictures.s3.ap-southeast-1.amazonaws.com/1810/Qkkl5xOFnDk6SFikV55d17919518649703fiW.jpeg" TargetMode="External" Id="rId80"/><Relationship Type="http://schemas.openxmlformats.org/officeDocument/2006/relationships/hyperlink" Target="https://bizompictures.s3.ap-southeast-1.amazonaws.com/1810/8hz1NM0KbACI9qKdfTbl17922127994985Nkk.jpeg" TargetMode="External" Id="rId81"/><Relationship Type="http://schemas.openxmlformats.org/officeDocument/2006/relationships/hyperlink" Target="https://bizompictures.s3.ap-southeast-1.amazonaws.com/1810/bR9hkvRBQr1LummfmxJS1792212803105cUq1.jpeg" TargetMode="External" Id="rId82"/><Relationship Type="http://schemas.openxmlformats.org/officeDocument/2006/relationships/hyperlink" Target="https://bizompictures.s3.ap-southeast-1.amazonaws.com/1810/zDLMK3HsaSC2iYec1FIU1792669021485DE2d.jpeg" TargetMode="External" Id="rId83"/><Relationship Type="http://schemas.openxmlformats.org/officeDocument/2006/relationships/hyperlink" Target="https://bizompictures.s3.ap-southeast-1.amazonaws.com/1810/eZlUjgja1TmY3nDDgP7i1792669024242sgKY.jpeg" TargetMode="External" Id="rId84"/><Relationship Type="http://schemas.openxmlformats.org/officeDocument/2006/relationships/hyperlink" Target="https://bizompictures.s3.ap-southeast-1.amazonaws.com/1810/YL3KZakefgX7lTi06GCm1792256349345sJCB.jpeg" TargetMode="External" Id="rId85"/><Relationship Type="http://schemas.openxmlformats.org/officeDocument/2006/relationships/hyperlink" Target="https://bizompictures.s3.ap-southeast-1.amazonaws.com/1810/DJqUERLbaO4WGKGwkDan179225647781518Mj.jpeg" TargetMode="External" Id="rId86"/><Relationship Type="http://schemas.openxmlformats.org/officeDocument/2006/relationships/hyperlink" Target="https://bizompictures.s3.ap-southeast-1.amazonaws.com/1810/kMaAMCcaFwZuw1qGplBm1791827897973wRRh.jpeg" TargetMode="External" Id="rId87"/><Relationship Type="http://schemas.openxmlformats.org/officeDocument/2006/relationships/hyperlink" Target="https://bizompictures.s3.ap-southeast-1.amazonaws.com/1810/XHf92CD8A3jHN7aEKRzv1791827902887SNPG.jpeg" TargetMode="External" Id="rId88"/><Relationship Type="http://schemas.openxmlformats.org/officeDocument/2006/relationships/hyperlink" Target="https://bizompictures.s3.ap-southeast-1.amazonaws.com/1810/bbv968chFPCMUywdXs7h1791905521816ZA7F.jpeg" TargetMode="External" Id="rId89"/><Relationship Type="http://schemas.openxmlformats.org/officeDocument/2006/relationships/hyperlink" Target="https://bizompictures.s3.ap-southeast-1.amazonaws.com/1810/xXHT1QC1Kpf66UgDwA791791905587681L1Dw.jpeg" TargetMode="External" Id="rId90"/><Relationship Type="http://schemas.openxmlformats.org/officeDocument/2006/relationships/hyperlink" Target="https://bizompictures.s3.ap-southeast-1.amazonaws.com/1810/Op7wBNJcBZSVIPYFlf3k1791998486403I6Jq.jpeg" TargetMode="External" Id="rId91"/><Relationship Type="http://schemas.openxmlformats.org/officeDocument/2006/relationships/hyperlink" Target="https://bizompictures.s3.ap-southeast-1.amazonaws.com/1810/ZPcEyBCIjnlz0pjPkE7H1791998490051jNpv.jpeg" TargetMode="External" Id="rId92"/><Relationship Type="http://schemas.openxmlformats.org/officeDocument/2006/relationships/hyperlink" Target="https://bizompictures.s3.ap-southeast-1.amazonaws.com/1810/1YkMbG2RwF6JG9Y3OWrA1792113134400izFZ.jpeg" TargetMode="External" Id="rId93"/><Relationship Type="http://schemas.openxmlformats.org/officeDocument/2006/relationships/hyperlink" Target="https://bizompictures.s3.ap-southeast-1.amazonaws.com/1810/PRpJxUq1A6X1LeZyJ46m1792113138507UY0V.jpeg" TargetMode="External" Id="rId94"/><Relationship Type="http://schemas.openxmlformats.org/officeDocument/2006/relationships/hyperlink" Target="https://bizompictures.s3.ap-southeast-1.amazonaws.com/1810/lWtCoVMeWH5PPCYv2afK1792205694519mqQH.jpeg" TargetMode="External" Id="rId95"/><Relationship Type="http://schemas.openxmlformats.org/officeDocument/2006/relationships/hyperlink" Target="https://bizompictures.s3.ap-southeast-1.amazonaws.com/1810/XpV8FXdiNU9yrKD65xTI1792205699793VTmu.jpeg" TargetMode="External" Id="rId96"/><Relationship Type="http://schemas.openxmlformats.org/officeDocument/2006/relationships/hyperlink" Target="https://bizompictures.s3.ap-southeast-1.amazonaws.com/1810/YhZO84wjdsRln65psiOc17922491060801nUe.jpeg" TargetMode="External" Id="rId97"/><Relationship Type="http://schemas.openxmlformats.org/officeDocument/2006/relationships/hyperlink" Target="https://bizompictures.s3.ap-southeast-1.amazonaws.com/1810/OivKhw7L6nNJUPIQXKie1792249111069DAtn.jpeg" TargetMode="External" Id="rId98"/><Relationship Type="http://schemas.openxmlformats.org/officeDocument/2006/relationships/hyperlink" Target="https://bizompictures.s3.ap-southeast-1.amazonaws.com/1810/UMykR8tsSYXP0PWiR8Eq17919858938331Bhy.jpeg" TargetMode="External" Id="rId99"/><Relationship Type="http://schemas.openxmlformats.org/officeDocument/2006/relationships/hyperlink" Target="https://bizompictures.s3.ap-southeast-1.amazonaws.com/1810/9TZd7YaB87ETwxdjaKnG1791985913714q8Wc.jpeg" TargetMode="External" Id="rId100"/><Relationship Type="http://schemas.openxmlformats.org/officeDocument/2006/relationships/hyperlink" Target="https://bizompictures.s3.ap-southeast-1.amazonaws.com/1810/tY0HAN1AX6VY7y4qHAS71792071232970OAog.jpeg" TargetMode="External" Id="rId101"/><Relationship Type="http://schemas.openxmlformats.org/officeDocument/2006/relationships/hyperlink" Target="https://bizompictures.s3.ap-southeast-1.amazonaws.com/1810/CklcJ3dkTxqSvHCyXC5r1792071246037tD4m.jpeg" TargetMode="External" Id="rId102"/><Relationship Type="http://schemas.openxmlformats.org/officeDocument/2006/relationships/hyperlink" Target="https://bizompictures.s3.ap-southeast-1.amazonaws.com/1810/vYW9oAxHjeqRtmPa3beh1792071347843R4te.jpeg" TargetMode="External" Id="rId103"/><Relationship Type="http://schemas.openxmlformats.org/officeDocument/2006/relationships/hyperlink" Target="https://bizompictures.s3.ap-southeast-1.amazonaws.com/1810/zBD4XzRG6ZZz5jyE09x81792071360523lLOO.jpeg" TargetMode="External" Id="rId104"/><Relationship Type="http://schemas.openxmlformats.org/officeDocument/2006/relationships/hyperlink" Target="https://bizompictures.s3.ap-southeast-1.amazonaws.com/1810/v2kuI5giIgRBzuHm9TsZ17919899619562G4Q.jpeg" TargetMode="External" Id="rId105"/><Relationship Type="http://schemas.openxmlformats.org/officeDocument/2006/relationships/hyperlink" Target="https://bizompictures.s3.ap-southeast-1.amazonaws.com/1810/VTLKKngbZr6L8lFFQ5SR1791989971393d1oO.jpeg" TargetMode="External" Id="rId106"/><Relationship Type="http://schemas.openxmlformats.org/officeDocument/2006/relationships/hyperlink" Target="https://bizompictures.s3.ap-southeast-1.amazonaws.com/1810/bU9rLJ3kvgoBDoAnogiH1792128185398ex9I.jpeg" TargetMode="External" Id="rId107"/><Relationship Type="http://schemas.openxmlformats.org/officeDocument/2006/relationships/hyperlink" Target="https://bizompictures.s3.ap-southeast-1.amazonaws.com/1810/ZeU2soDbxsKTMkYaXZdO179212818841578EG.jpeg" TargetMode="External" Id="rId108"/><Relationship Type="http://schemas.openxmlformats.org/officeDocument/2006/relationships/hyperlink" Target="https://bizompictures.s3.ap-southeast-1.amazonaws.com/1810/a9QL6Cqnh4WuXs4gXsNt17918124424532W8t.jpeg" TargetMode="External" Id="rId109"/><Relationship Type="http://schemas.openxmlformats.org/officeDocument/2006/relationships/hyperlink" Target="https://bizompictures.s3.ap-southeast-1.amazonaws.com/1810/cfGABxMghM7pPENkTOBI1791812449830qFNK.jpeg" TargetMode="External" Id="rId110"/><Relationship Type="http://schemas.openxmlformats.org/officeDocument/2006/relationships/hyperlink" Target="https://bizompictures.s3.ap-southeast-1.amazonaws.com/1810/PTdYEmqsj5nkzOutfBJl1791900465783ji3Q.jpeg" TargetMode="External" Id="rId111"/><Relationship Type="http://schemas.openxmlformats.org/officeDocument/2006/relationships/hyperlink" Target="https://bizompictures.s3.ap-southeast-1.amazonaws.com/1810/IOGR1LJXqwXDzM8trP801791900471465wXSI.jpeg" TargetMode="External" Id="rId112"/><Relationship Type="http://schemas.openxmlformats.org/officeDocument/2006/relationships/hyperlink" Target="https://bizompictures.s3.ap-southeast-1.amazonaws.com/1810/Ghri4uiHSiPZkS8BfX0G1791987222489Z2Ko.jpeg" TargetMode="External" Id="rId113"/><Relationship Type="http://schemas.openxmlformats.org/officeDocument/2006/relationships/hyperlink" Target="https://bizompictures.s3.ap-southeast-1.amazonaws.com/1810/xmIRaFlfsQ8G3EY6HXPY1791987227540ivwi.jpeg" TargetMode="External" Id="rId114"/><Relationship Type="http://schemas.openxmlformats.org/officeDocument/2006/relationships/hyperlink" Target="https://bizompictures.s3.ap-southeast-1.amazonaws.com/1810/jMN0U4Lzn1evljX9SqcK1792068845435loTC.jpeg" TargetMode="External" Id="rId115"/><Relationship Type="http://schemas.openxmlformats.org/officeDocument/2006/relationships/hyperlink" Target="https://bizompictures.s3.ap-southeast-1.amazonaws.com/1810/7byVj7gzCN9fZpsRn4zY1792068859166HiDq.jpeg" TargetMode="External" Id="rId116"/><Relationship Type="http://schemas.openxmlformats.org/officeDocument/2006/relationships/hyperlink" Target="https://bizompictures.s3.ap-southeast-1.amazonaws.com/1810/ehHC4Fd7rNhWmSbDoBN41792157731080HXOq.jpeg" TargetMode="External" Id="rId117"/><Relationship Type="http://schemas.openxmlformats.org/officeDocument/2006/relationships/hyperlink" Target="https://bizompictures.s3.ap-southeast-1.amazonaws.com/1810/DKJhURU2FsevJFCFEfMa1792157743169qOFH.jpeg" TargetMode="External" Id="rId118"/><Relationship Type="http://schemas.openxmlformats.org/officeDocument/2006/relationships/hyperlink" Target="https://bizompictures.s3.ap-southeast-1.amazonaws.com/1810/AhZoDqtnQ8ZtWZGvzUCs17922441667087PyA.jpeg" TargetMode="External" Id="rId119"/><Relationship Type="http://schemas.openxmlformats.org/officeDocument/2006/relationships/hyperlink" Target="https://bizompictures.s3.ap-southeast-1.amazonaws.com/1810/EqCLOS2MxAb3zlLywXc41792244173512TnNd.jpeg" TargetMode="External" Id="rId120"/><Relationship Type="http://schemas.openxmlformats.org/officeDocument/2006/relationships/hyperlink" Target="https://bizompictures.s3.ap-southeast-1.amazonaws.com/1810/ciRjvk7AXracZQdxtkcl1791900003330zjrT.jpeg" TargetMode="External" Id="rId121"/><Relationship Type="http://schemas.openxmlformats.org/officeDocument/2006/relationships/hyperlink" Target="https://bizompictures.s3.ap-southeast-1.amazonaws.com/1810/3YLQVAa2I6vx9egkq1Cq1791900007286HYmT.jpeg" TargetMode="External" Id="rId122"/><Relationship Type="http://schemas.openxmlformats.org/officeDocument/2006/relationships/hyperlink" Target="https://bizompictures.s3.ap-southeast-1.amazonaws.com/1810/Z8P2aj82jIUtkxa8S4xv1792161333775H9hf.jpeg" TargetMode="External" Id="rId123"/><Relationship Type="http://schemas.openxmlformats.org/officeDocument/2006/relationships/hyperlink" Target="https://bizompictures.s3.ap-southeast-1.amazonaws.com/1810/Kfrdm9IpHTQFIL4ymEgB1792161338237axPU.jpeg" TargetMode="External" Id="rId124"/><Relationship Type="http://schemas.openxmlformats.org/officeDocument/2006/relationships/hyperlink" Target="https://bizompictures.s3.ap-southeast-1.amazonaws.com/1810/YRNwJg2Won3QRW976WOM1791890710330TvtD.jpeg" TargetMode="External" Id="rId125"/><Relationship Type="http://schemas.openxmlformats.org/officeDocument/2006/relationships/hyperlink" Target="https://bizompictures.s3.ap-southeast-1.amazonaws.com/1810/FpNCWePs93A7tLgRCy2E1791890715060cyiS.jpeg" TargetMode="External" Id="rId126"/><Relationship Type="http://schemas.openxmlformats.org/officeDocument/2006/relationships/hyperlink" Target="https://bizompictures.s3.ap-southeast-1.amazonaws.com/1810/rhwhk96c85SZOqWV1Efc17920741267196aw3.jpeg" TargetMode="External" Id="rId127"/><Relationship Type="http://schemas.openxmlformats.org/officeDocument/2006/relationships/hyperlink" Target="https://bizompictures.s3.ap-southeast-1.amazonaws.com/1810/8Phyy5G9QmKg5vExZ3y61792074130614b57U.jpeg" TargetMode="External" Id="rId128"/><Relationship Type="http://schemas.openxmlformats.org/officeDocument/2006/relationships/hyperlink" Target="https://bizompictures.s3.ap-southeast-1.amazonaws.com/1810/2gztzt0S64U2k9i4rMLD1792469775744S0io.jpeg" TargetMode="External" Id="rId129"/><Relationship Type="http://schemas.openxmlformats.org/officeDocument/2006/relationships/hyperlink" Target="https://bizompictures.s3.ap-southeast-1.amazonaws.com/1810/Pg1uwoApyVts2GRUnzhm1792469779068s8B1.jpeg" TargetMode="External" Id="rId130"/><Relationship Type="http://schemas.openxmlformats.org/officeDocument/2006/relationships/hyperlink" Target="https://bizompictures.s3.ap-southeast-1.amazonaws.com/1810/0YM89X2KaUs2kINJylzQ1791987741727kWP4.jpeg" TargetMode="External" Id="rId131"/><Relationship Type="http://schemas.openxmlformats.org/officeDocument/2006/relationships/hyperlink" Target="https://bizompictures.s3.ap-southeast-1.amazonaws.com/1810/pMlRtLPMXh15ntfCu4UG1791987742663jM1I.jpeg" TargetMode="External" Id="rId132"/><Relationship Type="http://schemas.openxmlformats.org/officeDocument/2006/relationships/hyperlink" Target="https://bizompictures.s3.ap-southeast-1.amazonaws.com/1810/zQCBsfRqZkhh9Qfu1tB21792163089232iMek.jpeg" TargetMode="External" Id="rId133"/><Relationship Type="http://schemas.openxmlformats.org/officeDocument/2006/relationships/hyperlink" Target="https://bizompictures.s3.ap-southeast-1.amazonaws.com/1810/tZ7sHiIGxmAdjrN5efaf1792163098144nYPo.jpeg" TargetMode="External" Id="rId134"/><Relationship Type="http://schemas.openxmlformats.org/officeDocument/2006/relationships/hyperlink" Target="https://bizompictures.s3.ap-southeast-1.amazonaws.com/1810/VaOByfqLk5yjzXbr7ElQ1791813126844GH9D.jpeg" TargetMode="External" Id="rId135"/><Relationship Type="http://schemas.openxmlformats.org/officeDocument/2006/relationships/hyperlink" Target="https://bizompictures.s3.ap-southeast-1.amazonaws.com/1810/g8DQbu7iooQKOu02X7SQ17918131301060nti.jpeg" TargetMode="External" Id="rId136"/><Relationship Type="http://schemas.openxmlformats.org/officeDocument/2006/relationships/hyperlink" Target="https://bizompictures.s3.ap-southeast-1.amazonaws.com/1810/OLy2tG6nJ22AFo7N4lxJ1791985256461xrgN.jpeg" TargetMode="External" Id="rId137"/><Relationship Type="http://schemas.openxmlformats.org/officeDocument/2006/relationships/hyperlink" Target="https://bizompictures.s3.ap-southeast-1.amazonaws.com/1810/ngTy9DfdEPjYIPc5X7tm1791985259164glea.jpeg" TargetMode="External" Id="rId138"/><Relationship Type="http://schemas.openxmlformats.org/officeDocument/2006/relationships/hyperlink" Target="https://bizompictures.s3.ap-southeast-1.amazonaws.com/1810/i1fZw5Vx4rTV6nEr2yxg1792157328669IMUL.jpeg" TargetMode="External" Id="rId139"/><Relationship Type="http://schemas.openxmlformats.org/officeDocument/2006/relationships/hyperlink" Target="https://bizompictures.s3.ap-southeast-1.amazonaws.com/1810/raXCcHBuvNtRG3SuKmoY1792157331905aDbv.jpeg" TargetMode="External" Id="rId140"/><Relationship Type="http://schemas.openxmlformats.org/officeDocument/2006/relationships/hyperlink" Target="https://bizompictures.s3.ap-southeast-1.amazonaws.com/1810/lk2TkNmHeknj87qTSAgR1791906103665Ht3L.jpeg" TargetMode="External" Id="rId141"/><Relationship Type="http://schemas.openxmlformats.org/officeDocument/2006/relationships/hyperlink" Target="https://bizompictures.s3.ap-southeast-1.amazonaws.com/1810/fiUQMKtX3lNystgQflE71791906112902p88B.jpeg" TargetMode="External" Id="rId142"/><Relationship Type="http://schemas.openxmlformats.org/officeDocument/2006/relationships/hyperlink" Target="https://bizompictures.s3.ap-southeast-1.amazonaws.com/1810/07TxBpAXSmGRyp9jQtOS17921612365057KeA.jpeg" TargetMode="External" Id="rId143"/><Relationship Type="http://schemas.openxmlformats.org/officeDocument/2006/relationships/hyperlink" Target="https://bizompictures.s3.ap-southeast-1.amazonaws.com/1810/u0rhjttapkRZlmxWtNEn1792161245792GrOW.jpeg" TargetMode="External" Id="rId144"/><Relationship Type="http://schemas.openxmlformats.org/officeDocument/2006/relationships/hyperlink" Target="https://bizompictures.s3.ap-southeast-1.amazonaws.com/1810/JxCo9lLWeT6okgIlLkXm1792258035314WXaC.jpeg" TargetMode="External" Id="rId145"/><Relationship Type="http://schemas.openxmlformats.org/officeDocument/2006/relationships/hyperlink" Target="https://bizompictures.s3.ap-southeast-1.amazonaws.com/1810/3CQa49jpTsdlnahgl3MM1792258047326rlVk.jpeg" TargetMode="External" Id="rId146"/><Relationship Type="http://schemas.openxmlformats.org/officeDocument/2006/relationships/hyperlink" Target="https://bizompictures.s3.ap-southeast-1.amazonaws.com/1810/A75DNzVZMGOsjeMzJUra1792649448996f4KC.jpeg" TargetMode="External" Id="rId147"/><Relationship Type="http://schemas.openxmlformats.org/officeDocument/2006/relationships/hyperlink" Target="https://bizompictures.s3.ap-southeast-1.amazonaws.com/1810/FjVqeTF3AzSsSt9uQaFg1792649461651OZoz.jpeg" TargetMode="External" Id="rId148"/><Relationship Type="http://schemas.openxmlformats.org/officeDocument/2006/relationships/hyperlink" Target="https://bizompictures.s3.ap-southeast-1.amazonaws.com/1810/gyxa6NrfH6idLXMFjL5R1791813543226HpEV.jpeg" TargetMode="External" Id="rId149"/><Relationship Type="http://schemas.openxmlformats.org/officeDocument/2006/relationships/hyperlink" Target="https://bizompictures.s3.ap-southeast-1.amazonaws.com/1810/ZcM3hTbS3g8wUS1f4k9S1791813555083JIj6.jpeg" TargetMode="External" Id="rId150"/><Relationship Type="http://schemas.openxmlformats.org/officeDocument/2006/relationships/hyperlink" Target="https://bizompictures.s3.ap-southeast-1.amazonaws.com/1810/zo14penvapOPwH8mlIPh1791902500617vMoo.jpeg" TargetMode="External" Id="rId151"/><Relationship Type="http://schemas.openxmlformats.org/officeDocument/2006/relationships/hyperlink" Target="https://bizompictures.s3.ap-southeast-1.amazonaws.com/1810/ZPmyNzSN3YebjfMkAlii1791902513908eMZB.jpeg" TargetMode="External" Id="rId152"/><Relationship Type="http://schemas.openxmlformats.org/officeDocument/2006/relationships/hyperlink" Target="https://bizompictures.s3.ap-southeast-1.amazonaws.com/1810/RJ0dWgNCIDzc6mCsEr4E1791986109287g2aD.jpeg" TargetMode="External" Id="rId153"/><Relationship Type="http://schemas.openxmlformats.org/officeDocument/2006/relationships/hyperlink" Target="https://bizompictures.s3.ap-southeast-1.amazonaws.com/1810/OYBjTcYrR5AdnjusvHBN1791986124822v5K7.jpeg" TargetMode="External" Id="rId154"/><Relationship Type="http://schemas.openxmlformats.org/officeDocument/2006/relationships/hyperlink" Target="https://bizompictures.s3.ap-southeast-1.amazonaws.com/1810/iMrH4Pa5oWEzfvzStvan1792074735409ahnF.jpeg" TargetMode="External" Id="rId155"/><Relationship Type="http://schemas.openxmlformats.org/officeDocument/2006/relationships/hyperlink" Target="https://bizompictures.s3.ap-southeast-1.amazonaws.com/1810/DamVXpHYviCjn3Wtk4N51792074748525yKFW.jpeg" TargetMode="External" Id="rId156"/><Relationship Type="http://schemas.openxmlformats.org/officeDocument/2006/relationships/hyperlink" Target="https://bizompictures.s3.ap-southeast-1.amazonaws.com/1810/7FKKbGg307307QbQLnoO1792157451505CkDz.jpeg" TargetMode="External" Id="rId157"/><Relationship Type="http://schemas.openxmlformats.org/officeDocument/2006/relationships/hyperlink" Target="https://bizompictures.s3.ap-southeast-1.amazonaws.com/1810/XmH0hshK9G8UIiaOAWPS1792157462499YpSO.jpeg" TargetMode="External" Id="rId158"/><Relationship Type="http://schemas.openxmlformats.org/officeDocument/2006/relationships/hyperlink" Target="https://bizompictures.s3.ap-southeast-1.amazonaws.com/1810/HDfpe75xPnW5geMEY6f81792501288881iyt6.jpeg" TargetMode="External" Id="rId159"/><Relationship Type="http://schemas.openxmlformats.org/officeDocument/2006/relationships/hyperlink" Target="https://bizompictures.s3.ap-southeast-1.amazonaws.com/1810/gKah8k1aaAu03mv33ZvG17925012912216Fpa.jpeg" TargetMode="External" Id="rId160"/><Relationship Type="http://schemas.openxmlformats.org/officeDocument/2006/relationships/hyperlink" Target="https://bizompictures.s3.ap-southeast-1.amazonaws.com/1810/Az1MoRHzEES9gU750Yrm1791822012258WD12.jpeg" TargetMode="External" Id="rId161"/><Relationship Type="http://schemas.openxmlformats.org/officeDocument/2006/relationships/hyperlink" Target="https://bizompictures.s3.ap-southeast-1.amazonaws.com/1810/DJQYdfjT04uN3qfljGLl17918220392085r8C.jpeg" TargetMode="External" Id="rId162"/><Relationship Type="http://schemas.openxmlformats.org/officeDocument/2006/relationships/hyperlink" Target="https://bizompictures.s3.ap-southeast-1.amazonaws.com/1810/unRDxVwPCRPoz92uhXdj1791991358537qWbp.jpeg" TargetMode="External" Id="rId163"/><Relationship Type="http://schemas.openxmlformats.org/officeDocument/2006/relationships/hyperlink" Target="https://bizompictures.s3.ap-southeast-1.amazonaws.com/1810/mfGfqXNZ61us0Yc0nhsj1791991306939wlB8.jpeg" TargetMode="External" Id="rId164"/><Relationship Type="http://schemas.openxmlformats.org/officeDocument/2006/relationships/hyperlink" Target="https://bizompictures.s3.ap-southeast-1.amazonaws.com/1810/GEy5D8850s5Zeoejc1ZB1791990912339vtRq.jpeg" TargetMode="External" Id="rId165"/><Relationship Type="http://schemas.openxmlformats.org/officeDocument/2006/relationships/hyperlink" Target="https://bizompictures.s3.ap-southeast-1.amazonaws.com/1810/LL2XauovBgg68UhBLicW17919909783183SuH.jpeg" TargetMode="External" Id="rId166"/><Relationship Type="http://schemas.openxmlformats.org/officeDocument/2006/relationships/hyperlink" Target="https://bizompictures.s3.ap-southeast-1.amazonaws.com/1810/8HEucCB9N8csJc7c56If1792221265494889y.jpeg" TargetMode="External" Id="rId167"/><Relationship Type="http://schemas.openxmlformats.org/officeDocument/2006/relationships/hyperlink" Target="https://bizompictures.s3.ap-southeast-1.amazonaws.com/1810/k8gBoTNlYaNLE9BxEosO1792221271240Qyv7.jpeg" TargetMode="External" Id="rId168"/><Relationship Type="http://schemas.openxmlformats.org/officeDocument/2006/relationships/hyperlink" Target="https://bizompictures.s3.ap-southeast-1.amazonaws.com/1810/1cPRSoDuXypNUeMU3jHc1792221467454cOWZ.jpeg" TargetMode="External" Id="rId169"/><Relationship Type="http://schemas.openxmlformats.org/officeDocument/2006/relationships/hyperlink" Target="https://bizompictures.s3.ap-southeast-1.amazonaws.com/1810/YMcxdiQVoFYL2llUCPmj1792221472601Xsj0.jpeg" TargetMode="External" Id="rId170"/><Relationship Type="http://schemas.openxmlformats.org/officeDocument/2006/relationships/hyperlink" Target="https://bizompictures.s3.ap-southeast-1.amazonaws.com/1810/tBl8YSMYWGvfU78SL9Pn1792221768969hc8Y.jpeg" TargetMode="External" Id="rId171"/><Relationship Type="http://schemas.openxmlformats.org/officeDocument/2006/relationships/hyperlink" Target="https://bizompictures.s3.ap-southeast-1.amazonaws.com/1810/kQ5XAHyA1U5tTsN2Of5X1792221775580VwTN.jpeg" TargetMode="External" Id="rId172"/><Relationship Type="http://schemas.openxmlformats.org/officeDocument/2006/relationships/hyperlink" Target="https://bizompictures.s3.ap-southeast-1.amazonaws.com/1810/mKLgcZMEE2ZhBI3QW5631791815879396cZ3w.png" TargetMode="External" Id="rId173"/><Relationship Type="http://schemas.openxmlformats.org/officeDocument/2006/relationships/hyperlink" Target="https://bizompictures.s3.ap-southeast-1.amazonaws.com/1810/qkY1dkEWrWONsqxbdVMw1791815885575h5jy.png" TargetMode="External" Id="rId174"/><Relationship Type="http://schemas.openxmlformats.org/officeDocument/2006/relationships/hyperlink" Target="https://bizompictures.s3.ap-southeast-1.amazonaws.com/1810/AXZzgKG2pHxOB9Q56Qbg17919084886138lRT.png" TargetMode="External" Id="rId175"/><Relationship Type="http://schemas.openxmlformats.org/officeDocument/2006/relationships/hyperlink" Target="https://bizompictures.s3.ap-southeast-1.amazonaws.com/1810/ah3NE60fjOjKj5GCmcwJ1791908496385TiXW.png" TargetMode="External" Id="rId176"/><Relationship Type="http://schemas.openxmlformats.org/officeDocument/2006/relationships/hyperlink" Target="https://bizompictures.s3.ap-southeast-1.amazonaws.com/1810/qwHoORYmAnQHakQBGaiV1791994853026jMn7.png" TargetMode="External" Id="rId177"/><Relationship Type="http://schemas.openxmlformats.org/officeDocument/2006/relationships/hyperlink" Target="https://bizompictures.s3.ap-southeast-1.amazonaws.com/1810/AQUTOyMByHejNxRLoBKj1791994858643hJZm.png" TargetMode="External" Id="rId178"/><Relationship Type="http://schemas.openxmlformats.org/officeDocument/2006/relationships/hyperlink" Target="https://bizompictures.s3.ap-southeast-1.amazonaws.com/1810/nmRdVKzErPQNdjH1NL45179208057049761Xx.png" TargetMode="External" Id="rId179"/><Relationship Type="http://schemas.openxmlformats.org/officeDocument/2006/relationships/hyperlink" Target="https://bizompictures.s3.ap-southeast-1.amazonaws.com/1810/a5NZKcRRGmJU3gAHL8dG17920805747298pFK.png" TargetMode="External" Id="rId180"/><Relationship Type="http://schemas.openxmlformats.org/officeDocument/2006/relationships/hyperlink" Target="https://bizompictures.s3.ap-southeast-1.amazonaws.com/1810/4IsucVdGQXVN6XpShipl17921676816558Gbv.png" TargetMode="External" Id="rId181"/><Relationship Type="http://schemas.openxmlformats.org/officeDocument/2006/relationships/hyperlink" Target="https://bizompictures.s3.ap-southeast-1.amazonaws.com/1810/1DM6tBhclMXlYIwvLHz91792167687659znQs.png" TargetMode="External" Id="rId182"/><Relationship Type="http://schemas.openxmlformats.org/officeDocument/2006/relationships/hyperlink" Target="https://bizompictures.s3.ap-southeast-1.amazonaws.com/1810/CSDAOQktpcNQrBSk2RzA1792249722995fo2T.png" TargetMode="External" Id="rId183"/><Relationship Type="http://schemas.openxmlformats.org/officeDocument/2006/relationships/hyperlink" Target="https://bizompictures.s3.ap-southeast-1.amazonaws.com/1810/s4fB20AxE1xJSy6E82LB1792249728221rSjb.png" TargetMode="External" Id="rId184"/><Relationship Type="http://schemas.openxmlformats.org/officeDocument/2006/relationships/hyperlink" Target="https://bizompictures.s3.ap-southeast-1.amazonaws.com/1810/4urfe7973UkpIS4fwR4d1791817976336k6Xs.jpeg" TargetMode="External" Id="rId185"/><Relationship Type="http://schemas.openxmlformats.org/officeDocument/2006/relationships/hyperlink" Target="https://bizompictures.s3.ap-southeast-1.amazonaws.com/1810/Ubhz1cO4nnR7OwNsJEaW1791817981602CGRV.jpeg" TargetMode="External" Id="rId186"/><Relationship Type="http://schemas.openxmlformats.org/officeDocument/2006/relationships/hyperlink" Target="https://bizompictures.s3.ap-southeast-1.amazonaws.com/1810/U7uvxt3AVVaH7McGcytA17919080976343muG.jpeg" TargetMode="External" Id="rId187"/><Relationship Type="http://schemas.openxmlformats.org/officeDocument/2006/relationships/hyperlink" Target="https://bizompictures.s3.ap-southeast-1.amazonaws.com/1810/fWqydY6kgwU9zgUF5cl91791908101258hcsK.jpeg" TargetMode="External" Id="rId188"/><Relationship Type="http://schemas.openxmlformats.org/officeDocument/2006/relationships/hyperlink" Target="https://bizompictures.s3.ap-southeast-1.amazonaws.com/1810/2hWrx4N9TGlaPskpCXxd1792140095375QAle.jpeg" TargetMode="External" Id="rId189"/><Relationship Type="http://schemas.openxmlformats.org/officeDocument/2006/relationships/hyperlink" Target="https://bizompictures.s3.ap-southeast-1.amazonaws.com/1810/GK0T4GOK36qe5LRs0sYA1792140098488dLTK.jpeg" TargetMode="External" Id="rId190"/><Relationship Type="http://schemas.openxmlformats.org/officeDocument/2006/relationships/hyperlink" Target="https://bizompictures.s3.ap-southeast-1.amazonaws.com/1810/Pox8Vu7vFvGWFGGW7F5z1792164550280tVG1.jpeg" TargetMode="External" Id="rId191"/><Relationship Type="http://schemas.openxmlformats.org/officeDocument/2006/relationships/hyperlink" Target="https://bizompictures.s3.ap-southeast-1.amazonaws.com/1810/9GA2bMVBQyEvqfMF01tZ1792164560227WCQY.jpeg" TargetMode="External" Id="rId192"/><Relationship Type="http://schemas.openxmlformats.org/officeDocument/2006/relationships/hyperlink" Target="https://bizompictures.s3.ap-southeast-1.amazonaws.com/1810/ZLW7SgnbDHWMgTzfi3gJ17922485661610wIl.jpeg" TargetMode="External" Id="rId193"/><Relationship Type="http://schemas.openxmlformats.org/officeDocument/2006/relationships/hyperlink" Target="https://bizompictures.s3.ap-southeast-1.amazonaws.com/1810/kyXdsC8LwaRHrHczRhHh1792248580181b5cd.jpeg" TargetMode="External" Id="rId194"/><Relationship Type="http://schemas.openxmlformats.org/officeDocument/2006/relationships/hyperlink" Target="https://bizompictures.s3.ap-southeast-1.amazonaws.com/1810/yZPrOMJjOPBnPew7N4oF1791818701554nwhB.jpeg" TargetMode="External" Id="rId195"/><Relationship Type="http://schemas.openxmlformats.org/officeDocument/2006/relationships/hyperlink" Target="https://bizompictures.s3.ap-southeast-1.amazonaws.com/1810/q3HapWCqfpbdflBFLQJk1791818702203n1Un.jpeg" TargetMode="External" Id="rId196"/><Relationship Type="http://schemas.openxmlformats.org/officeDocument/2006/relationships/hyperlink" Target="https://bizompictures.s3.ap-southeast-1.amazonaws.com/1810/AboSCv3qZMppPi233a6s17919077476925iVT.jpeg" TargetMode="External" Id="rId197"/><Relationship Type="http://schemas.openxmlformats.org/officeDocument/2006/relationships/hyperlink" Target="https://bizompictures.s3.ap-southeast-1.amazonaws.com/1810/CS7Nlix9EnnHUMYxNSNe1791907859981NFnR.jpeg" TargetMode="External" Id="rId198"/><Relationship Type="http://schemas.openxmlformats.org/officeDocument/2006/relationships/hyperlink" Target="https://bizompictures.s3.ap-southeast-1.amazonaws.com/1810/C1MISwTsUfcty1r6DYC01792072731588GecT.jpeg" TargetMode="External" Id="rId199"/><Relationship Type="http://schemas.openxmlformats.org/officeDocument/2006/relationships/hyperlink" Target="https://bizompictures.s3.ap-southeast-1.amazonaws.com/1810/z3IZaTw50oCe30Ctrc8u1792072735903lDLk.jpeg" TargetMode="External" Id="rId200"/><Relationship Type="http://schemas.openxmlformats.org/officeDocument/2006/relationships/hyperlink" Target="https://bizompictures.s3.ap-southeast-1.amazonaws.com/1810/MdGLvoLIFXJY4mAgEoWG17921628117728Brq.jpeg" TargetMode="External" Id="rId201"/><Relationship Type="http://schemas.openxmlformats.org/officeDocument/2006/relationships/hyperlink" Target="https://bizompictures.s3.ap-southeast-1.amazonaws.com/1810/myCVPgDWVuwdEmH9kalZ179216281347590mn.jpeg" TargetMode="External" Id="rId202"/><Relationship Type="http://schemas.openxmlformats.org/officeDocument/2006/relationships/hyperlink" Target="https://bizompictures.s3.ap-southeast-1.amazonaws.com/1810/7hmw3bAnThJsYLhwY5dy17922542070776NVD.jpeg" TargetMode="External" Id="rId203"/><Relationship Type="http://schemas.openxmlformats.org/officeDocument/2006/relationships/hyperlink" Target="https://bizompictures.s3.ap-southeast-1.amazonaws.com/1810/Je94CAjgSi5IRO4ktVGe1792254208766VUHc.jpeg" TargetMode="External" Id="rId204"/><Relationship Type="http://schemas.openxmlformats.org/officeDocument/2006/relationships/hyperlink" Target="https://bizompictures.s3.ap-southeast-1.amazonaws.com/1810/3siAENXIhMcNMwl4NPcC1791901672944v8hV.jpeg" TargetMode="External" Id="rId205"/><Relationship Type="http://schemas.openxmlformats.org/officeDocument/2006/relationships/hyperlink" Target="https://bizompictures.s3.ap-southeast-1.amazonaws.com/1810/P9kCLucljlCn0pbzgIpf1791901680710ujvn.jpeg" TargetMode="External" Id="rId206"/><Relationship Type="http://schemas.openxmlformats.org/officeDocument/2006/relationships/hyperlink" Target="https://bizompictures.s3.ap-southeast-1.amazonaws.com/1810/gEgafV5ohoi0MJthaCyf17919860288623lhr.jpeg" TargetMode="External" Id="rId207"/><Relationship Type="http://schemas.openxmlformats.org/officeDocument/2006/relationships/hyperlink" Target="https://bizompictures.s3.ap-southeast-1.amazonaws.com/1810/Unq7aKmdW9AJScbxLitb1791986060759xbPN.jpeg" TargetMode="External" Id="rId208"/><Relationship Type="http://schemas.openxmlformats.org/officeDocument/2006/relationships/hyperlink" Target="https://bizompictures.s3.ap-southeast-1.amazonaws.com/1810/0KBI2SCEdiqLgSuu0D791792076473767cgfX.jpeg" TargetMode="External" Id="rId209"/><Relationship Type="http://schemas.openxmlformats.org/officeDocument/2006/relationships/hyperlink" Target="https://bizompictures.s3.ap-southeast-1.amazonaws.com/1810/wh6XI0ceDIQHkGwAvGDG17920765061905Ubc.jpeg" TargetMode="External" Id="rId210"/><Relationship Type="http://schemas.openxmlformats.org/officeDocument/2006/relationships/hyperlink" Target="https://bizompictures.s3.ap-southeast-1.amazonaws.com/1810/EyIbVzblS5y2IwtEelod1792260600008gtDy.jpeg" TargetMode="External" Id="rId211"/><Relationship Type="http://schemas.openxmlformats.org/officeDocument/2006/relationships/hyperlink" Target="https://bizompictures.s3.ap-southeast-1.amazonaws.com/1810/btF1xll0MhREghBW9N3Y1792260601419kGcs.jpeg" TargetMode="External" Id="rId212"/><Relationship Type="http://schemas.openxmlformats.org/officeDocument/2006/relationships/hyperlink" Target="https://bizompictures.s3.ap-southeast-1.amazonaws.com/1810/AExts73VAQ8dw1mN4gxW1791949275071pgDB.jpeg" TargetMode="External" Id="rId213"/><Relationship Type="http://schemas.openxmlformats.org/officeDocument/2006/relationships/hyperlink" Target="https://bizompictures.s3.ap-southeast-1.amazonaws.com/1810/4QZgo11lj05pZtrJFcrH17919492799256PsL.jpeg" TargetMode="External" Id="rId214"/><Relationship Type="http://schemas.openxmlformats.org/officeDocument/2006/relationships/hyperlink" Target="https://bizompictures.s3.ap-southeast-1.amazonaws.com/1810/ff726OYfpJGgGhn03hA817919991993857wN4.jpeg" TargetMode="External" Id="rId215"/><Relationship Type="http://schemas.openxmlformats.org/officeDocument/2006/relationships/hyperlink" Target="https://bizompictures.s3.ap-southeast-1.amazonaws.com/1810/iKtJVtPt9puizNDnbmBa1791999212198KW4t.jpeg" TargetMode="External" Id="rId216"/><Relationship Type="http://schemas.openxmlformats.org/officeDocument/2006/relationships/hyperlink" Target="https://bizompictures.s3.ap-southeast-1.amazonaws.com/1810/pHajVm9krdjNkAVRWpTz1791812478336D4oy.jpeg" TargetMode="External" Id="rId217"/><Relationship Type="http://schemas.openxmlformats.org/officeDocument/2006/relationships/hyperlink" Target="https://bizompictures.s3.ap-southeast-1.amazonaws.com/1810/bi3C4lyGW6hvFN5RAwNT1791812484712AlsW.jpeg" TargetMode="External" Id="rId218"/><Relationship Type="http://schemas.openxmlformats.org/officeDocument/2006/relationships/hyperlink" Target="https://bizompictures.s3.ap-southeast-1.amazonaws.com/1810/ryY4PvshZ5xpVszh9Bk617922554209644J2V.jpeg" TargetMode="External" Id="rId219"/><Relationship Type="http://schemas.openxmlformats.org/officeDocument/2006/relationships/hyperlink" Target="https://bizompictures.s3.ap-southeast-1.amazonaws.com/1810/yJPsnaPI3n0Q49wDPsBh1792255428226OzmY.jpeg" TargetMode="External" Id="rId220"/><Relationship Type="http://schemas.openxmlformats.org/officeDocument/2006/relationships/hyperlink" Target="https://bizompictures.s3.ap-southeast-1.amazonaws.com/1810/mWOXw8P4cBW94Cqtx3eR1791991788056WRBE.jpeg" TargetMode="External" Id="rId221"/><Relationship Type="http://schemas.openxmlformats.org/officeDocument/2006/relationships/hyperlink" Target="https://bizompictures.s3.ap-southeast-1.amazonaws.com/1810/PkjEQuSBtv7oWCeUBVab1791991788795OSpg.jpeg" TargetMode="External" Id="rId222"/><Relationship Type="http://schemas.openxmlformats.org/officeDocument/2006/relationships/hyperlink" Target="https://bizompictures.s3.ap-southeast-1.amazonaws.com/1810/UBjOvoqzrrtMUJWm2MiY1792073788465bqaV.jpeg" TargetMode="External" Id="rId223"/><Relationship Type="http://schemas.openxmlformats.org/officeDocument/2006/relationships/hyperlink" Target="https://bizompictures.s3.ap-southeast-1.amazonaws.com/1810/h7nFWKzOuX41dcqNwwRs1792073793214fB9n.jpeg" TargetMode="External" Id="rId224"/><Relationship Type="http://schemas.openxmlformats.org/officeDocument/2006/relationships/hyperlink" Target="https://bizompictures.s3.ap-southeast-1.amazonaws.com/1810/Ap09VWEuDL5pvd3taP2G17918164052605v24.jpeg" TargetMode="External" Id="rId225"/><Relationship Type="http://schemas.openxmlformats.org/officeDocument/2006/relationships/hyperlink" Target="https://bizompictures.s3.ap-southeast-1.amazonaws.com/1810/GGcxds9gwi2NUKloobUF1791816411535q3Kq.jpeg" TargetMode="External" Id="rId226"/><Relationship Type="http://schemas.openxmlformats.org/officeDocument/2006/relationships/hyperlink" Target="https://bizompictures.s3.ap-southeast-1.amazonaws.com/1810/iMqXnLN6IdfzUQOxZetY17919906140066SJD.jpeg" TargetMode="External" Id="rId227"/><Relationship Type="http://schemas.openxmlformats.org/officeDocument/2006/relationships/hyperlink" Target="https://bizompictures.s3.ap-southeast-1.amazonaws.com/1810/3SIEci2LxVOEZE7RCzh51791990620186xvwl.jpeg" TargetMode="External" Id="rId228"/><Relationship Type="http://schemas.openxmlformats.org/officeDocument/2006/relationships/hyperlink" Target="https://bizompictures.s3.ap-southeast-1.amazonaws.com/1810/SW2VLg09DLNUGFmuLidT1792246553509EXk5.jpeg" TargetMode="External" Id="rId229"/><Relationship Type="http://schemas.openxmlformats.org/officeDocument/2006/relationships/hyperlink" Target="https://bizompictures.s3.ap-southeast-1.amazonaws.com/1810/Qqag0NoIrthwWfBftzks1792246556102wIwY.jpeg" TargetMode="External" Id="rId230"/><Relationship Type="http://schemas.openxmlformats.org/officeDocument/2006/relationships/hyperlink" Target="https://bizompictures.s3.ap-southeast-1.amazonaws.com/1810/E3X39uegjhoFouwpWuva1792426044897UQzR.png" TargetMode="External" Id="rId231"/><Relationship Type="http://schemas.openxmlformats.org/officeDocument/2006/relationships/hyperlink" Target="https://bizompictures.s3.ap-southeast-1.amazonaws.com/1810/LGAflqeAhWIwVkmECHlF1792426049231MY3o.png" TargetMode="External" Id="rId232"/><Relationship Type="http://schemas.openxmlformats.org/officeDocument/2006/relationships/hyperlink" Target="https://bizompictures.s3.ap-southeast-1.amazonaws.com/1810/BcPgnBrFvBmKlnE2E9ZS1792562410685s0Lg.png" TargetMode="External" Id="rId233"/><Relationship Type="http://schemas.openxmlformats.org/officeDocument/2006/relationships/hyperlink" Target="https://bizompictures.s3.ap-southeast-1.amazonaws.com/1810/qt0XXDv9WthxKWgIA3Id1792562414711R6NV.png" TargetMode="External" Id="rId234"/><Relationship Type="http://schemas.openxmlformats.org/officeDocument/2006/relationships/hyperlink" Target="https://bizompictures.s3.ap-southeast-1.amazonaws.com/1810/5ssbcg02z50Yj98eCPnd1791985959318AYE9.jpeg" TargetMode="External" Id="rId235"/><Relationship Type="http://schemas.openxmlformats.org/officeDocument/2006/relationships/hyperlink" Target="https://bizompictures.s3.ap-southeast-1.amazonaws.com/1810/8MEcQOWSlv71cNBgdUL01791985964417tYlG.jpeg" TargetMode="External" Id="rId236"/><Relationship Type="http://schemas.openxmlformats.org/officeDocument/2006/relationships/hyperlink" Target="https://bizompictures.s3.ap-southeast-1.amazonaws.com/1810/3uMgoOfowCH6RbmCQeWD1792243759434hVkK.jpeg" TargetMode="External" Id="rId237"/><Relationship Type="http://schemas.openxmlformats.org/officeDocument/2006/relationships/hyperlink" Target="https://bizompictures.s3.ap-southeast-1.amazonaws.com/1810/Bpb8WtZSTE6b9sMD29cc1792243773239009r.jpeg" TargetMode="External" Id="rId238"/><Relationship Type="http://schemas.openxmlformats.org/officeDocument/2006/relationships/hyperlink" Target="https://bizompictures.s3.ap-southeast-1.amazonaws.com/1810/5MhYAmxvi7fQKILjfRKz1791823275036WBlz.jpeg" TargetMode="External" Id="rId239"/><Relationship Type="http://schemas.openxmlformats.org/officeDocument/2006/relationships/hyperlink" Target="https://bizompictures.s3.ap-southeast-1.amazonaws.com/1810/lcIbholkkpqlpUfkXFZw17918232802093NXT.jpeg" TargetMode="External" Id="rId240"/><Relationship Type="http://schemas.openxmlformats.org/officeDocument/2006/relationships/hyperlink" Target="https://bizompictures.s3.ap-southeast-1.amazonaws.com/1810/YJ7XUh6Drf074flaV4Ie1791913408654my4x.jpeg" TargetMode="External" Id="rId241"/><Relationship Type="http://schemas.openxmlformats.org/officeDocument/2006/relationships/hyperlink" Target="https://bizompictures.s3.ap-southeast-1.amazonaws.com/1810/lkBjuDJns5LD4yDoRUNB1791913415145MhsF.jpeg" TargetMode="External" Id="rId242"/><Relationship Type="http://schemas.openxmlformats.org/officeDocument/2006/relationships/hyperlink" Target="https://bizompictures.s3.ap-southeast-1.amazonaws.com/1810/SEcn6HxtcT2qMNgxrQOR1791994810848dDMU.jpeg" TargetMode="External" Id="rId243"/><Relationship Type="http://schemas.openxmlformats.org/officeDocument/2006/relationships/hyperlink" Target="https://bizompictures.s3.ap-southeast-1.amazonaws.com/1810/hQvQ1pkEKiCL3pI6qSV5179199481704424zf.jpeg" TargetMode="External" Id="rId244"/><Relationship Type="http://schemas.openxmlformats.org/officeDocument/2006/relationships/hyperlink" Target="https://bizompictures.s3.ap-southeast-1.amazonaws.com/1810/4DzclwjjuL2QMbMY5cK91792081857855bey6.jpeg" TargetMode="External" Id="rId245"/><Relationship Type="http://schemas.openxmlformats.org/officeDocument/2006/relationships/hyperlink" Target="https://bizompictures.s3.ap-southeast-1.amazonaws.com/1810/Yv0YLFnTwhqhwKNqgtoZ1792081863765iQtL.jpeg" TargetMode="External" Id="rId246"/><Relationship Type="http://schemas.openxmlformats.org/officeDocument/2006/relationships/hyperlink" Target="https://bizompictures.s3.ap-southeast-1.amazonaws.com/1810/xBeQGpxyNvG8CyPKqw3i1792166663259rYFg.jpeg" TargetMode="External" Id="rId247"/><Relationship Type="http://schemas.openxmlformats.org/officeDocument/2006/relationships/hyperlink" Target="https://bizompictures.s3.ap-southeast-1.amazonaws.com/1810/5EHMc1CpyOAlcdJCdFMq1792166667816QpDQ.jpeg" TargetMode="External" Id="rId248"/><Relationship Type="http://schemas.openxmlformats.org/officeDocument/2006/relationships/hyperlink" Target="https://bizompictures.s3.ap-southeast-1.amazonaws.com/1810/gZlXnDAY2tQMn6iLbysz1792254361042idTt.jpeg" TargetMode="External" Id="rId249"/><Relationship Type="http://schemas.openxmlformats.org/officeDocument/2006/relationships/hyperlink" Target="https://bizompictures.s3.ap-southeast-1.amazonaws.com/1810/dxNXueskC4HSd5IlQfOr1792254377151QRc5.jpeg" TargetMode="External" Id="rId250"/><Relationship Type="http://schemas.openxmlformats.org/officeDocument/2006/relationships/hyperlink" Target="https://bizompictures.s3.ap-southeast-1.amazonaws.com/1810/LRbd4PPS9kBoVUcfXFiI1791816492719X3ob.jpeg" TargetMode="External" Id="rId251"/><Relationship Type="http://schemas.openxmlformats.org/officeDocument/2006/relationships/hyperlink" Target="https://bizompictures.s3.ap-southeast-1.amazonaws.com/1810/04L5qG8ckfOyPBL7Yjsy1791816497419K6Ig.jpeg" TargetMode="External" Id="rId252"/><Relationship Type="http://schemas.openxmlformats.org/officeDocument/2006/relationships/hyperlink" Target="https://bizompictures.s3.ap-southeast-1.amazonaws.com/1810/sqKZWWOVmIjkUHPJqqHM17919089244796mEO.jpeg" TargetMode="External" Id="rId253"/><Relationship Type="http://schemas.openxmlformats.org/officeDocument/2006/relationships/hyperlink" Target="https://bizompictures.s3.ap-southeast-1.amazonaws.com/1810/do1lLuxK1G020nYl0oz71791908931292isuf.jpeg" TargetMode="External" Id="rId254"/><Relationship Type="http://schemas.openxmlformats.org/officeDocument/2006/relationships/hyperlink" Target="https://bizompictures.s3.ap-southeast-1.amazonaws.com/1810/NsWM6yDD5FJyDbBlDl5s1791987918990EZdC.jpeg" TargetMode="External" Id="rId255"/><Relationship Type="http://schemas.openxmlformats.org/officeDocument/2006/relationships/hyperlink" Target="https://bizompictures.s3.ap-southeast-1.amazonaws.com/1810/Q6OJY012rNjctEKfpgP91791987925913CDjh.jpeg" TargetMode="External" Id="rId256"/><Relationship Type="http://schemas.openxmlformats.org/officeDocument/2006/relationships/hyperlink" Target="https://bizompictures.s3.ap-southeast-1.amazonaws.com/1810/Z6ncGj4LvHneuQnP3TyX17921599843718ARr.jpeg" TargetMode="External" Id="rId257"/><Relationship Type="http://schemas.openxmlformats.org/officeDocument/2006/relationships/hyperlink" Target="https://bizompictures.s3.ap-southeast-1.amazonaws.com/1810/BaKtJyHjMZnDrXSx0EHu1792159990069J4KK.jpeg" TargetMode="External" Id="rId258"/><Relationship Type="http://schemas.openxmlformats.org/officeDocument/2006/relationships/hyperlink" Target="https://bizompictures.s3.ap-southeast-1.amazonaws.com/1810/fqo0Cd78yIbQVhOsMeh11792246029916THeD.jpeg" TargetMode="External" Id="rId259"/><Relationship Type="http://schemas.openxmlformats.org/officeDocument/2006/relationships/hyperlink" Target="https://bizompictures.s3.ap-southeast-1.amazonaws.com/1810/mBxdquVhXe8x8MnCyuN11792246035657SABy.jpeg" TargetMode="External" Id="rId260"/><Relationship Type="http://schemas.openxmlformats.org/officeDocument/2006/relationships/hyperlink" Target="https://bizompictures.s3.ap-southeast-1.amazonaws.com/1810/ynPLVkFOdYJpXBSvCzwx179212028082156Ra.jpeg" TargetMode="External" Id="rId261"/><Relationship Type="http://schemas.openxmlformats.org/officeDocument/2006/relationships/hyperlink" Target="https://bizompictures.s3.ap-southeast-1.amazonaws.com/1810/TyaRcRSZDGFnImgsDL661792120282350oPXQ.jpeg" TargetMode="External" Id="rId262"/><Relationship Type="http://schemas.openxmlformats.org/officeDocument/2006/relationships/hyperlink" Target="https://bizompictures.s3.ap-southeast-1.amazonaws.com/1810/giZImrzQ1JskG0bPsVkm1792331614834LfRz.jpeg" TargetMode="External" Id="rId263"/><Relationship Type="http://schemas.openxmlformats.org/officeDocument/2006/relationships/hyperlink" Target="https://bizompictures.s3.ap-southeast-1.amazonaws.com/1810/S5O4rP2uKB9vcc6FWzPy1792331616989wlB6.jpeg" TargetMode="External" Id="rId264"/><Relationship Type="http://schemas.openxmlformats.org/officeDocument/2006/relationships/hyperlink" Target="https://bizompictures.s3.ap-southeast-1.amazonaws.com/1810/gvu7TZMJ2vmgU0vtym7N1792171228650mz8I.jpeg" TargetMode="External" Id="rId265"/><Relationship Type="http://schemas.openxmlformats.org/officeDocument/2006/relationships/hyperlink" Target="https://bizompictures.s3.ap-southeast-1.amazonaws.com/1810/n2NXS6mB67xj0nZpmC2d1792171234747vDlL.jpeg" TargetMode="External" Id="rId266"/><Relationship Type="http://schemas.openxmlformats.org/officeDocument/2006/relationships/hyperlink" Target="https://bizompictures.s3.ap-southeast-1.amazonaws.com/1810/5eMIzuxfbsMv6PyLY1ck1791898919007RhP7.jpeg" TargetMode="External" Id="rId267"/><Relationship Type="http://schemas.openxmlformats.org/officeDocument/2006/relationships/hyperlink" Target="https://bizompictures.s3.ap-southeast-1.amazonaws.com/1810/w9W6mzR51YfeK0enfdsx17918989199961vfx.jpeg" TargetMode="External" Id="rId268"/><Relationship Type="http://schemas.openxmlformats.org/officeDocument/2006/relationships/hyperlink" Target="https://bizompictures.s3.ap-southeast-1.amazonaws.com/1810/F1quBaDlAXghipoX8Atx1791818729624EtNn.jpeg" TargetMode="External" Id="rId269"/><Relationship Type="http://schemas.openxmlformats.org/officeDocument/2006/relationships/hyperlink" Target="https://bizompictures.s3.ap-southeast-1.amazonaws.com/1810/B7t5IQZXhD4tHfWcNn4r1791818731336DC32.jpeg" TargetMode="External" Id="rId270"/><Relationship Type="http://schemas.openxmlformats.org/officeDocument/2006/relationships/hyperlink" Target="https://bizompictures.s3.ap-southeast-1.amazonaws.com/1810/hewHAdVc4wAd01pEUcYF1792077545594lPTP.jpeg" TargetMode="External" Id="rId271"/><Relationship Type="http://schemas.openxmlformats.org/officeDocument/2006/relationships/hyperlink" Target="https://bizompictures.s3.ap-southeast-1.amazonaws.com/1810/eB0UxnA8JQekwHKrHDnw1792077547170nP4t.jpeg" TargetMode="External" Id="rId272"/><Relationship Type="http://schemas.openxmlformats.org/officeDocument/2006/relationships/hyperlink" Target="https://bizompictures.s3.ap-southeast-1.amazonaws.com/1810/YvWBWSbtjHgwdNDf0yNL1792162533833JgK8.jpeg" TargetMode="External" Id="rId273"/><Relationship Type="http://schemas.openxmlformats.org/officeDocument/2006/relationships/hyperlink" Target="https://bizompictures.s3.ap-southeast-1.amazonaws.com/1810/Bl3K8CXjvDOkmp6LBoFc1792162535485qp5a.jpeg" TargetMode="External" Id="rId274"/><Relationship Type="http://schemas.openxmlformats.org/officeDocument/2006/relationships/hyperlink" Target="https://bizompictures.s3.ap-southeast-1.amazonaws.com/1810/6nnBFpCLbZGb62EIiy6717918148398310UOj.jpeg" TargetMode="External" Id="rId275"/><Relationship Type="http://schemas.openxmlformats.org/officeDocument/2006/relationships/hyperlink" Target="https://bizompictures.s3.ap-southeast-1.amazonaws.com/1810/cb0GNLYLr3PprgvMKJWV1791814860502qaJ3.jpeg" TargetMode="External" Id="rId276"/><Relationship Type="http://schemas.openxmlformats.org/officeDocument/2006/relationships/hyperlink" Target="https://bizompictures.s3.ap-southeast-1.amazonaws.com/1810/7ZNT0WjIuWzamKqQixbt1792243128735K5Xl.jpeg" TargetMode="External" Id="rId277"/><Relationship Type="http://schemas.openxmlformats.org/officeDocument/2006/relationships/hyperlink" Target="https://bizompictures.s3.ap-southeast-1.amazonaws.com/1810/yucyOhILey2EFjNVBgNi1792243134240WKNz.jpeg" TargetMode="External" Id="rId278"/><Relationship Type="http://schemas.openxmlformats.org/officeDocument/2006/relationships/hyperlink" Target="https://bizompictures.s3.ap-southeast-1.amazonaws.com/1810/1GTZ4HieXsVsJga931Kr17919923882356paa.jpeg" TargetMode="External" Id="rId279"/><Relationship Type="http://schemas.openxmlformats.org/officeDocument/2006/relationships/hyperlink" Target="https://bizompictures.s3.ap-southeast-1.amazonaws.com/1810/ROQNsJA6lwVEaSxJCtMP1791992414589Ne3F.jpeg" TargetMode="External" Id="rId280"/><Relationship Type="http://schemas.openxmlformats.org/officeDocument/2006/relationships/hyperlink" Target="https://bizompictures.s3.ap-southeast-1.amazonaws.com/1810/9ymTWkxUHdcTg2Mvq1Kk1792401233269zf3V.jpeg" TargetMode="External" Id="rId281"/><Relationship Type="http://schemas.openxmlformats.org/officeDocument/2006/relationships/hyperlink" Target="https://bizompictures.s3.ap-southeast-1.amazonaws.com/1810/efqjQnlXz9ngR8m9HIqZ1792401512428WSNG.jpeg" TargetMode="External" Id="rId282"/><Relationship Type="http://schemas.openxmlformats.org/officeDocument/2006/relationships/hyperlink" Target="https://bizompictures.s3.ap-southeast-1.amazonaws.com/1810/LkoXEWeDPF9Vb2QpMEci1792401551327VBjR.jpeg" TargetMode="External" Id="rId283"/><Relationship Type="http://schemas.openxmlformats.org/officeDocument/2006/relationships/hyperlink" Target="https://bizompictures.s3.ap-southeast-1.amazonaws.com/1810/ERx8uWkmkvCiUqUnLKfc1792401672041EYYn.jpeg" TargetMode="External" Id="rId284"/><Relationship Type="http://schemas.openxmlformats.org/officeDocument/2006/relationships/hyperlink" Target="https://bizompictures.s3.ap-southeast-1.amazonaws.com/1810/b83dBC6BsnXHrmfGzXri1792421533083bRER.jpeg" TargetMode="External" Id="rId285"/><Relationship Type="http://schemas.openxmlformats.org/officeDocument/2006/relationships/hyperlink" Target="https://bizompictures.s3.ap-southeast-1.amazonaws.com/1810/pF6tMtB93sNeXgcB24xQ1792421539155Fo5B.jpeg" TargetMode="External" Id="rId286"/><Relationship Type="http://schemas.openxmlformats.org/officeDocument/2006/relationships/hyperlink" Target="https://bizompictures.s3.ap-southeast-1.amazonaws.com/1810/2XBtBH9r0cvSDHsXwi3O1792593567994WmLL.jpeg" TargetMode="External" Id="rId287"/><Relationship Type="http://schemas.openxmlformats.org/officeDocument/2006/relationships/hyperlink" Target="https://bizompictures.s3.ap-southeast-1.amazonaws.com/1810/xmOJycHSyfDa7EYkGGnd1792593575972d9VH.jpeg" TargetMode="External" Id="rId288"/><Relationship Type="http://schemas.openxmlformats.org/officeDocument/2006/relationships/hyperlink" Target="https://bizompictures.s3.ap-southeast-1.amazonaws.com/1810/RzGoHSM8VGDjQV1AINQ11791911290122Q6VX.png" TargetMode="External" Id="rId289"/><Relationship Type="http://schemas.openxmlformats.org/officeDocument/2006/relationships/hyperlink" Target="https://bizompictures.s3.ap-southeast-1.amazonaws.com/1810/JGOiFIIpVmz567IwrZGb1791911395599Votb.png" TargetMode="External" Id="rId290"/><Relationship Type="http://schemas.openxmlformats.org/officeDocument/2006/relationships/hyperlink" Target="https://bizompictures.s3.ap-southeast-1.amazonaws.com/1810/JxCaYxJswgPLtQ4LFqWb1792077000223oF5I.png" TargetMode="External" Id="rId291"/><Relationship Type="http://schemas.openxmlformats.org/officeDocument/2006/relationships/hyperlink" Target="https://bizompictures.s3.ap-southeast-1.amazonaws.com/1810/0ra73vxwgqFn84VeUHSy17920770071677nif.png" TargetMode="External" Id="rId292"/><Relationship Type="http://schemas.openxmlformats.org/officeDocument/2006/relationships/hyperlink" Target="https://bizompictures.s3.ap-southeast-1.amazonaws.com/1810/oTIeMjiqlgPSTr6qMXre1791961431136qWIg.jpeg" TargetMode="External" Id="rId293"/><Relationship Type="http://schemas.openxmlformats.org/officeDocument/2006/relationships/hyperlink" Target="https://bizompictures.s3.ap-southeast-1.amazonaws.com/1810/tnx6bRyhvRIBwFHMsBwD1791961434352QTOI.jpeg" TargetMode="External" Id="rId294"/><Relationship Type="http://schemas.openxmlformats.org/officeDocument/2006/relationships/hyperlink" Target="https://bizompictures.s3.ap-southeast-1.amazonaws.com/1810/6yTBQQQY3qZo6IZXsBEk1791961536574ygAs.jpeg" TargetMode="External" Id="rId295"/><Relationship Type="http://schemas.openxmlformats.org/officeDocument/2006/relationships/hyperlink" Target="https://bizompictures.s3.ap-southeast-1.amazonaws.com/1810/x5MQYZ3Fn3ymO5EVHGVf1791961540788xRkl.jpeg" TargetMode="External" Id="rId296"/><Relationship Type="http://schemas.openxmlformats.org/officeDocument/2006/relationships/hyperlink" Target="https://bizompictures.s3.ap-southeast-1.amazonaws.com/1810/9kNmEys2osO5tdqdRd1t1791874100899nZqd.jpeg" TargetMode="External" Id="rId297"/><Relationship Type="http://schemas.openxmlformats.org/officeDocument/2006/relationships/hyperlink" Target="https://bizompictures.s3.ap-southeast-1.amazonaws.com/1810/JupGwJ69Yq5Rz3aX7Nyx1791874110292Pvtb.jpeg" TargetMode="External" Id="rId298"/><Relationship Type="http://schemas.openxmlformats.org/officeDocument/2006/relationships/hyperlink" Target="https://bizompictures.s3.ap-southeast-1.amazonaws.com/1810/en9V9adENgc6RfHc59Bm1792044742358Jc84.jpeg" TargetMode="External" Id="rId299"/><Relationship Type="http://schemas.openxmlformats.org/officeDocument/2006/relationships/hyperlink" Target="https://bizompictures.s3.ap-southeast-1.amazonaws.com/1810/6enPwp8fa4BN6xSvY8qN1792044750569pcGF.jpeg" TargetMode="External" Id="rId300"/><Relationship Type="http://schemas.openxmlformats.org/officeDocument/2006/relationships/hyperlink" Target="https://bizompictures.s3.ap-southeast-1.amazonaws.com/1810/287kn7NCpnBzEqSiCG6b1791810566386TWsN.jpeg" TargetMode="External" Id="rId301"/><Relationship Type="http://schemas.openxmlformats.org/officeDocument/2006/relationships/hyperlink" Target="https://bizompictures.s3.ap-southeast-1.amazonaws.com/1810/geqsBUwIpuIYj7belo8417918105739733ver.jpeg" TargetMode="External" Id="rId302"/><Relationship Type="http://schemas.openxmlformats.org/officeDocument/2006/relationships/hyperlink" Target="https://bizompictures.s3.ap-southeast-1.amazonaws.com/1810/2z5OpUzEFCTCNUl8InTm1791893769397O2i9.jpeg" TargetMode="External" Id="rId303"/><Relationship Type="http://schemas.openxmlformats.org/officeDocument/2006/relationships/hyperlink" Target="https://bizompictures.s3.ap-southeast-1.amazonaws.com/1810/Hy7M9zFz0tGvOp6hlUFL179189327544817Bk.jpeg" TargetMode="External" Id="rId304"/><Relationship Type="http://schemas.openxmlformats.org/officeDocument/2006/relationships/hyperlink" Target="https://bizompictures.s3.ap-southeast-1.amazonaws.com/1810/00Nu1C66i39JBtuMAU1p1791981377924aYvS.jpeg" TargetMode="External" Id="rId305"/><Relationship Type="http://schemas.openxmlformats.org/officeDocument/2006/relationships/hyperlink" Target="https://bizompictures.s3.ap-southeast-1.amazonaws.com/1810/a7YIrcTRD5ueBCPgAZT51791981382300Yt0V.jpeg" TargetMode="External" Id="rId306"/><Relationship Type="http://schemas.openxmlformats.org/officeDocument/2006/relationships/hyperlink" Target="https://bizompictures.s3.ap-southeast-1.amazonaws.com/1810/RkhU7CpHpk92kq7P3u0u1792167927856G1fo.jpeg" TargetMode="External" Id="rId307"/><Relationship Type="http://schemas.openxmlformats.org/officeDocument/2006/relationships/hyperlink" Target="https://bizompictures.s3.ap-southeast-1.amazonaws.com/1810/JUaRwBlQDjjXrTwDGRN71792167929440Isvo.jpeg" TargetMode="External" Id="rId308"/><Relationship Type="http://schemas.openxmlformats.org/officeDocument/2006/relationships/hyperlink" Target="https://bizompictures.s3.ap-southeast-1.amazonaws.com/1810/AuFRCyF4nZjXW8SnHued17921679311144aEP.jpeg" TargetMode="External" Id="rId309"/><Relationship Type="http://schemas.openxmlformats.org/officeDocument/2006/relationships/hyperlink" Target="https://bizompictures.s3.ap-southeast-1.amazonaws.com/1810/e1rLtaBLtDKGMRf5skHI1792167932138GRqt.jpeg" TargetMode="External" Id="rId310"/><Relationship Type="http://schemas.openxmlformats.org/officeDocument/2006/relationships/hyperlink" Target="https://bizompictures.s3.ap-southeast-1.amazonaws.com/1810/QgZ8vtznCjijWqt2gIX21792069244241ms8f.jpeg" TargetMode="External" Id="rId311"/><Relationship Type="http://schemas.openxmlformats.org/officeDocument/2006/relationships/hyperlink" Target="https://bizompictures.s3.ap-southeast-1.amazonaws.com/1810/7ILLetxe4iFcSboHLHw91792069246201WHtQ.jpeg" TargetMode="External" Id="rId312"/><Relationship Type="http://schemas.openxmlformats.org/officeDocument/2006/relationships/hyperlink" Target="https://bizompictures.s3.ap-southeast-1.amazonaws.com/1810/Ucxa1hriPRZP8MjaE61Y1792158690721FE3P.jpeg" TargetMode="External" Id="rId313"/><Relationship Type="http://schemas.openxmlformats.org/officeDocument/2006/relationships/hyperlink" Target="https://bizompictures.s3.ap-southeast-1.amazonaws.com/1810/93PMhFo0xtJdxubTL1L31792158693010VijQ.jpeg" TargetMode="External" Id="rId314"/><Relationship Type="http://schemas.openxmlformats.org/officeDocument/2006/relationships/hyperlink" Target="https://bizompictures.s3.ap-southeast-1.amazonaws.com/1810/FPRsupC4ZaBqktxjJY8q1792245152134E6yX.jpeg" TargetMode="External" Id="rId315"/><Relationship Type="http://schemas.openxmlformats.org/officeDocument/2006/relationships/hyperlink" Target="https://bizompictures.s3.ap-southeast-1.amazonaws.com/1810/0hOP8kmIYvm4QRDilcao1792245153687jdeM.jpeg" TargetMode="External" Id="rId316"/><Relationship Type="http://schemas.openxmlformats.org/officeDocument/2006/relationships/hyperlink" Target="https://bizompictures.s3.ap-southeast-1.amazonaws.com/1810/4gehARPEMuZyhFDBS7oN1792597855811YUA6.jpeg" TargetMode="External" Id="rId317"/><Relationship Type="http://schemas.openxmlformats.org/officeDocument/2006/relationships/hyperlink" Target="https://bizompictures.s3.ap-southeast-1.amazonaws.com/1810/evoeTXbtIvXLEaq9Gvrl1792597886522ChF0.jpeg" TargetMode="External" Id="rId318"/><Relationship Type="http://schemas.openxmlformats.org/officeDocument/2006/relationships/hyperlink" Target="https://bizompictures.s3.ap-southeast-1.amazonaws.com/1810/EDCY74zYtiqmLfkFtaus1791903186614a17S.jpeg" TargetMode="External" Id="rId319"/><Relationship Type="http://schemas.openxmlformats.org/officeDocument/2006/relationships/hyperlink" Target="https://bizompictures.s3.ap-southeast-1.amazonaws.com/1810/Eur0L82AOd8NCyPPS2Cm1791903190262xZBQ.jpeg" TargetMode="External" Id="rId320"/><Relationship Type="http://schemas.openxmlformats.org/officeDocument/2006/relationships/hyperlink" Target="https://bizompictures.s3.ap-southeast-1.amazonaws.com/1810/VseuXUaf1vhrSV34G33H1792317012135C4Gp.jpeg" TargetMode="External" Id="rId321"/><Relationship Type="http://schemas.openxmlformats.org/officeDocument/2006/relationships/hyperlink" Target="https://bizompictures.s3.ap-southeast-1.amazonaws.com/1810/QGCmrLWRT8FQrVNiimww1792317016754W2mt.jpeg" TargetMode="External" Id="rId322"/><Relationship Type="http://schemas.openxmlformats.org/officeDocument/2006/relationships/hyperlink" Target="https://bizompictures.s3.ap-southeast-1.amazonaws.com/1810/eQe4v2q4Z0WfmEtD3IgX17919843366592wcX.jpeg" TargetMode="External" Id="rId323"/><Relationship Type="http://schemas.openxmlformats.org/officeDocument/2006/relationships/hyperlink" Target="https://bizompictures.s3.ap-southeast-1.amazonaws.com/1810/z1pYmSWWbVa3l1d95lBO1791984342326xdg7.jpeg" TargetMode="External" Id="rId324"/><Relationship Type="http://schemas.openxmlformats.org/officeDocument/2006/relationships/hyperlink" Target="https://bizompictures.s3.ap-southeast-1.amazonaws.com/1810/YMgR2Yg67BnCdduUyiOO179212053976750fs.jpeg" TargetMode="External" Id="rId325"/><Relationship Type="http://schemas.openxmlformats.org/officeDocument/2006/relationships/hyperlink" Target="https://bizompictures.s3.ap-southeast-1.amazonaws.com/1810/T77Q5Cxpyusv26m7v2Mb1792120545357fTpC.jpeg" TargetMode="External" Id="rId326"/><Relationship Type="http://schemas.openxmlformats.org/officeDocument/2006/relationships/hyperlink" Target="https://bizompictures.s3.ap-southeast-1.amazonaws.com/1810/eD6TlOUGJZJNraVxVof61792180124931unFC.jpeg" TargetMode="External" Id="rId327"/><Relationship Type="http://schemas.openxmlformats.org/officeDocument/2006/relationships/hyperlink" Target="https://bizompictures.s3.ap-southeast-1.amazonaws.com/1810/FFd9VM48mkPIclVMBVDG1792180130693yPmg.jpeg" TargetMode="External" Id="rId328"/><Relationship Type="http://schemas.openxmlformats.org/officeDocument/2006/relationships/hyperlink" Target="https://bizompictures.s3.ap-southeast-1.amazonaws.com/1810/IEo671C442f74m8o2jZL1792577471721errC.jpeg" TargetMode="External" Id="rId329"/><Relationship Type="http://schemas.openxmlformats.org/officeDocument/2006/relationships/hyperlink" Target="https://bizompictures.s3.ap-southeast-1.amazonaws.com/1810/qosTOIrKbTorYEGV4ZBU1792577479237hJFa.jpeg" TargetMode="External" Id="rId330"/><Relationship Type="http://schemas.openxmlformats.org/officeDocument/2006/relationships/hyperlink" Target="https://bizompictures.s3.ap-southeast-1.amazonaws.com/1810/kvq47567OFTpsQL8y4MT1792674087462JTYP.jpeg" TargetMode="External" Id="rId331"/><Relationship Type="http://schemas.openxmlformats.org/officeDocument/2006/relationships/hyperlink" Target="https://bizompictures.s3.ap-southeast-1.amazonaws.com/1810/HOLsvRe5ShC9GpSaIZKS17926740906317fky.jpeg" TargetMode="External" Id="rId332"/><Relationship Type="http://schemas.openxmlformats.org/officeDocument/2006/relationships/hyperlink" Target="https://bizompictures.s3.ap-southeast-1.amazonaws.com/1810/HJvpeflmExWoPMseBcOS1792674287096G3IA.jpeg" TargetMode="External" Id="rId333"/><Relationship Type="http://schemas.openxmlformats.org/officeDocument/2006/relationships/hyperlink" Target="https://bizompictures.s3.ap-southeast-1.amazonaws.com/1810/UkKXNmNpVZGwhCnBU72R1792674294509TC2f.jpeg" TargetMode="External" Id="rId334"/><Relationship Type="http://schemas.openxmlformats.org/officeDocument/2006/relationships/hyperlink" Target="https://bizompictures.s3.ap-southeast-1.amazonaws.com/1810/XvoiDzbPsitbitfUHe7d1791902019866aD8s.jpeg" TargetMode="External" Id="rId335"/><Relationship Type="http://schemas.openxmlformats.org/officeDocument/2006/relationships/hyperlink" Target="https://bizompictures.s3.ap-southeast-1.amazonaws.com/1810/kdbRprxA8EIFIldyiykq1791902026344tUzR.jpeg" TargetMode="External" Id="rId336"/><Relationship Type="http://schemas.openxmlformats.org/officeDocument/2006/relationships/hyperlink" Target="https://bizompictures.s3.ap-southeast-1.amazonaws.com/1810/m7fBjXK0EDrt1L5dlmhm1791996732477kVEB.jpeg" TargetMode="External" Id="rId337"/><Relationship Type="http://schemas.openxmlformats.org/officeDocument/2006/relationships/hyperlink" Target="https://bizompictures.s3.ap-southeast-1.amazonaws.com/1810/jbG0t0IoXu9XiqL5ek2Y1791996781059ZGWK.jpeg" TargetMode="External" Id="rId338"/><Relationship Type="http://schemas.openxmlformats.org/officeDocument/2006/relationships/hyperlink" Target="https://bizompictures.s3.ap-southeast-1.amazonaws.com/1810/X05ejgYN4k5qRdtdNmDk17921615089754nm0.jpeg" TargetMode="External" Id="rId339"/><Relationship Type="http://schemas.openxmlformats.org/officeDocument/2006/relationships/hyperlink" Target="https://bizompictures.s3.ap-southeast-1.amazonaws.com/1810/FyvnXkdYRo5jgPd9mNea1792161540910eGdX.jpeg" TargetMode="External" Id="rId340"/><Relationship Type="http://schemas.openxmlformats.org/officeDocument/2006/relationships/hyperlink" Target="https://bizompictures.s3.ap-southeast-1.amazonaws.com/1810/MTpI4q0vlbDhM9s4CU4e1792250547352Re8a.jpeg" TargetMode="External" Id="rId341"/><Relationship Type="http://schemas.openxmlformats.org/officeDocument/2006/relationships/hyperlink" Target="https://bizompictures.s3.ap-southeast-1.amazonaws.com/1810/53t9BieWbUxPoVYMMYvY17922505533093UjW.jpeg" TargetMode="External" Id="rId342"/><Relationship Type="http://schemas.openxmlformats.org/officeDocument/2006/relationships/hyperlink" Target="https://bizompictures.s3.ap-southeast-1.amazonaws.com/1810/9VX6zr9aazftoDf9YSfL17918175069215eY9.jpeg" TargetMode="External" Id="rId343"/><Relationship Type="http://schemas.openxmlformats.org/officeDocument/2006/relationships/hyperlink" Target="https://bizompictures.s3.ap-southeast-1.amazonaws.com/1810/iTph4Hou4SKbsO7ZuB311791817532632ciol.jpeg" TargetMode="External" Id="rId344"/><Relationship Type="http://schemas.openxmlformats.org/officeDocument/2006/relationships/hyperlink" Target="https://bizompictures.s3.ap-southeast-1.amazonaws.com/1810/xcYVY2RUudJvumMGdeIv1792162776776M1h5.jpeg" TargetMode="External" Id="rId345"/><Relationship Type="http://schemas.openxmlformats.org/officeDocument/2006/relationships/hyperlink" Target="https://bizompictures.s3.ap-southeast-1.amazonaws.com/1810/7hpCdz2wk4hj9oWlvyMB17921627881217qIG.jpeg" TargetMode="External" Id="rId346"/><Relationship Type="http://schemas.openxmlformats.org/officeDocument/2006/relationships/hyperlink" Target="https://bizompictures.s3.ap-southeast-1.amazonaws.com/1810/O3CuCXyJBHqHPT4Jz0r71791996802168wVaQ.png" TargetMode="External" Id="rId347"/><Relationship Type="http://schemas.openxmlformats.org/officeDocument/2006/relationships/hyperlink" Target="https://bizompictures.s3.ap-southeast-1.amazonaws.com/1810/NFjELm5yggNUZdScpGxa1791996804235XT1O.jpeg" TargetMode="External" Id="rId348"/><Relationship Type="http://schemas.openxmlformats.org/officeDocument/2006/relationships/hyperlink" Target="https://bizompictures.s3.ap-southeast-1.amazonaws.com/1810/AILwBITDCpEqG0D9flfe1791811186116rB7G.jpeg" TargetMode="External" Id="rId349"/><Relationship Type="http://schemas.openxmlformats.org/officeDocument/2006/relationships/hyperlink" Target="https://bizompictures.s3.ap-southeast-1.amazonaws.com/1810/feU4Xa3Pzag0LJCex7kF1791811187252bXIU.jpeg" TargetMode="External" Id="rId350"/><Relationship Type="http://schemas.openxmlformats.org/officeDocument/2006/relationships/hyperlink" Target="https://bizompictures.s3.ap-southeast-1.amazonaws.com/1810/jxEEvHdQJnBFbSXwI89a1791903926105TYuy.jpeg" TargetMode="External" Id="rId351"/><Relationship Type="http://schemas.openxmlformats.org/officeDocument/2006/relationships/hyperlink" Target="https://bizompictures.s3.ap-southeast-1.amazonaws.com/1810/VWg1KO6crjWMwkQw6sDV1791903927062E2k6.jpeg" TargetMode="External" Id="rId352"/><Relationship Type="http://schemas.openxmlformats.org/officeDocument/2006/relationships/hyperlink" Target="https://bizompictures.s3.ap-southeast-1.amazonaws.com/1810/kEhiUmoFOnjNBTAFf4B41792076568425a73H.jpeg" TargetMode="External" Id="rId353"/><Relationship Type="http://schemas.openxmlformats.org/officeDocument/2006/relationships/hyperlink" Target="https://bizompictures.s3.ap-southeast-1.amazonaws.com/1810/cWpEEbm5W89ywDstIeUJ1792076569351j8lo.jpeg" TargetMode="External" Id="rId354"/><Relationship Type="http://schemas.openxmlformats.org/officeDocument/2006/relationships/hyperlink" Target="https://bizompictures.s3.ap-southeast-1.amazonaws.com/1810/Szna9xTNQsVEB44Lruz717918084831815ypb.jpeg" TargetMode="External" Id="rId355"/><Relationship Type="http://schemas.openxmlformats.org/officeDocument/2006/relationships/hyperlink" Target="https://bizompictures.s3.ap-southeast-1.amazonaws.com/1810/MCrlegnusZpEwr1lvJ2M1791808491246fC8k.jpeg" TargetMode="External" Id="rId356"/><Relationship Type="http://schemas.openxmlformats.org/officeDocument/2006/relationships/hyperlink" Target="https://bizompictures.s3.ap-southeast-1.amazonaws.com/1810/ZHkwplLRCJ4CiLX2DZaM1791902556886UaG7.jpeg" TargetMode="External" Id="rId357"/><Relationship Type="http://schemas.openxmlformats.org/officeDocument/2006/relationships/hyperlink" Target="https://bizompictures.s3.ap-southeast-1.amazonaws.com/1810/OoBxeOpB400U1uWXAH0U1791902563515L4AO.jpeg" TargetMode="External" Id="rId358"/><Relationship Type="http://schemas.openxmlformats.org/officeDocument/2006/relationships/hyperlink" Target="https://bizompictures.s3.ap-southeast-1.amazonaws.com/1810/1AiXh2VIBUmKREYdCuBq1791983155380SpJ1.jpeg" TargetMode="External" Id="rId359"/><Relationship Type="http://schemas.openxmlformats.org/officeDocument/2006/relationships/hyperlink" Target="https://bizompictures.s3.ap-southeast-1.amazonaws.com/1810/rUjiKhG64uFeY7Z4Elo01791983159751E58P.jpeg" TargetMode="External" Id="rId360"/><Relationship Type="http://schemas.openxmlformats.org/officeDocument/2006/relationships/hyperlink" Target="https://bizompictures.s3.ap-southeast-1.amazonaws.com/1810/6dg6BpHtZZD9V3Nv2UXL1792068142133WcVC.jpeg" TargetMode="External" Id="rId361"/><Relationship Type="http://schemas.openxmlformats.org/officeDocument/2006/relationships/hyperlink" Target="https://bizompictures.s3.ap-southeast-1.amazonaws.com/1810/B0VJ2T5bq92KzNluBGVe1792068146600Bl1z.jpeg" TargetMode="External" Id="rId362"/><Relationship Type="http://schemas.openxmlformats.org/officeDocument/2006/relationships/hyperlink" Target="https://bizompictures.s3.ap-southeast-1.amazonaws.com/1810/ar6GJz2QswkMxjVaOWID1792156023287j6xT.jpeg" TargetMode="External" Id="rId363"/><Relationship Type="http://schemas.openxmlformats.org/officeDocument/2006/relationships/hyperlink" Target="https://bizompictures.s3.ap-southeast-1.amazonaws.com/1810/gnLqcGUz6uTZiUZnNgsK1792156026160a9b1.jpeg" TargetMode="External" Id="rId364"/><Relationship Type="http://schemas.openxmlformats.org/officeDocument/2006/relationships/hyperlink" Target="https://bizompictures.s3.ap-southeast-1.amazonaws.com/1810/26PYh3PEG25Cf6AlnStb1792240177059KOs6.jpeg" TargetMode="External" Id="rId365"/><Relationship Type="http://schemas.openxmlformats.org/officeDocument/2006/relationships/hyperlink" Target="https://bizompictures.s3.ap-southeast-1.amazonaws.com/1810/YsGAGIrTjV5vDGWgPdVy1792240183367SeTo.jpeg" TargetMode="External" Id="rId366"/><Relationship Type="http://schemas.openxmlformats.org/officeDocument/2006/relationships/hyperlink" Target="https://bizompictures.s3.ap-southeast-1.amazonaws.com/1810/l2NOMYWeqcyFJQMKGRLk1791810834268K5aR.jpeg" TargetMode="External" Id="rId367"/><Relationship Type="http://schemas.openxmlformats.org/officeDocument/2006/relationships/hyperlink" Target="https://bizompictures.s3.ap-southeast-1.amazonaws.com/1810/pOvoF28NYY1nD1FoCxSQ1791810844313EKA3.jpeg" TargetMode="External" Id="rId368"/><Relationship Type="http://schemas.openxmlformats.org/officeDocument/2006/relationships/hyperlink" Target="https://bizompictures.s3.ap-southeast-1.amazonaws.com/1810/9iAy2vrVvTfrPfsfZkWA17918984283071ny3.jpeg" TargetMode="External" Id="rId369"/><Relationship Type="http://schemas.openxmlformats.org/officeDocument/2006/relationships/hyperlink" Target="https://bizompictures.s3.ap-southeast-1.amazonaws.com/1810/iTgR1OfhXeo06VUMrRxV1791898433848Rp2U.jpeg" TargetMode="External" Id="rId370"/><Relationship Type="http://schemas.openxmlformats.org/officeDocument/2006/relationships/hyperlink" Target="https://bizompictures.s3.ap-southeast-1.amazonaws.com/1810/o1fvrujkpFgkf2Rw44jJ1791982831110DvCX.jpeg" TargetMode="External" Id="rId371"/><Relationship Type="http://schemas.openxmlformats.org/officeDocument/2006/relationships/hyperlink" Target="https://bizompictures.s3.ap-southeast-1.amazonaws.com/1810/l1nfDiFX1d4SWrW4QjMI17919828342218xc3.jpeg" TargetMode="External" Id="rId372"/><Relationship Type="http://schemas.openxmlformats.org/officeDocument/2006/relationships/hyperlink" Target="https://bizompictures.s3.ap-southeast-1.amazonaws.com/1810/3pIy5AKtZeJaxyg0toHN1792238979638HFf9.jpeg" TargetMode="External" Id="rId373"/><Relationship Type="http://schemas.openxmlformats.org/officeDocument/2006/relationships/hyperlink" Target="https://bizompictures.s3.ap-southeast-1.amazonaws.com/1810/yQbLXG6nG8frAN3vsmf21792238984022G6sy.jpeg" TargetMode="External" Id="rId374"/><Relationship Type="http://schemas.openxmlformats.org/officeDocument/2006/relationships/hyperlink" Target="https://bizompictures.s3.ap-southeast-1.amazonaws.com/1810/M00bMLwYTj6RaKwMrRaP1792244723385pFSD.jpeg" TargetMode="External" Id="rId375"/><Relationship Type="http://schemas.openxmlformats.org/officeDocument/2006/relationships/hyperlink" Target="https://bizompictures.s3.ap-southeast-1.amazonaws.com/1810/NobqUPADIOLGM9JVUKZE1792244724413bZE6.jpeg" TargetMode="External" Id="rId376"/><Relationship Type="http://schemas.openxmlformats.org/officeDocument/2006/relationships/hyperlink" Target="https://bizompictures.s3.ap-southeast-1.amazonaws.com/1810/5UxjzsTyri5AVemrXZCP1792687515595hapM.jpeg" TargetMode="External" Id="rId377"/><Relationship Type="http://schemas.openxmlformats.org/officeDocument/2006/relationships/hyperlink" Target="https://bizompictures.s3.ap-southeast-1.amazonaws.com/1810/4YoREotAk5G1khSMxCR81792687516476eKwa.jpeg" TargetMode="External" Id="rId378"/><Relationship Type="http://schemas.openxmlformats.org/officeDocument/2006/relationships/hyperlink" Target="https://bizompictures.s3.ap-southeast-1.amazonaws.com/1810/8IvyzZerdnE5GPYCtD7h1791899989386hoGV.jpeg" TargetMode="External" Id="rId379"/><Relationship Type="http://schemas.openxmlformats.org/officeDocument/2006/relationships/hyperlink" Target="https://bizompictures.s3.ap-southeast-1.amazonaws.com/1810/QX1EybB83DEYDhxGgtyg1791899994773lOWL.jpeg" TargetMode="External" Id="rId380"/><Relationship Type="http://schemas.openxmlformats.org/officeDocument/2006/relationships/hyperlink" Target="https://bizompictures.s3.ap-southeast-1.amazonaws.com/1810/bTueMDH3dSVrjRBejHLN1791986915396JiC4.jpeg" TargetMode="External" Id="rId381"/><Relationship Type="http://schemas.openxmlformats.org/officeDocument/2006/relationships/hyperlink" Target="https://bizompictures.s3.ap-southeast-1.amazonaws.com/1810/nheDBcIhP6nLRW1N06Rq1791986922764ytNB.jpeg" TargetMode="External" Id="rId382"/><Relationship Type="http://schemas.openxmlformats.org/officeDocument/2006/relationships/hyperlink" Target="https://bizompictures.s3.ap-southeast-1.amazonaws.com/1810/cYvmcNXGJJcS68nV2yyz1792162085693jnnH.jpeg" TargetMode="External" Id="rId383"/><Relationship Type="http://schemas.openxmlformats.org/officeDocument/2006/relationships/hyperlink" Target="https://bizompictures.s3.ap-southeast-1.amazonaws.com/1810/Q694uidYOWMfFMQ107iP1792162091350coVO.jpeg" TargetMode="External" Id="rId384"/><Relationship Type="http://schemas.openxmlformats.org/officeDocument/2006/relationships/hyperlink" Target="https://bizompictures.s3.ap-southeast-1.amazonaws.com/1810/m1f9KNFRzpeTtsrxOvle1792163310799nFWa.jpeg" TargetMode="External" Id="rId385"/><Relationship Type="http://schemas.openxmlformats.org/officeDocument/2006/relationships/hyperlink" Target="https://bizompictures.s3.ap-southeast-1.amazonaws.com/1810/b4i6IvidqPZeEujVvHk01792163317476JzcI.jpeg" TargetMode="External" Id="rId386"/><Relationship Type="http://schemas.openxmlformats.org/officeDocument/2006/relationships/hyperlink" Target="https://bizompictures.s3.ap-southeast-1.amazonaws.com/1810/nAO8ai6fMA8NNAHo4lC71792068692617OACi.jpeg" TargetMode="External" Id="rId387"/><Relationship Type="http://schemas.openxmlformats.org/officeDocument/2006/relationships/hyperlink" Target="https://bizompictures.s3.ap-southeast-1.amazonaws.com/1810/lTBQIaJxMabh8tV3kUEG1792068700905OE1O.jpeg" TargetMode="External" Id="rId388"/><Relationship Type="http://schemas.openxmlformats.org/officeDocument/2006/relationships/hyperlink" Target="https://bizompictures.s3.ap-southeast-1.amazonaws.com/1810/vAky82HLokZhRsxOjAPF1792247505435mM4g.jpeg" TargetMode="External" Id="rId389"/><Relationship Type="http://schemas.openxmlformats.org/officeDocument/2006/relationships/hyperlink" Target="https://bizompictures.s3.ap-southeast-1.amazonaws.com/1810/4kk6w9m8A3qYbOmXLdpn1792247510080O3oR.jpeg" TargetMode="External" Id="rId390"/><Relationship Type="http://schemas.openxmlformats.org/officeDocument/2006/relationships/hyperlink" Target="https://bizompictures.s3.ap-southeast-1.amazonaws.com/1810/qQ1qJ3VyeVIyqj5id9Lx1791898223161Gc2j.jpeg" TargetMode="External" Id="rId391"/><Relationship Type="http://schemas.openxmlformats.org/officeDocument/2006/relationships/hyperlink" Target="https://bizompictures.s3.ap-southeast-1.amazonaws.com/1810/o4fNfewTWJ5aPJZomtgg179189823970950Mi.jpeg" TargetMode="External" Id="rId392"/><Relationship Type="http://schemas.openxmlformats.org/officeDocument/2006/relationships/hyperlink" Target="https://bizompictures.s3.ap-southeast-1.amazonaws.com/1810/lBaBFDUn2S2rD57zvRYF1791992427590sP3J.jpeg" TargetMode="External" Id="rId393"/><Relationship Type="http://schemas.openxmlformats.org/officeDocument/2006/relationships/hyperlink" Target="https://bizompictures.s3.ap-southeast-1.amazonaws.com/1810/q75wmLDQEoYPtWhJuFN317919924421722OF9.jpeg" TargetMode="External" Id="rId394"/><Relationship Type="http://schemas.openxmlformats.org/officeDocument/2006/relationships/hyperlink" Target="https://bizompictures.s3.ap-southeast-1.amazonaws.com/1810/5UOg3mDEkZgGxfd1yKnI1792068247498fAw7.jpeg" TargetMode="External" Id="rId395"/><Relationship Type="http://schemas.openxmlformats.org/officeDocument/2006/relationships/hyperlink" Target="https://bizompictures.s3.ap-southeast-1.amazonaws.com/1810/yQldFi1xrUgkcLqYZ92I1792068260781ekli.jpeg" TargetMode="External" Id="rId396"/><Relationship Type="http://schemas.openxmlformats.org/officeDocument/2006/relationships/hyperlink" Target="https://bizompictures.s3.ap-southeast-1.amazonaws.com/1810/L9Qwd0vYT6Ut7feJzUy51792164271828DAnG.jpeg" TargetMode="External" Id="rId397"/><Relationship Type="http://schemas.openxmlformats.org/officeDocument/2006/relationships/hyperlink" Target="https://bizompictures.s3.ap-southeast-1.amazonaws.com/1810/YmGoXclz5xxKEBCexPfU17921643008976Wrm.jpeg" TargetMode="External" Id="rId398"/><Relationship Type="http://schemas.openxmlformats.org/officeDocument/2006/relationships/hyperlink" Target="https://bizompictures.s3.ap-southeast-1.amazonaws.com/1810/2I76xdcseqwE5Y7G6ksg1791882531512ZetU.png" TargetMode="External" Id="rId399"/><Relationship Type="http://schemas.openxmlformats.org/officeDocument/2006/relationships/hyperlink" Target="https://bizompictures.s3.ap-southeast-1.amazonaws.com/1810/DUAnxyDn3G93f1vxv0O21791882532566dvYc.jpeg" TargetMode="External" Id="rId400"/><Relationship Type="http://schemas.openxmlformats.org/officeDocument/2006/relationships/hyperlink" Target="https://bizompictures.s3.ap-southeast-1.amazonaws.com/1810/ACD8UPacfzsTM8nhiKuC17921592049182AQk.jpeg" TargetMode="External" Id="rId401"/><Relationship Type="http://schemas.openxmlformats.org/officeDocument/2006/relationships/hyperlink" Target="https://bizompictures.s3.ap-southeast-1.amazonaws.com/1810/MB0ZxdsbhbaAFHwcZyhv17921592118311WoK.jpeg" TargetMode="External" Id="rId402"/><Relationship Type="http://schemas.openxmlformats.org/officeDocument/2006/relationships/drawing" Target="/xl/drawings/drawing1.xml" Id="rId40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ompictures.s3.ap-southeast-1.amazonaws.com/1810/Szna9xTNQsVEB44Lruz717918084831815ypb.jpeg" TargetMode="External" Id="rId1"/><Relationship Type="http://schemas.openxmlformats.org/officeDocument/2006/relationships/hyperlink" Target="https://bizompictures.s3.ap-southeast-1.amazonaws.com/1810/MCrlegnusZpEwr1lvJ2M1791808491246fC8k.jpeg" TargetMode="External" Id="rId2"/><Relationship Type="http://schemas.openxmlformats.org/officeDocument/2006/relationships/hyperlink" Target="https://bizompictures.s3.ap-southeast-1.amazonaws.com/1810/287kn7NCpnBzEqSiCG6b1791810566386TWsN.jpeg" TargetMode="External" Id="rId3"/><Relationship Type="http://schemas.openxmlformats.org/officeDocument/2006/relationships/hyperlink" Target="https://bizompictures.s3.ap-southeast-1.amazonaws.com/1810/geqsBUwIpuIYj7belo8417918105739733ver.jpeg" TargetMode="External" Id="rId4"/><Relationship Type="http://schemas.openxmlformats.org/officeDocument/2006/relationships/hyperlink" Target="https://bizompictures.s3.ap-southeast-1.amazonaws.com/1810/l2NOMYWeqcyFJQMKGRLk1791810834268K5aR.jpeg" TargetMode="External" Id="rId5"/><Relationship Type="http://schemas.openxmlformats.org/officeDocument/2006/relationships/hyperlink" Target="https://bizompictures.s3.ap-southeast-1.amazonaws.com/1810/pOvoF28NYY1nD1FoCxSQ1791810844313EKA3.jpeg" TargetMode="External" Id="rId6"/><Relationship Type="http://schemas.openxmlformats.org/officeDocument/2006/relationships/hyperlink" Target="https://bizompictures.s3.ap-southeast-1.amazonaws.com/1810/AILwBITDCpEqG0D9flfe1791811186116rB7G.jpeg" TargetMode="External" Id="rId7"/><Relationship Type="http://schemas.openxmlformats.org/officeDocument/2006/relationships/hyperlink" Target="https://bizompictures.s3.ap-southeast-1.amazonaws.com/1810/feU4Xa3Pzag0LJCex7kF1791811187252bXIU.jpeg" TargetMode="External" Id="rId8"/><Relationship Type="http://schemas.openxmlformats.org/officeDocument/2006/relationships/hyperlink" Target="https://bizompictures.s3.ap-southeast-1.amazonaws.com/1810/a9QL6Cqnh4WuXs4gXsNt17918124424532W8t.jpeg" TargetMode="External" Id="rId9"/><Relationship Type="http://schemas.openxmlformats.org/officeDocument/2006/relationships/hyperlink" Target="https://bizompictures.s3.ap-southeast-1.amazonaws.com/1810/cfGABxMghM7pPENkTOBI1791812449830qFNK.jpeg" TargetMode="External" Id="rId10"/><Relationship Type="http://schemas.openxmlformats.org/officeDocument/2006/relationships/hyperlink" Target="https://bizompictures.s3.ap-southeast-1.amazonaws.com/1810/pHajVm9krdjNkAVRWpTz1791812478336D4oy.jpeg" TargetMode="External" Id="rId11"/><Relationship Type="http://schemas.openxmlformats.org/officeDocument/2006/relationships/hyperlink" Target="https://bizompictures.s3.ap-southeast-1.amazonaws.com/1810/bi3C4lyGW6hvFN5RAwNT1791812484712AlsW.jpeg" TargetMode="External" Id="rId12"/><Relationship Type="http://schemas.openxmlformats.org/officeDocument/2006/relationships/hyperlink" Target="https://bizompictures.s3.ap-southeast-1.amazonaws.com/1810/VaOByfqLk5yjzXbr7ElQ1791813126844GH9D.jpeg" TargetMode="External" Id="rId13"/><Relationship Type="http://schemas.openxmlformats.org/officeDocument/2006/relationships/hyperlink" Target="https://bizompictures.s3.ap-southeast-1.amazonaws.com/1810/g8DQbu7iooQKOu02X7SQ17918131301060nti.jpeg" TargetMode="External" Id="rId14"/><Relationship Type="http://schemas.openxmlformats.org/officeDocument/2006/relationships/hyperlink" Target="https://bizompictures.s3.ap-southeast-1.amazonaws.com/1810/9IUkfdW63XdqcDLbQSS51791813387212AzfB.jpeg" TargetMode="External" Id="rId15"/><Relationship Type="http://schemas.openxmlformats.org/officeDocument/2006/relationships/hyperlink" Target="https://bizompictures.s3.ap-southeast-1.amazonaws.com/1810/SiT7YMPvIJL2MLrgd66Z1791813388215YxyB.jpeg" TargetMode="External" Id="rId16"/><Relationship Type="http://schemas.openxmlformats.org/officeDocument/2006/relationships/hyperlink" Target="https://bizompictures.s3.ap-southeast-1.amazonaws.com/1810/gyxa6NrfH6idLXMFjL5R1791813543226HpEV.jpeg" TargetMode="External" Id="rId17"/><Relationship Type="http://schemas.openxmlformats.org/officeDocument/2006/relationships/hyperlink" Target="https://bizompictures.s3.ap-southeast-1.amazonaws.com/1810/ZcM3hTbS3g8wUS1f4k9S1791813555083JIj6.jpeg" TargetMode="External" Id="rId18"/><Relationship Type="http://schemas.openxmlformats.org/officeDocument/2006/relationships/hyperlink" Target="https://bizompictures.s3.ap-southeast-1.amazonaws.com/1810/6nnBFpCLbZGb62EIiy6717918148398310UOj.jpeg" TargetMode="External" Id="rId19"/><Relationship Type="http://schemas.openxmlformats.org/officeDocument/2006/relationships/hyperlink" Target="https://bizompictures.s3.ap-southeast-1.amazonaws.com/1810/cb0GNLYLr3PprgvMKJWV1791814860502qaJ3.jpeg" TargetMode="External" Id="rId20"/><Relationship Type="http://schemas.openxmlformats.org/officeDocument/2006/relationships/hyperlink" Target="https://bizompictures.s3.ap-southeast-1.amazonaws.com/1810/mKLgcZMEE2ZhBI3QW5631791815879396cZ3w.png" TargetMode="External" Id="rId21"/><Relationship Type="http://schemas.openxmlformats.org/officeDocument/2006/relationships/hyperlink" Target="https://bizompictures.s3.ap-southeast-1.amazonaws.com/1810/qkY1dkEWrWONsqxbdVMw1791815885575h5jy.png" TargetMode="External" Id="rId22"/><Relationship Type="http://schemas.openxmlformats.org/officeDocument/2006/relationships/hyperlink" Target="https://bizompictures.s3.ap-southeast-1.amazonaws.com/1810/Ap09VWEuDL5pvd3taP2G17918164052605v24.jpeg" TargetMode="External" Id="rId23"/><Relationship Type="http://schemas.openxmlformats.org/officeDocument/2006/relationships/hyperlink" Target="https://bizompictures.s3.ap-southeast-1.amazonaws.com/1810/GGcxds9gwi2NUKloobUF1791816411535q3Kq.jpeg" TargetMode="External" Id="rId24"/><Relationship Type="http://schemas.openxmlformats.org/officeDocument/2006/relationships/hyperlink" Target="https://bizompictures.s3.ap-southeast-1.amazonaws.com/1810/LRbd4PPS9kBoVUcfXFiI1791816492719X3ob.jpeg" TargetMode="External" Id="rId25"/><Relationship Type="http://schemas.openxmlformats.org/officeDocument/2006/relationships/hyperlink" Target="https://bizompictures.s3.ap-southeast-1.amazonaws.com/1810/04L5qG8ckfOyPBL7Yjsy1791816497419K6Ig.jpeg" TargetMode="External" Id="rId26"/><Relationship Type="http://schemas.openxmlformats.org/officeDocument/2006/relationships/hyperlink" Target="https://bizompictures.s3.ap-southeast-1.amazonaws.com/1810/aaSUISTfaj4JscTec4kc1791816905208ikFY.jpeg" TargetMode="External" Id="rId27"/><Relationship Type="http://schemas.openxmlformats.org/officeDocument/2006/relationships/hyperlink" Target="https://bizompictures.s3.ap-southeast-1.amazonaws.com/1810/IfX4HDLvMf1bFpCcT4Pr1791816908786T6Mm.jpeg" TargetMode="External" Id="rId28"/><Relationship Type="http://schemas.openxmlformats.org/officeDocument/2006/relationships/hyperlink" Target="https://bizompictures.s3.ap-southeast-1.amazonaws.com/1810/u1s8yvwAfwa5fsobcyie1791817363514cpPq.heic" TargetMode="External" Id="rId29"/><Relationship Type="http://schemas.openxmlformats.org/officeDocument/2006/relationships/hyperlink" Target="https://bizompictures.s3.ap-southeast-1.amazonaws.com/1810/yB26Ns3wtmtNpMfX86pC17918173722828wpP.heic" TargetMode="External" Id="rId30"/><Relationship Type="http://schemas.openxmlformats.org/officeDocument/2006/relationships/hyperlink" Target="https://bizompictures.s3.ap-southeast-1.amazonaws.com/1810/9VX6zr9aazftoDf9YSfL17918175069215eY9.jpeg" TargetMode="External" Id="rId31"/><Relationship Type="http://schemas.openxmlformats.org/officeDocument/2006/relationships/hyperlink" Target="https://bizompictures.s3.ap-southeast-1.amazonaws.com/1810/iTph4Hou4SKbsO7ZuB311791817532632ciol.jpeg" TargetMode="External" Id="rId32"/><Relationship Type="http://schemas.openxmlformats.org/officeDocument/2006/relationships/hyperlink" Target="https://bizompictures.s3.ap-southeast-1.amazonaws.com/1810/4urfe7973UkpIS4fwR4d1791817976336k6Xs.jpeg" TargetMode="External" Id="rId33"/><Relationship Type="http://schemas.openxmlformats.org/officeDocument/2006/relationships/hyperlink" Target="https://bizompictures.s3.ap-southeast-1.amazonaws.com/1810/Ubhz1cO4nnR7OwNsJEaW1791817981602CGRV.jpeg" TargetMode="External" Id="rId34"/><Relationship Type="http://schemas.openxmlformats.org/officeDocument/2006/relationships/hyperlink" Target="https://bizompictures.s3.ap-southeast-1.amazonaws.com/1810/yZPrOMJjOPBnPew7N4oF1791818701554nwhB.jpeg" TargetMode="External" Id="rId35"/><Relationship Type="http://schemas.openxmlformats.org/officeDocument/2006/relationships/hyperlink" Target="https://bizompictures.s3.ap-southeast-1.amazonaws.com/1810/q3HapWCqfpbdflBFLQJk1791818702203n1Un.jpeg" TargetMode="External" Id="rId36"/><Relationship Type="http://schemas.openxmlformats.org/officeDocument/2006/relationships/hyperlink" Target="https://bizompictures.s3.ap-southeast-1.amazonaws.com/1810/F1quBaDlAXghipoX8Atx1791818729624EtNn.jpeg" TargetMode="External" Id="rId37"/><Relationship Type="http://schemas.openxmlformats.org/officeDocument/2006/relationships/hyperlink" Target="https://bizompictures.s3.ap-southeast-1.amazonaws.com/1810/B7t5IQZXhD4tHfWcNn4r1791818731336DC32.jpeg" TargetMode="External" Id="rId38"/><Relationship Type="http://schemas.openxmlformats.org/officeDocument/2006/relationships/hyperlink" Target="https://bizompictures.s3.ap-southeast-1.amazonaws.com/1810/Az1MoRHzEES9gU750Yrm1791822012258WD12.jpeg" TargetMode="External" Id="rId39"/><Relationship Type="http://schemas.openxmlformats.org/officeDocument/2006/relationships/hyperlink" Target="https://bizompictures.s3.ap-southeast-1.amazonaws.com/1810/DJQYdfjT04uN3qfljGLl17918220392085r8C.jpeg" TargetMode="External" Id="rId40"/><Relationship Type="http://schemas.openxmlformats.org/officeDocument/2006/relationships/hyperlink" Target="https://bizompictures.s3.ap-southeast-1.amazonaws.com/1810/TDBdQQl5Jrg7vZ3h3K6O1791822461552amZV.jpeg" TargetMode="External" Id="rId41"/><Relationship Type="http://schemas.openxmlformats.org/officeDocument/2006/relationships/hyperlink" Target="https://bizompictures.s3.ap-southeast-1.amazonaws.com/1810/TACx5mtdZ5EFaPpsGb8y1791822467880x0Ld.jpeg" TargetMode="External" Id="rId42"/><Relationship Type="http://schemas.openxmlformats.org/officeDocument/2006/relationships/hyperlink" Target="https://bizompictures.s3.ap-southeast-1.amazonaws.com/1810/5MhYAmxvi7fQKILjfRKz1791823275036WBlz.jpeg" TargetMode="External" Id="rId43"/><Relationship Type="http://schemas.openxmlformats.org/officeDocument/2006/relationships/hyperlink" Target="https://bizompictures.s3.ap-southeast-1.amazonaws.com/1810/lcIbholkkpqlpUfkXFZw17918232802093NXT.jpeg" TargetMode="External" Id="rId44"/><Relationship Type="http://schemas.openxmlformats.org/officeDocument/2006/relationships/hyperlink" Target="https://bizompictures.s3.ap-southeast-1.amazonaws.com/1810/kMaAMCcaFwZuw1qGplBm1791827897973wRRh.jpeg" TargetMode="External" Id="rId45"/><Relationship Type="http://schemas.openxmlformats.org/officeDocument/2006/relationships/hyperlink" Target="https://bizompictures.s3.ap-southeast-1.amazonaws.com/1810/XHf92CD8A3jHN7aEKRzv1791827902887SNPG.jpeg" TargetMode="External" Id="rId46"/><Relationship Type="http://schemas.openxmlformats.org/officeDocument/2006/relationships/hyperlink" Target="https://bizompictures.s3.ap-southeast-1.amazonaws.com/1810/xOEqJvria2PmomhFsS7j1791862671390vX6z.heic" TargetMode="External" Id="rId47"/><Relationship Type="http://schemas.openxmlformats.org/officeDocument/2006/relationships/hyperlink" Target="https://bizompictures.s3.ap-southeast-1.amazonaws.com/1810/XUUwjLPw6HRrWu2azgYL1791862672440f6d4.jpeg" TargetMode="External" Id="rId48"/><Relationship Type="http://schemas.openxmlformats.org/officeDocument/2006/relationships/hyperlink" Target="https://bizompictures.s3.ap-southeast-1.amazonaws.com/1810/9kNmEys2osO5tdqdRd1t1791874100899nZqd.jpeg" TargetMode="External" Id="rId49"/><Relationship Type="http://schemas.openxmlformats.org/officeDocument/2006/relationships/hyperlink" Target="https://bizompictures.s3.ap-southeast-1.amazonaws.com/1810/JupGwJ69Yq5Rz3aX7Nyx1791874110292Pvtb.jpeg" TargetMode="External" Id="rId50"/><Relationship Type="http://schemas.openxmlformats.org/officeDocument/2006/relationships/hyperlink" Target="https://bizompictures.s3.ap-southeast-1.amazonaws.com/1810/2I76xdcseqwE5Y7G6ksg1791882531512ZetU.png" TargetMode="External" Id="rId51"/><Relationship Type="http://schemas.openxmlformats.org/officeDocument/2006/relationships/hyperlink" Target="https://bizompictures.s3.ap-southeast-1.amazonaws.com/1810/DUAnxyDn3G93f1vxv0O21791882532566dvYc.jpeg" TargetMode="External" Id="rId52"/><Relationship Type="http://schemas.openxmlformats.org/officeDocument/2006/relationships/hyperlink" Target="https://bizompictures.s3.ap-southeast-1.amazonaws.com/1810/YRNwJg2Won3QRW976WOM1791890710330TvtD.jpeg" TargetMode="External" Id="rId53"/><Relationship Type="http://schemas.openxmlformats.org/officeDocument/2006/relationships/hyperlink" Target="https://bizompictures.s3.ap-southeast-1.amazonaws.com/1810/FpNCWePs93A7tLgRCy2E1791890715060cyiS.jpeg" TargetMode="External" Id="rId54"/><Relationship Type="http://schemas.openxmlformats.org/officeDocument/2006/relationships/hyperlink" Target="https://bizompictures.s3.ap-southeast-1.amazonaws.com/1810/2z5OpUzEFCTCNUl8InTm1791893769397O2i9.jpeg" TargetMode="External" Id="rId55"/><Relationship Type="http://schemas.openxmlformats.org/officeDocument/2006/relationships/hyperlink" Target="https://bizompictures.s3.ap-southeast-1.amazonaws.com/1810/Hy7M9zFz0tGvOp6hlUFL179189327544817Bk.jpeg" TargetMode="External" Id="rId56"/><Relationship Type="http://schemas.openxmlformats.org/officeDocument/2006/relationships/hyperlink" Target="https://bizompictures.s3.ap-southeast-1.amazonaws.com/1810/qQ1qJ3VyeVIyqj5id9Lx1791898223161Gc2j.jpeg" TargetMode="External" Id="rId57"/><Relationship Type="http://schemas.openxmlformats.org/officeDocument/2006/relationships/hyperlink" Target="https://bizompictures.s3.ap-southeast-1.amazonaws.com/1810/o4fNfewTWJ5aPJZomtgg179189823970950Mi.jpeg" TargetMode="External" Id="rId58"/><Relationship Type="http://schemas.openxmlformats.org/officeDocument/2006/relationships/hyperlink" Target="https://bizompictures.s3.ap-southeast-1.amazonaws.com/1810/9iAy2vrVvTfrPfsfZkWA17918984283071ny3.jpeg" TargetMode="External" Id="rId59"/><Relationship Type="http://schemas.openxmlformats.org/officeDocument/2006/relationships/hyperlink" Target="https://bizompictures.s3.ap-southeast-1.amazonaws.com/1810/iTgR1OfhXeo06VUMrRxV1791898433848Rp2U.jpeg" TargetMode="External" Id="rId60"/><Relationship Type="http://schemas.openxmlformats.org/officeDocument/2006/relationships/hyperlink" Target="https://bizompictures.s3.ap-southeast-1.amazonaws.com/1810/5eMIzuxfbsMv6PyLY1ck1791898919007RhP7.jpeg" TargetMode="External" Id="rId61"/><Relationship Type="http://schemas.openxmlformats.org/officeDocument/2006/relationships/hyperlink" Target="https://bizompictures.s3.ap-southeast-1.amazonaws.com/1810/w9W6mzR51YfeK0enfdsx17918989199961vfx.jpeg" TargetMode="External" Id="rId62"/><Relationship Type="http://schemas.openxmlformats.org/officeDocument/2006/relationships/hyperlink" Target="https://bizompictures.s3.ap-southeast-1.amazonaws.com/1810/O4MckMgj3p1V462KY3Vn17918989805796gK6.jpeg" TargetMode="External" Id="rId63"/><Relationship Type="http://schemas.openxmlformats.org/officeDocument/2006/relationships/hyperlink" Target="https://bizompictures.s3.ap-southeast-1.amazonaws.com/1810/XxqQi7Ee7NcLRFtkEvYc1791898983555zPhl.jpeg" TargetMode="External" Id="rId64"/><Relationship Type="http://schemas.openxmlformats.org/officeDocument/2006/relationships/hyperlink" Target="https://bizompictures.s3.ap-southeast-1.amazonaws.com/1810/8IvyzZerdnE5GPYCtD7h1791899989386hoGV.jpeg" TargetMode="External" Id="rId65"/><Relationship Type="http://schemas.openxmlformats.org/officeDocument/2006/relationships/hyperlink" Target="https://bizompictures.s3.ap-southeast-1.amazonaws.com/1810/QX1EybB83DEYDhxGgtyg1791899994773lOWL.jpeg" TargetMode="External" Id="rId66"/><Relationship Type="http://schemas.openxmlformats.org/officeDocument/2006/relationships/hyperlink" Target="https://bizompictures.s3.ap-southeast-1.amazonaws.com/1810/ciRjvk7AXracZQdxtkcl1791900003330zjrT.jpeg" TargetMode="External" Id="rId67"/><Relationship Type="http://schemas.openxmlformats.org/officeDocument/2006/relationships/hyperlink" Target="https://bizompictures.s3.ap-southeast-1.amazonaws.com/1810/3YLQVAa2I6vx9egkq1Cq1791900007286HYmT.jpeg" TargetMode="External" Id="rId68"/><Relationship Type="http://schemas.openxmlformats.org/officeDocument/2006/relationships/hyperlink" Target="https://bizompictures.s3.ap-southeast-1.amazonaws.com/1810/PTdYEmqsj5nkzOutfBJl1791900465783ji3Q.jpeg" TargetMode="External" Id="rId69"/><Relationship Type="http://schemas.openxmlformats.org/officeDocument/2006/relationships/hyperlink" Target="https://bizompictures.s3.ap-southeast-1.amazonaws.com/1810/IOGR1LJXqwXDzM8trP801791900471465wXSI.jpeg" TargetMode="External" Id="rId70"/><Relationship Type="http://schemas.openxmlformats.org/officeDocument/2006/relationships/hyperlink" Target="https://bizompictures.s3.ap-southeast-1.amazonaws.com/1810/3siAENXIhMcNMwl4NPcC1791901672944v8hV.jpeg" TargetMode="External" Id="rId71"/><Relationship Type="http://schemas.openxmlformats.org/officeDocument/2006/relationships/hyperlink" Target="https://bizompictures.s3.ap-southeast-1.amazonaws.com/1810/P9kCLucljlCn0pbzgIpf1791901680710ujvn.jpeg" TargetMode="External" Id="rId72"/><Relationship Type="http://schemas.openxmlformats.org/officeDocument/2006/relationships/hyperlink" Target="https://bizompictures.s3.ap-southeast-1.amazonaws.com/1810/XvoiDzbPsitbitfUHe7d1791902019866aD8s.jpeg" TargetMode="External" Id="rId73"/><Relationship Type="http://schemas.openxmlformats.org/officeDocument/2006/relationships/hyperlink" Target="https://bizompictures.s3.ap-southeast-1.amazonaws.com/1810/kdbRprxA8EIFIldyiykq1791902026344tUzR.jpeg" TargetMode="External" Id="rId74"/><Relationship Type="http://schemas.openxmlformats.org/officeDocument/2006/relationships/hyperlink" Target="https://bizompictures.s3.ap-southeast-1.amazonaws.com/1810/zo14penvapOPwH8mlIPh1791902500617vMoo.jpeg" TargetMode="External" Id="rId75"/><Relationship Type="http://schemas.openxmlformats.org/officeDocument/2006/relationships/hyperlink" Target="https://bizompictures.s3.ap-southeast-1.amazonaws.com/1810/ZPmyNzSN3YebjfMkAlii1791902513908eMZB.jpeg" TargetMode="External" Id="rId76"/><Relationship Type="http://schemas.openxmlformats.org/officeDocument/2006/relationships/hyperlink" Target="https://bizompictures.s3.ap-southeast-1.amazonaws.com/1810/ZHkwplLRCJ4CiLX2DZaM1791902556886UaG7.jpeg" TargetMode="External" Id="rId77"/><Relationship Type="http://schemas.openxmlformats.org/officeDocument/2006/relationships/hyperlink" Target="https://bizompictures.s3.ap-southeast-1.amazonaws.com/1810/OoBxeOpB400U1uWXAH0U1791902563515L4AO.jpeg" TargetMode="External" Id="rId78"/><Relationship Type="http://schemas.openxmlformats.org/officeDocument/2006/relationships/hyperlink" Target="https://bizompictures.s3.ap-southeast-1.amazonaws.com/1810/ug5W0gGjJrffmI7HwFnL1791903038121OhNu.jpeg" TargetMode="External" Id="rId79"/><Relationship Type="http://schemas.openxmlformats.org/officeDocument/2006/relationships/hyperlink" Target="https://bizompictures.s3.ap-southeast-1.amazonaws.com/1810/QqpjuLTtStT0i5SwbtIm1791903040546NgUN.jpeg" TargetMode="External" Id="rId80"/><Relationship Type="http://schemas.openxmlformats.org/officeDocument/2006/relationships/hyperlink" Target="https://bizompictures.s3.ap-southeast-1.amazonaws.com/1810/EDCY74zYtiqmLfkFtaus1791903186614a17S.jpeg" TargetMode="External" Id="rId81"/><Relationship Type="http://schemas.openxmlformats.org/officeDocument/2006/relationships/hyperlink" Target="https://bizompictures.s3.ap-southeast-1.amazonaws.com/1810/Eur0L82AOd8NCyPPS2Cm1791903190262xZBQ.jpeg" TargetMode="External" Id="rId82"/><Relationship Type="http://schemas.openxmlformats.org/officeDocument/2006/relationships/hyperlink" Target="https://bizompictures.s3.ap-southeast-1.amazonaws.com/1810/jxEEvHdQJnBFbSXwI89a1791903926105TYuy.jpeg" TargetMode="External" Id="rId83"/><Relationship Type="http://schemas.openxmlformats.org/officeDocument/2006/relationships/hyperlink" Target="https://bizompictures.s3.ap-southeast-1.amazonaws.com/1810/VWg1KO6crjWMwkQw6sDV1791903927062E2k6.jpeg" TargetMode="External" Id="rId84"/><Relationship Type="http://schemas.openxmlformats.org/officeDocument/2006/relationships/hyperlink" Target="https://bizompictures.s3.ap-southeast-1.amazonaws.com/1810/nBXQIDrSIK1bswvDeAfE179190525367862Fj.jpeg" TargetMode="External" Id="rId85"/><Relationship Type="http://schemas.openxmlformats.org/officeDocument/2006/relationships/hyperlink" Target="https://bizompictures.s3.ap-southeast-1.amazonaws.com/1810/9Pfs6Knw6EKIKVomIidM1791905256586CtAI.jpeg" TargetMode="External" Id="rId86"/><Relationship Type="http://schemas.openxmlformats.org/officeDocument/2006/relationships/hyperlink" Target="https://bizompictures.s3.ap-southeast-1.amazonaws.com/1810/bbv968chFPCMUywdXs7h1791905521816ZA7F.jpeg" TargetMode="External" Id="rId87"/><Relationship Type="http://schemas.openxmlformats.org/officeDocument/2006/relationships/hyperlink" Target="https://bizompictures.s3.ap-southeast-1.amazonaws.com/1810/xXHT1QC1Kpf66UgDwA791791905587681L1Dw.jpeg" TargetMode="External" Id="rId88"/><Relationship Type="http://schemas.openxmlformats.org/officeDocument/2006/relationships/hyperlink" Target="https://bizompictures.s3.ap-southeast-1.amazonaws.com/1810/lk2TkNmHeknj87qTSAgR1791906103665Ht3L.jpeg" TargetMode="External" Id="rId89"/><Relationship Type="http://schemas.openxmlformats.org/officeDocument/2006/relationships/hyperlink" Target="https://bizompictures.s3.ap-southeast-1.amazonaws.com/1810/fiUQMKtX3lNystgQflE71791906112902p88B.jpeg" TargetMode="External" Id="rId90"/><Relationship Type="http://schemas.openxmlformats.org/officeDocument/2006/relationships/hyperlink" Target="https://bizompictures.s3.ap-southeast-1.amazonaws.com/1810/AboSCv3qZMppPi233a6s17919077476925iVT.jpeg" TargetMode="External" Id="rId91"/><Relationship Type="http://schemas.openxmlformats.org/officeDocument/2006/relationships/hyperlink" Target="https://bizompictures.s3.ap-southeast-1.amazonaws.com/1810/CS7Nlix9EnnHUMYxNSNe1791907859981NFnR.jpeg" TargetMode="External" Id="rId92"/><Relationship Type="http://schemas.openxmlformats.org/officeDocument/2006/relationships/hyperlink" Target="https://bizompictures.s3.ap-southeast-1.amazonaws.com/1810/U7uvxt3AVVaH7McGcytA17919080976343muG.jpeg" TargetMode="External" Id="rId93"/><Relationship Type="http://schemas.openxmlformats.org/officeDocument/2006/relationships/hyperlink" Target="https://bizompictures.s3.ap-southeast-1.amazonaws.com/1810/fWqydY6kgwU9zgUF5cl91791908101258hcsK.jpeg" TargetMode="External" Id="rId94"/><Relationship Type="http://schemas.openxmlformats.org/officeDocument/2006/relationships/hyperlink" Target="https://bizompictures.s3.ap-southeast-1.amazonaws.com/1810/AXZzgKG2pHxOB9Q56Qbg17919084886138lRT.png" TargetMode="External" Id="rId95"/><Relationship Type="http://schemas.openxmlformats.org/officeDocument/2006/relationships/hyperlink" Target="https://bizompictures.s3.ap-southeast-1.amazonaws.com/1810/ah3NE60fjOjKj5GCmcwJ1791908496385TiXW.png" TargetMode="External" Id="rId96"/><Relationship Type="http://schemas.openxmlformats.org/officeDocument/2006/relationships/hyperlink" Target="https://bizompictures.s3.ap-southeast-1.amazonaws.com/1810/sqKZWWOVmIjkUHPJqqHM17919089244796mEO.jpeg" TargetMode="External" Id="rId97"/><Relationship Type="http://schemas.openxmlformats.org/officeDocument/2006/relationships/hyperlink" Target="https://bizompictures.s3.ap-southeast-1.amazonaws.com/1810/do1lLuxK1G020nYl0oz71791908931292isuf.jpeg" TargetMode="External" Id="rId98"/><Relationship Type="http://schemas.openxmlformats.org/officeDocument/2006/relationships/hyperlink" Target="https://bizompictures.s3.ap-southeast-1.amazonaws.com/1810/RzGoHSM8VGDjQV1AINQ11791911290122Q6VX.png" TargetMode="External" Id="rId99"/><Relationship Type="http://schemas.openxmlformats.org/officeDocument/2006/relationships/hyperlink" Target="https://bizompictures.s3.ap-southeast-1.amazonaws.com/1810/JGOiFIIpVmz567IwrZGb1791911395599Votb.png" TargetMode="External" Id="rId100"/><Relationship Type="http://schemas.openxmlformats.org/officeDocument/2006/relationships/hyperlink" Target="https://bizompictures.s3.ap-southeast-1.amazonaws.com/1810/YJ7XUh6Drf074flaV4Ie1791913408654my4x.jpeg" TargetMode="External" Id="rId101"/><Relationship Type="http://schemas.openxmlformats.org/officeDocument/2006/relationships/hyperlink" Target="https://bizompictures.s3.ap-southeast-1.amazonaws.com/1810/lkBjuDJns5LD4yDoRUNB1791913415145MhsF.jpeg" TargetMode="External" Id="rId102"/><Relationship Type="http://schemas.openxmlformats.org/officeDocument/2006/relationships/hyperlink" Target="https://bizompictures.s3.ap-southeast-1.amazonaws.com/1810/AExts73VAQ8dw1mN4gxW1791949275071pgDB.jpeg" TargetMode="External" Id="rId103"/><Relationship Type="http://schemas.openxmlformats.org/officeDocument/2006/relationships/hyperlink" Target="https://bizompictures.s3.ap-southeast-1.amazonaws.com/1810/4QZgo11lj05pZtrJFcrH17919492799256PsL.jpeg" TargetMode="External" Id="rId104"/><Relationship Type="http://schemas.openxmlformats.org/officeDocument/2006/relationships/hyperlink" Target="https://bizompictures.s3.ap-southeast-1.amazonaws.com/1810/WEHCJlNyyf4AllvyXVN61791951676932Kc3Q.jpeg" TargetMode="External" Id="rId105"/><Relationship Type="http://schemas.openxmlformats.org/officeDocument/2006/relationships/hyperlink" Target="https://bizompictures.s3.ap-southeast-1.amazonaws.com/1810/tp57NMppMrURzWBJw4yL1791951682244xXuo.jpeg" TargetMode="External" Id="rId106"/><Relationship Type="http://schemas.openxmlformats.org/officeDocument/2006/relationships/hyperlink" Target="https://bizompictures.s3.ap-southeast-1.amazonaws.com/1810/YDVaa7CUgwHU2Q5h8H0y1791951862164eHkV.jpeg" TargetMode="External" Id="rId107"/><Relationship Type="http://schemas.openxmlformats.org/officeDocument/2006/relationships/hyperlink" Target="https://bizompictures.s3.ap-southeast-1.amazonaws.com/1810/Qkkl5xOFnDk6SFikV55d17919518649703fiW.jpeg" TargetMode="External" Id="rId108"/><Relationship Type="http://schemas.openxmlformats.org/officeDocument/2006/relationships/hyperlink" Target="https://bizompictures.s3.ap-southeast-1.amazonaws.com/1810/oTIeMjiqlgPSTr6qMXre1791961431136qWIg.jpeg" TargetMode="External" Id="rId109"/><Relationship Type="http://schemas.openxmlformats.org/officeDocument/2006/relationships/hyperlink" Target="https://bizompictures.s3.ap-southeast-1.amazonaws.com/1810/tnx6bRyhvRIBwFHMsBwD1791961434352QTOI.jpeg" TargetMode="External" Id="rId110"/><Relationship Type="http://schemas.openxmlformats.org/officeDocument/2006/relationships/hyperlink" Target="https://bizompictures.s3.ap-southeast-1.amazonaws.com/1810/6yTBQQQY3qZo6IZXsBEk1791961536574ygAs.jpeg" TargetMode="External" Id="rId111"/><Relationship Type="http://schemas.openxmlformats.org/officeDocument/2006/relationships/hyperlink" Target="https://bizompictures.s3.ap-southeast-1.amazonaws.com/1810/x5MQYZ3Fn3ymO5EVHGVf1791961540788xRkl.jpeg" TargetMode="External" Id="rId112"/><Relationship Type="http://schemas.openxmlformats.org/officeDocument/2006/relationships/hyperlink" Target="https://bizompictures.s3.ap-southeast-1.amazonaws.com/1810/00Nu1C66i39JBtuMAU1p1791981377924aYvS.jpeg" TargetMode="External" Id="rId113"/><Relationship Type="http://schemas.openxmlformats.org/officeDocument/2006/relationships/hyperlink" Target="https://bizompictures.s3.ap-southeast-1.amazonaws.com/1810/a7YIrcTRD5ueBCPgAZT51791981382300Yt0V.jpeg" TargetMode="External" Id="rId114"/><Relationship Type="http://schemas.openxmlformats.org/officeDocument/2006/relationships/hyperlink" Target="https://bizompictures.s3.ap-southeast-1.amazonaws.com/1810/GQtZ4ql21QUJ5ZDv0M0X1791981893896uJ2w.jpeg" TargetMode="External" Id="rId115"/><Relationship Type="http://schemas.openxmlformats.org/officeDocument/2006/relationships/hyperlink" Target="https://bizompictures.s3.ap-southeast-1.amazonaws.com/1810/FbK3WxH0w5zskzwmS6uL1791981898671XrZ2.jpeg" TargetMode="External" Id="rId116"/><Relationship Type="http://schemas.openxmlformats.org/officeDocument/2006/relationships/hyperlink" Target="https://bizompictures.s3.ap-southeast-1.amazonaws.com/1810/o1fvrujkpFgkf2Rw44jJ1791982831110DvCX.jpeg" TargetMode="External" Id="rId117"/><Relationship Type="http://schemas.openxmlformats.org/officeDocument/2006/relationships/hyperlink" Target="https://bizompictures.s3.ap-southeast-1.amazonaws.com/1810/l1nfDiFX1d4SWrW4QjMI17919828342218xc3.jpeg" TargetMode="External" Id="rId118"/><Relationship Type="http://schemas.openxmlformats.org/officeDocument/2006/relationships/hyperlink" Target="https://bizompictures.s3.ap-southeast-1.amazonaws.com/1810/1AiXh2VIBUmKREYdCuBq1791983155380SpJ1.jpeg" TargetMode="External" Id="rId119"/><Relationship Type="http://schemas.openxmlformats.org/officeDocument/2006/relationships/hyperlink" Target="https://bizompictures.s3.ap-southeast-1.amazonaws.com/1810/rUjiKhG64uFeY7Z4Elo01791983159751E58P.jpeg" TargetMode="External" Id="rId120"/><Relationship Type="http://schemas.openxmlformats.org/officeDocument/2006/relationships/hyperlink" Target="https://bizompictures.s3.ap-southeast-1.amazonaws.com/1810/eQe4v2q4Z0WfmEtD3IgX17919843366592wcX.jpeg" TargetMode="External" Id="rId121"/><Relationship Type="http://schemas.openxmlformats.org/officeDocument/2006/relationships/hyperlink" Target="https://bizompictures.s3.ap-southeast-1.amazonaws.com/1810/z1pYmSWWbVa3l1d95lBO1791984342326xdg7.jpeg" TargetMode="External" Id="rId122"/><Relationship Type="http://schemas.openxmlformats.org/officeDocument/2006/relationships/hyperlink" Target="https://bizompictures.s3.ap-southeast-1.amazonaws.com/1810/OLy2tG6nJ22AFo7N4lxJ1791985256461xrgN.jpeg" TargetMode="External" Id="rId123"/><Relationship Type="http://schemas.openxmlformats.org/officeDocument/2006/relationships/hyperlink" Target="https://bizompictures.s3.ap-southeast-1.amazonaws.com/1810/ngTy9DfdEPjYIPc5X7tm1791985259164glea.jpeg" TargetMode="External" Id="rId124"/><Relationship Type="http://schemas.openxmlformats.org/officeDocument/2006/relationships/hyperlink" Target="https://bizompictures.s3.ap-southeast-1.amazonaws.com/1810/UMykR8tsSYXP0PWiR8Eq17919858938331Bhy.jpeg" TargetMode="External" Id="rId125"/><Relationship Type="http://schemas.openxmlformats.org/officeDocument/2006/relationships/hyperlink" Target="https://bizompictures.s3.ap-southeast-1.amazonaws.com/1810/9TZd7YaB87ETwxdjaKnG1791985913714q8Wc.jpeg" TargetMode="External" Id="rId126"/><Relationship Type="http://schemas.openxmlformats.org/officeDocument/2006/relationships/hyperlink" Target="https://bizompictures.s3.ap-southeast-1.amazonaws.com/1810/5ssbcg02z50Yj98eCPnd1791985959318AYE9.jpeg" TargetMode="External" Id="rId127"/><Relationship Type="http://schemas.openxmlformats.org/officeDocument/2006/relationships/hyperlink" Target="https://bizompictures.s3.ap-southeast-1.amazonaws.com/1810/8MEcQOWSlv71cNBgdUL01791985964417tYlG.jpeg" TargetMode="External" Id="rId128"/><Relationship Type="http://schemas.openxmlformats.org/officeDocument/2006/relationships/hyperlink" Target="https://bizompictures.s3.ap-southeast-1.amazonaws.com/1810/gEgafV5ohoi0MJthaCyf17919860288623lhr.jpeg" TargetMode="External" Id="rId129"/><Relationship Type="http://schemas.openxmlformats.org/officeDocument/2006/relationships/hyperlink" Target="https://bizompictures.s3.ap-southeast-1.amazonaws.com/1810/Unq7aKmdW9AJScbxLitb1791986060759xbPN.jpeg" TargetMode="External" Id="rId130"/><Relationship Type="http://schemas.openxmlformats.org/officeDocument/2006/relationships/hyperlink" Target="https://bizompictures.s3.ap-southeast-1.amazonaws.com/1810/RJ0dWgNCIDzc6mCsEr4E1791986109287g2aD.jpeg" TargetMode="External" Id="rId131"/><Relationship Type="http://schemas.openxmlformats.org/officeDocument/2006/relationships/hyperlink" Target="https://bizompictures.s3.ap-southeast-1.amazonaws.com/1810/OYBjTcYrR5AdnjusvHBN1791986124822v5K7.jpeg" TargetMode="External" Id="rId132"/><Relationship Type="http://schemas.openxmlformats.org/officeDocument/2006/relationships/hyperlink" Target="https://bizompictures.s3.ap-southeast-1.amazonaws.com/1810/bTueMDH3dSVrjRBejHLN1791986915396JiC4.jpeg" TargetMode="External" Id="rId133"/><Relationship Type="http://schemas.openxmlformats.org/officeDocument/2006/relationships/hyperlink" Target="https://bizompictures.s3.ap-southeast-1.amazonaws.com/1810/nheDBcIhP6nLRW1N06Rq1791986922764ytNB.jpeg" TargetMode="External" Id="rId134"/><Relationship Type="http://schemas.openxmlformats.org/officeDocument/2006/relationships/hyperlink" Target="https://bizompictures.s3.ap-southeast-1.amazonaws.com/1810/PN44z1l6iCb0cgjjf9um1791987028993OUOn.jpeg" TargetMode="External" Id="rId135"/><Relationship Type="http://schemas.openxmlformats.org/officeDocument/2006/relationships/hyperlink" Target="https://bizompictures.s3.ap-southeast-1.amazonaws.com/1810/MLwVNVb9UQYDE2HgxxTy1791987030314l7f7.jpeg" TargetMode="External" Id="rId136"/><Relationship Type="http://schemas.openxmlformats.org/officeDocument/2006/relationships/hyperlink" Target="https://bizompictures.s3.ap-southeast-1.amazonaws.com/1810/Ghri4uiHSiPZkS8BfX0G1791987222489Z2Ko.jpeg" TargetMode="External" Id="rId137"/><Relationship Type="http://schemas.openxmlformats.org/officeDocument/2006/relationships/hyperlink" Target="https://bizompictures.s3.ap-southeast-1.amazonaws.com/1810/xmIRaFlfsQ8G3EY6HXPY1791987227540ivwi.jpeg" TargetMode="External" Id="rId138"/><Relationship Type="http://schemas.openxmlformats.org/officeDocument/2006/relationships/hyperlink" Target="https://bizompictures.s3.ap-southeast-1.amazonaws.com/1810/0YM89X2KaUs2kINJylzQ1791987741727kWP4.jpeg" TargetMode="External" Id="rId139"/><Relationship Type="http://schemas.openxmlformats.org/officeDocument/2006/relationships/hyperlink" Target="https://bizompictures.s3.ap-southeast-1.amazonaws.com/1810/pMlRtLPMXh15ntfCu4UG1791987742663jM1I.jpeg" TargetMode="External" Id="rId140"/><Relationship Type="http://schemas.openxmlformats.org/officeDocument/2006/relationships/hyperlink" Target="https://bizompictures.s3.ap-southeast-1.amazonaws.com/1810/NsWM6yDD5FJyDbBlDl5s1791987918990EZdC.jpeg" TargetMode="External" Id="rId141"/><Relationship Type="http://schemas.openxmlformats.org/officeDocument/2006/relationships/hyperlink" Target="https://bizompictures.s3.ap-southeast-1.amazonaws.com/1810/Q6OJY012rNjctEKfpgP91791987925913CDjh.jpeg" TargetMode="External" Id="rId142"/><Relationship Type="http://schemas.openxmlformats.org/officeDocument/2006/relationships/hyperlink" Target="https://bizompictures.s3.ap-southeast-1.amazonaws.com/1810/v2kuI5giIgRBzuHm9TsZ17919899619562G4Q.jpeg" TargetMode="External" Id="rId143"/><Relationship Type="http://schemas.openxmlformats.org/officeDocument/2006/relationships/hyperlink" Target="https://bizompictures.s3.ap-southeast-1.amazonaws.com/1810/VTLKKngbZr6L8lFFQ5SR1791989971393d1oO.jpeg" TargetMode="External" Id="rId144"/><Relationship Type="http://schemas.openxmlformats.org/officeDocument/2006/relationships/hyperlink" Target="https://bizompictures.s3.ap-southeast-1.amazonaws.com/1810/iMqXnLN6IdfzUQOxZetY17919906140066SJD.jpeg" TargetMode="External" Id="rId145"/><Relationship Type="http://schemas.openxmlformats.org/officeDocument/2006/relationships/hyperlink" Target="https://bizompictures.s3.ap-southeast-1.amazonaws.com/1810/3SIEci2LxVOEZE7RCzh51791990620186xvwl.jpeg" TargetMode="External" Id="rId146"/><Relationship Type="http://schemas.openxmlformats.org/officeDocument/2006/relationships/hyperlink" Target="https://bizompictures.s3.ap-southeast-1.amazonaws.com/1810/GEy5D8850s5Zeoejc1ZB1791990912339vtRq.jpeg" TargetMode="External" Id="rId147"/><Relationship Type="http://schemas.openxmlformats.org/officeDocument/2006/relationships/hyperlink" Target="https://bizompictures.s3.ap-southeast-1.amazonaws.com/1810/LL2XauovBgg68UhBLicW17919909783183SuH.jpeg" TargetMode="External" Id="rId148"/><Relationship Type="http://schemas.openxmlformats.org/officeDocument/2006/relationships/hyperlink" Target="https://bizompictures.s3.ap-southeast-1.amazonaws.com/1810/VZWbEcayeWhd1dWgtCGH17919912018894Pjx.jpeg" TargetMode="External" Id="rId149"/><Relationship Type="http://schemas.openxmlformats.org/officeDocument/2006/relationships/hyperlink" Target="https://bizompictures.s3.ap-southeast-1.amazonaws.com/1810/cJ5OXMEMBrUzBs7yQah01791991207211nYZK.jpeg" TargetMode="External" Id="rId150"/><Relationship Type="http://schemas.openxmlformats.org/officeDocument/2006/relationships/hyperlink" Target="https://bizompictures.s3.ap-southeast-1.amazonaws.com/1810/unRDxVwPCRPoz92uhXdj1791991358537qWbp.jpeg" TargetMode="External" Id="rId151"/><Relationship Type="http://schemas.openxmlformats.org/officeDocument/2006/relationships/hyperlink" Target="https://bizompictures.s3.ap-southeast-1.amazonaws.com/1810/mfGfqXNZ61us0Yc0nhsj1791991306939wlB8.jpeg" TargetMode="External" Id="rId152"/><Relationship Type="http://schemas.openxmlformats.org/officeDocument/2006/relationships/hyperlink" Target="https://bizompictures.s3.ap-southeast-1.amazonaws.com/1810/mWOXw8P4cBW94Cqtx3eR1791991788056WRBE.jpeg" TargetMode="External" Id="rId153"/><Relationship Type="http://schemas.openxmlformats.org/officeDocument/2006/relationships/hyperlink" Target="https://bizompictures.s3.ap-southeast-1.amazonaws.com/1810/PkjEQuSBtv7oWCeUBVab1791991788795OSpg.jpeg" TargetMode="External" Id="rId154"/><Relationship Type="http://schemas.openxmlformats.org/officeDocument/2006/relationships/hyperlink" Target="https://bizompictures.s3.ap-southeast-1.amazonaws.com/1810/VXtVv1yyhCqzlFaC9S4317919922559717sVz.jpeg" TargetMode="External" Id="rId155"/><Relationship Type="http://schemas.openxmlformats.org/officeDocument/2006/relationships/hyperlink" Target="https://bizompictures.s3.ap-southeast-1.amazonaws.com/1810/IVKCg7OBO5fPQBhijQWN1791992265574CJGD.jpeg" TargetMode="External" Id="rId156"/><Relationship Type="http://schemas.openxmlformats.org/officeDocument/2006/relationships/hyperlink" Target="https://bizompictures.s3.ap-southeast-1.amazonaws.com/1810/1GTZ4HieXsVsJga931Kr17919923882356paa.jpeg" TargetMode="External" Id="rId157"/><Relationship Type="http://schemas.openxmlformats.org/officeDocument/2006/relationships/hyperlink" Target="https://bizompictures.s3.ap-southeast-1.amazonaws.com/1810/ROQNsJA6lwVEaSxJCtMP1791992414589Ne3F.jpeg" TargetMode="External" Id="rId158"/><Relationship Type="http://schemas.openxmlformats.org/officeDocument/2006/relationships/hyperlink" Target="https://bizompictures.s3.ap-southeast-1.amazonaws.com/1810/lBaBFDUn2S2rD57zvRYF1791992427590sP3J.jpeg" TargetMode="External" Id="rId159"/><Relationship Type="http://schemas.openxmlformats.org/officeDocument/2006/relationships/hyperlink" Target="https://bizompictures.s3.ap-southeast-1.amazonaws.com/1810/q75wmLDQEoYPtWhJuFN317919924421722OF9.jpeg" TargetMode="External" Id="rId160"/><Relationship Type="http://schemas.openxmlformats.org/officeDocument/2006/relationships/hyperlink" Target="https://bizompictures.s3.ap-southeast-1.amazonaws.com/1810/SEcn6HxtcT2qMNgxrQOR1791994810848dDMU.jpeg" TargetMode="External" Id="rId161"/><Relationship Type="http://schemas.openxmlformats.org/officeDocument/2006/relationships/hyperlink" Target="https://bizompictures.s3.ap-southeast-1.amazonaws.com/1810/hQvQ1pkEKiCL3pI6qSV5179199481704424zf.jpeg" TargetMode="External" Id="rId162"/><Relationship Type="http://schemas.openxmlformats.org/officeDocument/2006/relationships/hyperlink" Target="https://bizompictures.s3.ap-southeast-1.amazonaws.com/1810/qwHoORYmAnQHakQBGaiV1791994853026jMn7.png" TargetMode="External" Id="rId163"/><Relationship Type="http://schemas.openxmlformats.org/officeDocument/2006/relationships/hyperlink" Target="https://bizompictures.s3.ap-southeast-1.amazonaws.com/1810/AQUTOyMByHejNxRLoBKj1791994858643hJZm.png" TargetMode="External" Id="rId164"/><Relationship Type="http://schemas.openxmlformats.org/officeDocument/2006/relationships/hyperlink" Target="https://bizompictures.s3.ap-southeast-1.amazonaws.com/1810/m7fBjXK0EDrt1L5dlmhm1791996732477kVEB.jpeg" TargetMode="External" Id="rId165"/><Relationship Type="http://schemas.openxmlformats.org/officeDocument/2006/relationships/hyperlink" Target="https://bizompictures.s3.ap-southeast-1.amazonaws.com/1810/jbG0t0IoXu9XiqL5ek2Y1791996781059ZGWK.jpeg" TargetMode="External" Id="rId166"/><Relationship Type="http://schemas.openxmlformats.org/officeDocument/2006/relationships/hyperlink" Target="https://bizompictures.s3.ap-southeast-1.amazonaws.com/1810/O3CuCXyJBHqHPT4Jz0r71791996802168wVaQ.png" TargetMode="External" Id="rId167"/><Relationship Type="http://schemas.openxmlformats.org/officeDocument/2006/relationships/hyperlink" Target="https://bizompictures.s3.ap-southeast-1.amazonaws.com/1810/NFjELm5yggNUZdScpGxa1791996804235XT1O.jpeg" TargetMode="External" Id="rId168"/><Relationship Type="http://schemas.openxmlformats.org/officeDocument/2006/relationships/hyperlink" Target="https://bizompictures.s3.ap-southeast-1.amazonaws.com/1810/Op7wBNJcBZSVIPYFlf3k1791998486403I6Jq.jpeg" TargetMode="External" Id="rId169"/><Relationship Type="http://schemas.openxmlformats.org/officeDocument/2006/relationships/hyperlink" Target="https://bizompictures.s3.ap-southeast-1.amazonaws.com/1810/ZPcEyBCIjnlz0pjPkE7H1791998490051jNpv.jpeg" TargetMode="External" Id="rId170"/><Relationship Type="http://schemas.openxmlformats.org/officeDocument/2006/relationships/hyperlink" Target="https://bizompictures.s3.ap-southeast-1.amazonaws.com/1810/VXAzV4EOmbT29FUtFKI017919990619230zk0.jpeg" TargetMode="External" Id="rId171"/><Relationship Type="http://schemas.openxmlformats.org/officeDocument/2006/relationships/hyperlink" Target="https://bizompictures.s3.ap-southeast-1.amazonaws.com/1810/ldII9zLBRvMZEeDwYR4m1791999094528U4d9.jpeg" TargetMode="External" Id="rId172"/><Relationship Type="http://schemas.openxmlformats.org/officeDocument/2006/relationships/hyperlink" Target="https://bizompictures.s3.ap-southeast-1.amazonaws.com/1810/uXlnuvALFq1pCm5xM8ij1791999197846oco6.jpeg" TargetMode="External" Id="rId173"/><Relationship Type="http://schemas.openxmlformats.org/officeDocument/2006/relationships/hyperlink" Target="https://bizompictures.s3.ap-southeast-1.amazonaws.com/1810/sgPSMEBMmSAxa72OQep71791999205892mb7D.jpeg" TargetMode="External" Id="rId174"/><Relationship Type="http://schemas.openxmlformats.org/officeDocument/2006/relationships/hyperlink" Target="https://bizompictures.s3.ap-southeast-1.amazonaws.com/1810/ff726OYfpJGgGhn03hA817919991993857wN4.jpeg" TargetMode="External" Id="rId175"/><Relationship Type="http://schemas.openxmlformats.org/officeDocument/2006/relationships/hyperlink" Target="https://bizompictures.s3.ap-southeast-1.amazonaws.com/1810/iKtJVtPt9puizNDnbmBa1791999212198KW4t.jpeg" TargetMode="External" Id="rId176"/><Relationship Type="http://schemas.openxmlformats.org/officeDocument/2006/relationships/hyperlink" Target="https://bizompictures.s3.ap-southeast-1.amazonaws.com/1810/WwYnSuY6ibmrRyXqTbRH1788188280441O2Y7.jpeg" TargetMode="External" Id="rId177"/><Relationship Type="http://schemas.openxmlformats.org/officeDocument/2006/relationships/hyperlink" Target="https://bizompictures.s3.ap-southeast-1.amazonaws.com/1810/CC4d7hAFsTAo5nh1zUKW1788188287346mSwr.jpeg" TargetMode="External" Id="rId178"/><Relationship Type="http://schemas.openxmlformats.org/officeDocument/2006/relationships/hyperlink" Target="https://bizompictures.s3.ap-southeast-1.amazonaws.com/1810/en9V9adENgc6RfHc59Bm1792044742358Jc84.jpeg" TargetMode="External" Id="rId179"/><Relationship Type="http://schemas.openxmlformats.org/officeDocument/2006/relationships/hyperlink" Target="https://bizompictures.s3.ap-southeast-1.amazonaws.com/1810/6enPwp8fa4BN6xSvY8qN1792044750569pcGF.jpeg" TargetMode="External" Id="rId180"/><Relationship Type="http://schemas.openxmlformats.org/officeDocument/2006/relationships/hyperlink" Target="https://bizompictures.s3.ap-southeast-1.amazonaws.com/1810/6dg6BpHtZZD9V3Nv2UXL1792068142133WcVC.jpeg" TargetMode="External" Id="rId181"/><Relationship Type="http://schemas.openxmlformats.org/officeDocument/2006/relationships/hyperlink" Target="https://bizompictures.s3.ap-southeast-1.amazonaws.com/1810/B0VJ2T5bq92KzNluBGVe1792068146600Bl1z.jpeg" TargetMode="External" Id="rId182"/><Relationship Type="http://schemas.openxmlformats.org/officeDocument/2006/relationships/hyperlink" Target="https://bizompictures.s3.ap-southeast-1.amazonaws.com/1810/5UOg3mDEkZgGxfd1yKnI1792068247498fAw7.jpeg" TargetMode="External" Id="rId183"/><Relationship Type="http://schemas.openxmlformats.org/officeDocument/2006/relationships/hyperlink" Target="https://bizompictures.s3.ap-southeast-1.amazonaws.com/1810/yQldFi1xrUgkcLqYZ92I1792068260781ekli.jpeg" TargetMode="External" Id="rId184"/><Relationship Type="http://schemas.openxmlformats.org/officeDocument/2006/relationships/hyperlink" Target="https://bizompictures.s3.ap-southeast-1.amazonaws.com/1810/J8DKyA6ogWD6bOmOBGI81792068271069Mbgn.jpeg" TargetMode="External" Id="rId185"/><Relationship Type="http://schemas.openxmlformats.org/officeDocument/2006/relationships/hyperlink" Target="https://bizompictures.s3.ap-southeast-1.amazonaws.com/1810/FEwAEB24YtdtoqmeVVb51792068278152lmbA.jpeg" TargetMode="External" Id="rId186"/><Relationship Type="http://schemas.openxmlformats.org/officeDocument/2006/relationships/hyperlink" Target="https://bizompictures.s3.ap-southeast-1.amazonaws.com/1810/nAO8ai6fMA8NNAHo4lC71792068692617OACi.jpeg" TargetMode="External" Id="rId187"/><Relationship Type="http://schemas.openxmlformats.org/officeDocument/2006/relationships/hyperlink" Target="https://bizompictures.s3.ap-southeast-1.amazonaws.com/1810/lTBQIaJxMabh8tV3kUEG1792068700905OE1O.jpeg" TargetMode="External" Id="rId188"/><Relationship Type="http://schemas.openxmlformats.org/officeDocument/2006/relationships/hyperlink" Target="https://bizompictures.s3.ap-southeast-1.amazonaws.com/1810/jMN0U4Lzn1evljX9SqcK1792068845435loTC.jpeg" TargetMode="External" Id="rId189"/><Relationship Type="http://schemas.openxmlformats.org/officeDocument/2006/relationships/hyperlink" Target="https://bizompictures.s3.ap-southeast-1.amazonaws.com/1810/7byVj7gzCN9fZpsRn4zY1792068859166HiDq.jpeg" TargetMode="External" Id="rId190"/><Relationship Type="http://schemas.openxmlformats.org/officeDocument/2006/relationships/hyperlink" Target="https://bizompictures.s3.ap-southeast-1.amazonaws.com/1810/QgZ8vtznCjijWqt2gIX21792069244241ms8f.jpeg" TargetMode="External" Id="rId191"/><Relationship Type="http://schemas.openxmlformats.org/officeDocument/2006/relationships/hyperlink" Target="https://bizompictures.s3.ap-southeast-1.amazonaws.com/1810/7ILLetxe4iFcSboHLHw91792069246201WHtQ.jpeg" TargetMode="External" Id="rId192"/><Relationship Type="http://schemas.openxmlformats.org/officeDocument/2006/relationships/hyperlink" Target="https://bizompictures.s3.ap-southeast-1.amazonaws.com/1810/6nfUolZ7vIe4x5EdZbI117920695117726U2G.jpeg" TargetMode="External" Id="rId193"/><Relationship Type="http://schemas.openxmlformats.org/officeDocument/2006/relationships/hyperlink" Target="https://bizompictures.s3.ap-southeast-1.amazonaws.com/1810/ZhfNWXt3J9mToHDoQtbN1792069514593uvnf.jpeg" TargetMode="External" Id="rId194"/><Relationship Type="http://schemas.openxmlformats.org/officeDocument/2006/relationships/hyperlink" Target="https://bizompictures.s3.ap-southeast-1.amazonaws.com/1810/tY0HAN1AX6VY7y4qHAS71792071232970OAog.jpeg" TargetMode="External" Id="rId195"/><Relationship Type="http://schemas.openxmlformats.org/officeDocument/2006/relationships/hyperlink" Target="https://bizompictures.s3.ap-southeast-1.amazonaws.com/1810/CklcJ3dkTxqSvHCyXC5r1792071246037tD4m.jpeg" TargetMode="External" Id="rId196"/><Relationship Type="http://schemas.openxmlformats.org/officeDocument/2006/relationships/hyperlink" Target="https://bizompictures.s3.ap-southeast-1.amazonaws.com/1810/vYW9oAxHjeqRtmPa3beh1792071347843R4te.jpeg" TargetMode="External" Id="rId197"/><Relationship Type="http://schemas.openxmlformats.org/officeDocument/2006/relationships/hyperlink" Target="https://bizompictures.s3.ap-southeast-1.amazonaws.com/1810/zBD4XzRG6ZZz5jyE09x81792071360523lLOO.jpeg" TargetMode="External" Id="rId198"/><Relationship Type="http://schemas.openxmlformats.org/officeDocument/2006/relationships/hyperlink" Target="https://bizompictures.s3.ap-southeast-1.amazonaws.com/1810/C1MISwTsUfcty1r6DYC01792072731588GecT.jpeg" TargetMode="External" Id="rId199"/><Relationship Type="http://schemas.openxmlformats.org/officeDocument/2006/relationships/hyperlink" Target="https://bizompictures.s3.ap-southeast-1.amazonaws.com/1810/z3IZaTw50oCe30Ctrc8u1792072735903lDLk.jpeg" TargetMode="External" Id="rId200"/><Relationship Type="http://schemas.openxmlformats.org/officeDocument/2006/relationships/hyperlink" Target="https://bizompictures.s3.ap-southeast-1.amazonaws.com/1810/UBjOvoqzrrtMUJWm2MiY1792073788465bqaV.jpeg" TargetMode="External" Id="rId201"/><Relationship Type="http://schemas.openxmlformats.org/officeDocument/2006/relationships/hyperlink" Target="https://bizompictures.s3.ap-southeast-1.amazonaws.com/1810/h7nFWKzOuX41dcqNwwRs1792073793214fB9n.jpeg" TargetMode="External" Id="rId202"/><Relationship Type="http://schemas.openxmlformats.org/officeDocument/2006/relationships/hyperlink" Target="https://bizompictures.s3.ap-southeast-1.amazonaws.com/1810/rhwhk96c85SZOqWV1Efc17920741267196aw3.jpeg" TargetMode="External" Id="rId203"/><Relationship Type="http://schemas.openxmlformats.org/officeDocument/2006/relationships/hyperlink" Target="https://bizompictures.s3.ap-southeast-1.amazonaws.com/1810/8Phyy5G9QmKg5vExZ3y61792074130614b57U.jpeg" TargetMode="External" Id="rId204"/><Relationship Type="http://schemas.openxmlformats.org/officeDocument/2006/relationships/hyperlink" Target="https://bizompictures.s3.ap-southeast-1.amazonaws.com/1810/iMrH4Pa5oWEzfvzStvan1792074735409ahnF.jpeg" TargetMode="External" Id="rId205"/><Relationship Type="http://schemas.openxmlformats.org/officeDocument/2006/relationships/hyperlink" Target="https://bizompictures.s3.ap-southeast-1.amazonaws.com/1810/DamVXpHYviCjn3Wtk4N51792074748525yKFW.jpeg" TargetMode="External" Id="rId206"/><Relationship Type="http://schemas.openxmlformats.org/officeDocument/2006/relationships/hyperlink" Target="https://bizompictures.s3.ap-southeast-1.amazonaws.com/1810/0KBI2SCEdiqLgSuu0D791792076473767cgfX.jpeg" TargetMode="External" Id="rId207"/><Relationship Type="http://schemas.openxmlformats.org/officeDocument/2006/relationships/hyperlink" Target="https://bizompictures.s3.ap-southeast-1.amazonaws.com/1810/wh6XI0ceDIQHkGwAvGDG17920765061905Ubc.jpeg" TargetMode="External" Id="rId208"/><Relationship Type="http://schemas.openxmlformats.org/officeDocument/2006/relationships/hyperlink" Target="https://bizompictures.s3.ap-southeast-1.amazonaws.com/1810/kEhiUmoFOnjNBTAFf4B41792076568425a73H.jpeg" TargetMode="External" Id="rId209"/><Relationship Type="http://schemas.openxmlformats.org/officeDocument/2006/relationships/hyperlink" Target="https://bizompictures.s3.ap-southeast-1.amazonaws.com/1810/cWpEEbm5W89ywDstIeUJ1792076569351j8lo.jpeg" TargetMode="External" Id="rId210"/><Relationship Type="http://schemas.openxmlformats.org/officeDocument/2006/relationships/hyperlink" Target="https://bizompictures.s3.ap-southeast-1.amazonaws.com/1810/JxCaYxJswgPLtQ4LFqWb1792077000223oF5I.png" TargetMode="External" Id="rId211"/><Relationship Type="http://schemas.openxmlformats.org/officeDocument/2006/relationships/hyperlink" Target="https://bizompictures.s3.ap-southeast-1.amazonaws.com/1810/0ra73vxwgqFn84VeUHSy17920770071677nif.png" TargetMode="External" Id="rId212"/><Relationship Type="http://schemas.openxmlformats.org/officeDocument/2006/relationships/hyperlink" Target="https://bizompictures.s3.ap-southeast-1.amazonaws.com/1810/hewHAdVc4wAd01pEUcYF1792077545594lPTP.jpeg" TargetMode="External" Id="rId213"/><Relationship Type="http://schemas.openxmlformats.org/officeDocument/2006/relationships/hyperlink" Target="https://bizompictures.s3.ap-southeast-1.amazonaws.com/1810/eB0UxnA8JQekwHKrHDnw1792077547170nP4t.jpeg" TargetMode="External" Id="rId214"/><Relationship Type="http://schemas.openxmlformats.org/officeDocument/2006/relationships/hyperlink" Target="https://bizompictures.s3.ap-southeast-1.amazonaws.com/1810/lShW7bx8svVhDqMoJIlY1792078721509j5gV.jpeg" TargetMode="External" Id="rId215"/><Relationship Type="http://schemas.openxmlformats.org/officeDocument/2006/relationships/hyperlink" Target="https://bizompictures.s3.ap-southeast-1.amazonaws.com/1810/nHxYRMsXjjz92EvTQELX1792078726312VW1w.jpeg" TargetMode="External" Id="rId216"/><Relationship Type="http://schemas.openxmlformats.org/officeDocument/2006/relationships/hyperlink" Target="https://bizompictures.s3.ap-southeast-1.amazonaws.com/1810/3ynPAyHW6eSdHp2fbrcV1792079461077QbZO.jpeg" TargetMode="External" Id="rId217"/><Relationship Type="http://schemas.openxmlformats.org/officeDocument/2006/relationships/hyperlink" Target="https://bizompictures.s3.ap-southeast-1.amazonaws.com/1810/Hn5oMJXgy4Iu1pZmqSyV1792079470414ywv1.jpeg" TargetMode="External" Id="rId218"/><Relationship Type="http://schemas.openxmlformats.org/officeDocument/2006/relationships/hyperlink" Target="https://bizompictures.s3.ap-southeast-1.amazonaws.com/1810/nmRdVKzErPQNdjH1NL45179208057049761Xx.png" TargetMode="External" Id="rId219"/><Relationship Type="http://schemas.openxmlformats.org/officeDocument/2006/relationships/hyperlink" Target="https://bizompictures.s3.ap-southeast-1.amazonaws.com/1810/a5NZKcRRGmJU3gAHL8dG17920805747298pFK.png" TargetMode="External" Id="rId220"/><Relationship Type="http://schemas.openxmlformats.org/officeDocument/2006/relationships/hyperlink" Target="https://bizompictures.s3.ap-southeast-1.amazonaws.com/1810/4DzclwjjuL2QMbMY5cK91792081857855bey6.jpeg" TargetMode="External" Id="rId221"/><Relationship Type="http://schemas.openxmlformats.org/officeDocument/2006/relationships/hyperlink" Target="https://bizompictures.s3.ap-southeast-1.amazonaws.com/1810/Yv0YLFnTwhqhwKNqgtoZ1792081863765iQtL.jpeg" TargetMode="External" Id="rId222"/><Relationship Type="http://schemas.openxmlformats.org/officeDocument/2006/relationships/hyperlink" Target="https://bizompictures.s3.ap-southeast-1.amazonaws.com/1810/UfY7Zdi40pA4CUsZG8ef1792086499697cHCD.jpeg" TargetMode="External" Id="rId223"/><Relationship Type="http://schemas.openxmlformats.org/officeDocument/2006/relationships/hyperlink" Target="https://bizompictures.s3.ap-southeast-1.amazonaws.com/1810/t2Ms2CnIk1VTIZb36iEY1792086501464TFJw.jpeg" TargetMode="External" Id="rId224"/><Relationship Type="http://schemas.openxmlformats.org/officeDocument/2006/relationships/hyperlink" Target="https://bizompictures.s3.ap-southeast-1.amazonaws.com/1810/1YkMbG2RwF6JG9Y3OWrA1792113134400izFZ.jpeg" TargetMode="External" Id="rId225"/><Relationship Type="http://schemas.openxmlformats.org/officeDocument/2006/relationships/hyperlink" Target="https://bizompictures.s3.ap-southeast-1.amazonaws.com/1810/PRpJxUq1A6X1LeZyJ46m1792113138507UY0V.jpeg" TargetMode="External" Id="rId226"/><Relationship Type="http://schemas.openxmlformats.org/officeDocument/2006/relationships/hyperlink" Target="https://bizompictures.s3.ap-southeast-1.amazonaws.com/1810/ynPLVkFOdYJpXBSvCzwx179212028082156Ra.jpeg" TargetMode="External" Id="rId227"/><Relationship Type="http://schemas.openxmlformats.org/officeDocument/2006/relationships/hyperlink" Target="https://bizompictures.s3.ap-southeast-1.amazonaws.com/1810/TyaRcRSZDGFnImgsDL661792120282350oPXQ.jpeg" TargetMode="External" Id="rId228"/><Relationship Type="http://schemas.openxmlformats.org/officeDocument/2006/relationships/hyperlink" Target="https://bizompictures.s3.ap-southeast-1.amazonaws.com/1810/YMgR2Yg67BnCdduUyiOO179212053976750fs.jpeg" TargetMode="External" Id="rId229"/><Relationship Type="http://schemas.openxmlformats.org/officeDocument/2006/relationships/hyperlink" Target="https://bizompictures.s3.ap-southeast-1.amazonaws.com/1810/T77Q5Cxpyusv26m7v2Mb1792120545357fTpC.jpeg" TargetMode="External" Id="rId230"/><Relationship Type="http://schemas.openxmlformats.org/officeDocument/2006/relationships/hyperlink" Target="https://bizompictures.s3.ap-southeast-1.amazonaws.com/1810/bU9rLJ3kvgoBDoAnogiH1792128185398ex9I.jpeg" TargetMode="External" Id="rId231"/><Relationship Type="http://schemas.openxmlformats.org/officeDocument/2006/relationships/hyperlink" Target="https://bizompictures.s3.ap-southeast-1.amazonaws.com/1810/ZeU2soDbxsKTMkYaXZdO179212818841578EG.jpeg" TargetMode="External" Id="rId232"/><Relationship Type="http://schemas.openxmlformats.org/officeDocument/2006/relationships/hyperlink" Target="https://bizompictures.s3.ap-southeast-1.amazonaws.com/1810/2hWrx4N9TGlaPskpCXxd1792140095375QAle.jpeg" TargetMode="External" Id="rId233"/><Relationship Type="http://schemas.openxmlformats.org/officeDocument/2006/relationships/hyperlink" Target="https://bizompictures.s3.ap-southeast-1.amazonaws.com/1810/GK0T4GOK36qe5LRs0sYA1792140098488dLTK.jpeg" TargetMode="External" Id="rId234"/><Relationship Type="http://schemas.openxmlformats.org/officeDocument/2006/relationships/hyperlink" Target="https://bizompictures.s3.ap-southeast-1.amazonaws.com/1810/ar6GJz2QswkMxjVaOWID1792156023287j6xT.jpeg" TargetMode="External" Id="rId235"/><Relationship Type="http://schemas.openxmlformats.org/officeDocument/2006/relationships/hyperlink" Target="https://bizompictures.s3.ap-southeast-1.amazonaws.com/1810/gnLqcGUz6uTZiUZnNgsK1792156026160a9b1.jpeg" TargetMode="External" Id="rId236"/><Relationship Type="http://schemas.openxmlformats.org/officeDocument/2006/relationships/hyperlink" Target="https://bizompictures.s3.ap-southeast-1.amazonaws.com/1810/i1fZw5Vx4rTV6nEr2yxg1792157328669IMUL.jpeg" TargetMode="External" Id="rId237"/><Relationship Type="http://schemas.openxmlformats.org/officeDocument/2006/relationships/hyperlink" Target="https://bizompictures.s3.ap-southeast-1.amazonaws.com/1810/raXCcHBuvNtRG3SuKmoY1792157331905aDbv.jpeg" TargetMode="External" Id="rId238"/><Relationship Type="http://schemas.openxmlformats.org/officeDocument/2006/relationships/hyperlink" Target="https://bizompictures.s3.ap-southeast-1.amazonaws.com/1810/7FKKbGg307307QbQLnoO1792157451505CkDz.jpeg" TargetMode="External" Id="rId239"/><Relationship Type="http://schemas.openxmlformats.org/officeDocument/2006/relationships/hyperlink" Target="https://bizompictures.s3.ap-southeast-1.amazonaws.com/1810/XmH0hshK9G8UIiaOAWPS1792157462499YpSO.jpeg" TargetMode="External" Id="rId240"/><Relationship Type="http://schemas.openxmlformats.org/officeDocument/2006/relationships/hyperlink" Target="https://bizompictures.s3.ap-southeast-1.amazonaws.com/1810/ehHC4Fd7rNhWmSbDoBN41792157731080HXOq.jpeg" TargetMode="External" Id="rId241"/><Relationship Type="http://schemas.openxmlformats.org/officeDocument/2006/relationships/hyperlink" Target="https://bizompictures.s3.ap-southeast-1.amazonaws.com/1810/DKJhURU2FsevJFCFEfMa1792157743169qOFH.jpeg" TargetMode="External" Id="rId242"/><Relationship Type="http://schemas.openxmlformats.org/officeDocument/2006/relationships/hyperlink" Target="https://bizompictures.s3.ap-southeast-1.amazonaws.com/1810/Ucxa1hriPRZP8MjaE61Y1792158690721FE3P.jpeg" TargetMode="External" Id="rId243"/><Relationship Type="http://schemas.openxmlformats.org/officeDocument/2006/relationships/hyperlink" Target="https://bizompictures.s3.ap-southeast-1.amazonaws.com/1810/93PMhFo0xtJdxubTL1L31792158693010VijQ.jpeg" TargetMode="External" Id="rId244"/><Relationship Type="http://schemas.openxmlformats.org/officeDocument/2006/relationships/hyperlink" Target="https://bizompictures.s3.ap-southeast-1.amazonaws.com/1810/ACD8UPacfzsTM8nhiKuC17921592049182AQk.jpeg" TargetMode="External" Id="rId245"/><Relationship Type="http://schemas.openxmlformats.org/officeDocument/2006/relationships/hyperlink" Target="https://bizompictures.s3.ap-southeast-1.amazonaws.com/1810/MB0ZxdsbhbaAFHwcZyhv17921592118311WoK.jpeg" TargetMode="External" Id="rId246"/><Relationship Type="http://schemas.openxmlformats.org/officeDocument/2006/relationships/hyperlink" Target="https://bizompictures.s3.ap-southeast-1.amazonaws.com/1810/Z6ncGj4LvHneuQnP3TyX17921599843718ARr.jpeg" TargetMode="External" Id="rId247"/><Relationship Type="http://schemas.openxmlformats.org/officeDocument/2006/relationships/hyperlink" Target="https://bizompictures.s3.ap-southeast-1.amazonaws.com/1810/BaKtJyHjMZnDrXSx0EHu1792159990069J4KK.jpeg" TargetMode="External" Id="rId248"/><Relationship Type="http://schemas.openxmlformats.org/officeDocument/2006/relationships/hyperlink" Target="https://bizompictures.s3.ap-southeast-1.amazonaws.com/1810/07TxBpAXSmGRyp9jQtOS17921612365057KeA.jpeg" TargetMode="External" Id="rId249"/><Relationship Type="http://schemas.openxmlformats.org/officeDocument/2006/relationships/hyperlink" Target="https://bizompictures.s3.ap-southeast-1.amazonaws.com/1810/u0rhjttapkRZlmxWtNEn1792161245792GrOW.jpeg" TargetMode="External" Id="rId250"/><Relationship Type="http://schemas.openxmlformats.org/officeDocument/2006/relationships/hyperlink" Target="https://bizompictures.s3.ap-southeast-1.amazonaws.com/1810/6NbPdWbvmGRsQZS9k59f1792161264442lhVa.jpeg" TargetMode="External" Id="rId251"/><Relationship Type="http://schemas.openxmlformats.org/officeDocument/2006/relationships/hyperlink" Target="https://bizompictures.s3.ap-southeast-1.amazonaws.com/1810/duAdGZ1s7vEqJlJvTHCm1792161268213uDPv.jpeg" TargetMode="External" Id="rId252"/><Relationship Type="http://schemas.openxmlformats.org/officeDocument/2006/relationships/hyperlink" Target="https://bizompictures.s3.ap-southeast-1.amazonaws.com/1810/Z8P2aj82jIUtkxa8S4xv1792161333775H9hf.jpeg" TargetMode="External" Id="rId253"/><Relationship Type="http://schemas.openxmlformats.org/officeDocument/2006/relationships/hyperlink" Target="https://bizompictures.s3.ap-southeast-1.amazonaws.com/1810/Kfrdm9IpHTQFIL4ymEgB1792161338237axPU.jpeg" TargetMode="External" Id="rId254"/><Relationship Type="http://schemas.openxmlformats.org/officeDocument/2006/relationships/hyperlink" Target="https://bizompictures.s3.ap-southeast-1.amazonaws.com/1810/X05ejgYN4k5qRdtdNmDk17921615089754nm0.jpeg" TargetMode="External" Id="rId255"/><Relationship Type="http://schemas.openxmlformats.org/officeDocument/2006/relationships/hyperlink" Target="https://bizompictures.s3.ap-southeast-1.amazonaws.com/1810/FyvnXkdYRo5jgPd9mNea1792161540910eGdX.jpeg" TargetMode="External" Id="rId256"/><Relationship Type="http://schemas.openxmlformats.org/officeDocument/2006/relationships/hyperlink" Target="https://bizompictures.s3.ap-southeast-1.amazonaws.com/1810/cYvmcNXGJJcS68nV2yyz1792162085693jnnH.jpeg" TargetMode="External" Id="rId257"/><Relationship Type="http://schemas.openxmlformats.org/officeDocument/2006/relationships/hyperlink" Target="https://bizompictures.s3.ap-southeast-1.amazonaws.com/1810/Q694uidYOWMfFMQ107iP1792162091350coVO.jpeg" TargetMode="External" Id="rId258"/><Relationship Type="http://schemas.openxmlformats.org/officeDocument/2006/relationships/hyperlink" Target="https://bizompictures.s3.ap-southeast-1.amazonaws.com/1810/YvWBWSbtjHgwdNDf0yNL1792162533833JgK8.jpeg" TargetMode="External" Id="rId259"/><Relationship Type="http://schemas.openxmlformats.org/officeDocument/2006/relationships/hyperlink" Target="https://bizompictures.s3.ap-southeast-1.amazonaws.com/1810/Bl3K8CXjvDOkmp6LBoFc1792162535485qp5a.jpeg" TargetMode="External" Id="rId260"/><Relationship Type="http://schemas.openxmlformats.org/officeDocument/2006/relationships/hyperlink" Target="https://bizompictures.s3.ap-southeast-1.amazonaws.com/1810/xcYVY2RUudJvumMGdeIv1792162776776M1h5.jpeg" TargetMode="External" Id="rId261"/><Relationship Type="http://schemas.openxmlformats.org/officeDocument/2006/relationships/hyperlink" Target="https://bizompictures.s3.ap-southeast-1.amazonaws.com/1810/7hpCdz2wk4hj9oWlvyMB17921627881217qIG.jpeg" TargetMode="External" Id="rId262"/><Relationship Type="http://schemas.openxmlformats.org/officeDocument/2006/relationships/hyperlink" Target="https://bizompictures.s3.ap-southeast-1.amazonaws.com/1810/MdGLvoLIFXJY4mAgEoWG17921628117728Brq.jpeg" TargetMode="External" Id="rId263"/><Relationship Type="http://schemas.openxmlformats.org/officeDocument/2006/relationships/hyperlink" Target="https://bizompictures.s3.ap-southeast-1.amazonaws.com/1810/myCVPgDWVuwdEmH9kalZ179216281347590mn.jpeg" TargetMode="External" Id="rId264"/><Relationship Type="http://schemas.openxmlformats.org/officeDocument/2006/relationships/hyperlink" Target="https://bizompictures.s3.ap-southeast-1.amazonaws.com/1810/zQCBsfRqZkhh9Qfu1tB21792163089232iMek.jpeg" TargetMode="External" Id="rId265"/><Relationship Type="http://schemas.openxmlformats.org/officeDocument/2006/relationships/hyperlink" Target="https://bizompictures.s3.ap-southeast-1.amazonaws.com/1810/tZ7sHiIGxmAdjrN5efaf1792163098144nYPo.jpeg" TargetMode="External" Id="rId266"/><Relationship Type="http://schemas.openxmlformats.org/officeDocument/2006/relationships/hyperlink" Target="https://bizompictures.s3.ap-southeast-1.amazonaws.com/1810/m1f9KNFRzpeTtsrxOvle1792163310799nFWa.jpeg" TargetMode="External" Id="rId267"/><Relationship Type="http://schemas.openxmlformats.org/officeDocument/2006/relationships/hyperlink" Target="https://bizompictures.s3.ap-southeast-1.amazonaws.com/1810/b4i6IvidqPZeEujVvHk01792163317476JzcI.jpeg" TargetMode="External" Id="rId268"/><Relationship Type="http://schemas.openxmlformats.org/officeDocument/2006/relationships/hyperlink" Target="https://bizompictures.s3.ap-southeast-1.amazonaws.com/1810/L9Qwd0vYT6Ut7feJzUy51792164271828DAnG.jpeg" TargetMode="External" Id="rId269"/><Relationship Type="http://schemas.openxmlformats.org/officeDocument/2006/relationships/hyperlink" Target="https://bizompictures.s3.ap-southeast-1.amazonaws.com/1810/YmGoXclz5xxKEBCexPfU17921643008976Wrm.jpeg" TargetMode="External" Id="rId270"/><Relationship Type="http://schemas.openxmlformats.org/officeDocument/2006/relationships/hyperlink" Target="https://bizompictures.s3.ap-southeast-1.amazonaws.com/1810/Pox8Vu7vFvGWFGGW7F5z1792164550280tVG1.jpeg" TargetMode="External" Id="rId271"/><Relationship Type="http://schemas.openxmlformats.org/officeDocument/2006/relationships/hyperlink" Target="https://bizompictures.s3.ap-southeast-1.amazonaws.com/1810/9GA2bMVBQyEvqfMF01tZ1792164560227WCQY.jpeg" TargetMode="External" Id="rId272"/><Relationship Type="http://schemas.openxmlformats.org/officeDocument/2006/relationships/hyperlink" Target="https://bizompictures.s3.ap-southeast-1.amazonaws.com/1810/xBeQGpxyNvG8CyPKqw3i1792166663259rYFg.jpeg" TargetMode="External" Id="rId273"/><Relationship Type="http://schemas.openxmlformats.org/officeDocument/2006/relationships/hyperlink" Target="https://bizompictures.s3.ap-southeast-1.amazonaws.com/1810/5EHMc1CpyOAlcdJCdFMq1792166667816QpDQ.jpeg" TargetMode="External" Id="rId274"/><Relationship Type="http://schemas.openxmlformats.org/officeDocument/2006/relationships/hyperlink" Target="https://bizompictures.s3.ap-southeast-1.amazonaws.com/1810/LiM96l30xDECOXvioReE1792167438003slZI.jpeg" TargetMode="External" Id="rId275"/><Relationship Type="http://schemas.openxmlformats.org/officeDocument/2006/relationships/hyperlink" Target="https://bizompictures.s3.ap-southeast-1.amazonaws.com/1810/iXWlYfimbsL48ws0oLRj1792167442994Lmdw.jpeg" TargetMode="External" Id="rId276"/><Relationship Type="http://schemas.openxmlformats.org/officeDocument/2006/relationships/hyperlink" Target="https://bizompictures.s3.ap-southeast-1.amazonaws.com/1810/4IsucVdGQXVN6XpShipl17921676816558Gbv.png" TargetMode="External" Id="rId277"/><Relationship Type="http://schemas.openxmlformats.org/officeDocument/2006/relationships/hyperlink" Target="https://bizompictures.s3.ap-southeast-1.amazonaws.com/1810/1DM6tBhclMXlYIwvLHz91792167687659znQs.png" TargetMode="External" Id="rId278"/><Relationship Type="http://schemas.openxmlformats.org/officeDocument/2006/relationships/hyperlink" Target="https://bizompictures.s3.ap-southeast-1.amazonaws.com/1810/RkhU7CpHpk92kq7P3u0u1792167927856G1fo.jpeg" TargetMode="External" Id="rId279"/><Relationship Type="http://schemas.openxmlformats.org/officeDocument/2006/relationships/hyperlink" Target="https://bizompictures.s3.ap-southeast-1.amazonaws.com/1810/JUaRwBlQDjjXrTwDGRN71792167929440Isvo.jpeg" TargetMode="External" Id="rId280"/><Relationship Type="http://schemas.openxmlformats.org/officeDocument/2006/relationships/hyperlink" Target="https://bizompictures.s3.ap-southeast-1.amazonaws.com/1810/AuFRCyF4nZjXW8SnHued17921679311144aEP.jpeg" TargetMode="External" Id="rId281"/><Relationship Type="http://schemas.openxmlformats.org/officeDocument/2006/relationships/hyperlink" Target="https://bizompictures.s3.ap-southeast-1.amazonaws.com/1810/e1rLtaBLtDKGMRf5skHI1792167932138GRqt.jpeg" TargetMode="External" Id="rId282"/><Relationship Type="http://schemas.openxmlformats.org/officeDocument/2006/relationships/hyperlink" Target="https://bizompictures.s3.ap-southeast-1.amazonaws.com/1810/wPRWVSeTMQ1zuqmabEmL1792169052276K3dH.heic" TargetMode="External" Id="rId283"/><Relationship Type="http://schemas.openxmlformats.org/officeDocument/2006/relationships/hyperlink" Target="https://bizompictures.s3.ap-southeast-1.amazonaws.com/1810/KBFCUyhqHy4EYOiIHbCd17921690595379Q2W.heic" TargetMode="External" Id="rId284"/><Relationship Type="http://schemas.openxmlformats.org/officeDocument/2006/relationships/hyperlink" Target="https://bizompictures.s3.ap-southeast-1.amazonaws.com/1810/lCN1toD4yPqknJmNIfiY1792169203884nifw.jpeg" TargetMode="External" Id="rId285"/><Relationship Type="http://schemas.openxmlformats.org/officeDocument/2006/relationships/hyperlink" Target="https://bizompictures.s3.ap-southeast-1.amazonaws.com/1810/kDWJbbSj77c54jyw3Fon1792169267249UVXw.jpeg" TargetMode="External" Id="rId286"/><Relationship Type="http://schemas.openxmlformats.org/officeDocument/2006/relationships/hyperlink" Target="https://bizompictures.s3.ap-southeast-1.amazonaws.com/1810/2MPTeMd6ecwYahmveHop17921700004521EKe.jpeg" TargetMode="External" Id="rId287"/><Relationship Type="http://schemas.openxmlformats.org/officeDocument/2006/relationships/hyperlink" Target="https://bizompictures.s3.ap-southeast-1.amazonaws.com/1810/dgHgO93sLiKAnzU5Admw1792170043796DXDP.jpeg" TargetMode="External" Id="rId288"/><Relationship Type="http://schemas.openxmlformats.org/officeDocument/2006/relationships/hyperlink" Target="https://bizompictures.s3.ap-southeast-1.amazonaws.com/1810/gvu7TZMJ2vmgU0vtym7N1792171228650mz8I.jpeg" TargetMode="External" Id="rId289"/><Relationship Type="http://schemas.openxmlformats.org/officeDocument/2006/relationships/hyperlink" Target="https://bizompictures.s3.ap-southeast-1.amazonaws.com/1810/n2NXS6mB67xj0nZpmC2d1792171234747vDlL.jpeg" TargetMode="External" Id="rId290"/><Relationship Type="http://schemas.openxmlformats.org/officeDocument/2006/relationships/hyperlink" Target="https://bizompictures.s3.ap-southeast-1.amazonaws.com/1810/YynnVepph9N2KxRd6U1X1792171605829nalr.jpeg" TargetMode="External" Id="rId291"/><Relationship Type="http://schemas.openxmlformats.org/officeDocument/2006/relationships/hyperlink" Target="https://bizompictures.s3.ap-southeast-1.amazonaws.com/1810/gSck958lBnYHASD0IPA01792171610166UYyB.jpeg" TargetMode="External" Id="rId292"/><Relationship Type="http://schemas.openxmlformats.org/officeDocument/2006/relationships/hyperlink" Target="https://bizompictures.s3.ap-southeast-1.amazonaws.com/1810/eD6TlOUGJZJNraVxVof61792180124931unFC.jpeg" TargetMode="External" Id="rId293"/><Relationship Type="http://schemas.openxmlformats.org/officeDocument/2006/relationships/hyperlink" Target="https://bizompictures.s3.ap-southeast-1.amazonaws.com/1810/FFd9VM48mkPIclVMBVDG1792180130693yPmg.jpeg" TargetMode="External" Id="rId294"/><Relationship Type="http://schemas.openxmlformats.org/officeDocument/2006/relationships/hyperlink" Target="https://bizompictures.s3.ap-southeast-1.amazonaws.com/1810/lWtCoVMeWH5PPCYv2afK1792205694519mqQH.jpeg" TargetMode="External" Id="rId295"/><Relationship Type="http://schemas.openxmlformats.org/officeDocument/2006/relationships/hyperlink" Target="https://bizompictures.s3.ap-southeast-1.amazonaws.com/1810/XpV8FXdiNU9yrKD65xTI1792205699793VTmu.jpeg" TargetMode="External" Id="rId296"/><Relationship Type="http://schemas.openxmlformats.org/officeDocument/2006/relationships/hyperlink" Target="https://bizompictures.s3.ap-southeast-1.amazonaws.com/1810/8hz1NM0KbACI9qKdfTbl17922127994985Nkk.jpeg" TargetMode="External" Id="rId297"/><Relationship Type="http://schemas.openxmlformats.org/officeDocument/2006/relationships/hyperlink" Target="https://bizompictures.s3.ap-southeast-1.amazonaws.com/1810/bR9hkvRBQr1LummfmxJS1792212803105cUq1.jpeg" TargetMode="External" Id="rId298"/><Relationship Type="http://schemas.openxmlformats.org/officeDocument/2006/relationships/hyperlink" Target="https://bizompictures.s3.ap-southeast-1.amazonaws.com/1810/8HEucCB9N8csJc7c56If1792221265494889y.jpeg" TargetMode="External" Id="rId299"/><Relationship Type="http://schemas.openxmlformats.org/officeDocument/2006/relationships/hyperlink" Target="https://bizompictures.s3.ap-southeast-1.amazonaws.com/1810/k8gBoTNlYaNLE9BxEosO1792221271240Qyv7.jpeg" TargetMode="External" Id="rId300"/><Relationship Type="http://schemas.openxmlformats.org/officeDocument/2006/relationships/hyperlink" Target="https://bizompictures.s3.ap-southeast-1.amazonaws.com/1810/1cPRSoDuXypNUeMU3jHc1792221467454cOWZ.jpeg" TargetMode="External" Id="rId301"/><Relationship Type="http://schemas.openxmlformats.org/officeDocument/2006/relationships/hyperlink" Target="https://bizompictures.s3.ap-southeast-1.amazonaws.com/1810/YMcxdiQVoFYL2llUCPmj1792221472601Xsj0.jpeg" TargetMode="External" Id="rId302"/><Relationship Type="http://schemas.openxmlformats.org/officeDocument/2006/relationships/hyperlink" Target="https://bizompictures.s3.ap-southeast-1.amazonaws.com/1810/tBl8YSMYWGvfU78SL9Pn1792221768969hc8Y.jpeg" TargetMode="External" Id="rId303"/><Relationship Type="http://schemas.openxmlformats.org/officeDocument/2006/relationships/hyperlink" Target="https://bizompictures.s3.ap-southeast-1.amazonaws.com/1810/kQ5XAHyA1U5tTsN2Of5X1792221775580VwTN.jpeg" TargetMode="External" Id="rId304"/><Relationship Type="http://schemas.openxmlformats.org/officeDocument/2006/relationships/hyperlink" Target="https://bizompictures.s3.ap-southeast-1.amazonaws.com/1810/3pIy5AKtZeJaxyg0toHN1792238979638HFf9.jpeg" TargetMode="External" Id="rId305"/><Relationship Type="http://schemas.openxmlformats.org/officeDocument/2006/relationships/hyperlink" Target="https://bizompictures.s3.ap-southeast-1.amazonaws.com/1810/yQbLXG6nG8frAN3vsmf21792238984022G6sy.jpeg" TargetMode="External" Id="rId306"/><Relationship Type="http://schemas.openxmlformats.org/officeDocument/2006/relationships/hyperlink" Target="https://bizompictures.s3.ap-southeast-1.amazonaws.com/1810/26PYh3PEG25Cf6AlnStb1792240177059KOs6.jpeg" TargetMode="External" Id="rId307"/><Relationship Type="http://schemas.openxmlformats.org/officeDocument/2006/relationships/hyperlink" Target="https://bizompictures.s3.ap-southeast-1.amazonaws.com/1810/YsGAGIrTjV5vDGWgPdVy1792240183367SeTo.jpeg" TargetMode="External" Id="rId308"/><Relationship Type="http://schemas.openxmlformats.org/officeDocument/2006/relationships/hyperlink" Target="https://bizompictures.s3.ap-southeast-1.amazonaws.com/1810/7ZNT0WjIuWzamKqQixbt1792243128735K5Xl.jpeg" TargetMode="External" Id="rId309"/><Relationship Type="http://schemas.openxmlformats.org/officeDocument/2006/relationships/hyperlink" Target="https://bizompictures.s3.ap-southeast-1.amazonaws.com/1810/yucyOhILey2EFjNVBgNi1792243134240WKNz.jpeg" TargetMode="External" Id="rId310"/><Relationship Type="http://schemas.openxmlformats.org/officeDocument/2006/relationships/hyperlink" Target="https://bizompictures.s3.ap-southeast-1.amazonaws.com/1810/3uMgoOfowCH6RbmCQeWD1792243759434hVkK.jpeg" TargetMode="External" Id="rId311"/><Relationship Type="http://schemas.openxmlformats.org/officeDocument/2006/relationships/hyperlink" Target="https://bizompictures.s3.ap-southeast-1.amazonaws.com/1810/Bpb8WtZSTE6b9sMD29cc1792243773239009r.jpeg" TargetMode="External" Id="rId312"/><Relationship Type="http://schemas.openxmlformats.org/officeDocument/2006/relationships/hyperlink" Target="https://bizompictures.s3.ap-southeast-1.amazonaws.com/1810/AhZoDqtnQ8ZtWZGvzUCs17922441667087PyA.jpeg" TargetMode="External" Id="rId313"/><Relationship Type="http://schemas.openxmlformats.org/officeDocument/2006/relationships/hyperlink" Target="https://bizompictures.s3.ap-southeast-1.amazonaws.com/1810/EqCLOS2MxAb3zlLywXc41792244173512TnNd.jpeg" TargetMode="External" Id="rId314"/><Relationship Type="http://schemas.openxmlformats.org/officeDocument/2006/relationships/hyperlink" Target="https://bizompictures.s3.ap-southeast-1.amazonaws.com/1810/M00bMLwYTj6RaKwMrRaP1792244723385pFSD.jpeg" TargetMode="External" Id="rId315"/><Relationship Type="http://schemas.openxmlformats.org/officeDocument/2006/relationships/hyperlink" Target="https://bizompictures.s3.ap-southeast-1.amazonaws.com/1810/NobqUPADIOLGM9JVUKZE1792244724413bZE6.jpeg" TargetMode="External" Id="rId316"/><Relationship Type="http://schemas.openxmlformats.org/officeDocument/2006/relationships/hyperlink" Target="https://bizompictures.s3.ap-southeast-1.amazonaws.com/1810/FPRsupC4ZaBqktxjJY8q1792245152134E6yX.jpeg" TargetMode="External" Id="rId317"/><Relationship Type="http://schemas.openxmlformats.org/officeDocument/2006/relationships/hyperlink" Target="https://bizompictures.s3.ap-southeast-1.amazonaws.com/1810/0hOP8kmIYvm4QRDilcao1792245153687jdeM.jpeg" TargetMode="External" Id="rId318"/><Relationship Type="http://schemas.openxmlformats.org/officeDocument/2006/relationships/hyperlink" Target="https://bizompictures.s3.ap-southeast-1.amazonaws.com/1810/HNFy9CNh1mY2VMP0s5py1792245947196NL0g.jpeg" TargetMode="External" Id="rId319"/><Relationship Type="http://schemas.openxmlformats.org/officeDocument/2006/relationships/hyperlink" Target="https://bizompictures.s3.ap-southeast-1.amazonaws.com/1810/iy3ZnrqBdHnMFyjJEa8Q1792245950119YctP.jpeg" TargetMode="External" Id="rId320"/><Relationship Type="http://schemas.openxmlformats.org/officeDocument/2006/relationships/hyperlink" Target="https://bizompictures.s3.ap-southeast-1.amazonaws.com/1810/fqo0Cd78yIbQVhOsMeh11792246029916THeD.jpeg" TargetMode="External" Id="rId321"/><Relationship Type="http://schemas.openxmlformats.org/officeDocument/2006/relationships/hyperlink" Target="https://bizompictures.s3.ap-southeast-1.amazonaws.com/1810/mBxdquVhXe8x8MnCyuN11792246035657SABy.jpeg" TargetMode="External" Id="rId322"/><Relationship Type="http://schemas.openxmlformats.org/officeDocument/2006/relationships/hyperlink" Target="https://bizompictures.s3.ap-southeast-1.amazonaws.com/1810/SW2VLg09DLNUGFmuLidT1792246553509EXk5.jpeg" TargetMode="External" Id="rId323"/><Relationship Type="http://schemas.openxmlformats.org/officeDocument/2006/relationships/hyperlink" Target="https://bizompictures.s3.ap-southeast-1.amazonaws.com/1810/Qqag0NoIrthwWfBftzks1792246556102wIwY.jpeg" TargetMode="External" Id="rId324"/><Relationship Type="http://schemas.openxmlformats.org/officeDocument/2006/relationships/hyperlink" Target="https://bizompictures.s3.ap-southeast-1.amazonaws.com/1810/hrOqPWlxHhvMzCLGL78j179224729776978BC.jpeg" TargetMode="External" Id="rId325"/><Relationship Type="http://schemas.openxmlformats.org/officeDocument/2006/relationships/hyperlink" Target="https://bizompictures.s3.ap-southeast-1.amazonaws.com/1810/QQXN5NNKzOyMmwgf4v341792247311388Re9r.jpeg" TargetMode="External" Id="rId326"/><Relationship Type="http://schemas.openxmlformats.org/officeDocument/2006/relationships/hyperlink" Target="https://bizompictures.s3.ap-southeast-1.amazonaws.com/1810/vAky82HLokZhRsxOjAPF1792247505435mM4g.jpeg" TargetMode="External" Id="rId327"/><Relationship Type="http://schemas.openxmlformats.org/officeDocument/2006/relationships/hyperlink" Target="https://bizompictures.s3.ap-southeast-1.amazonaws.com/1810/4kk6w9m8A3qYbOmXLdpn1792247510080O3oR.jpeg" TargetMode="External" Id="rId328"/><Relationship Type="http://schemas.openxmlformats.org/officeDocument/2006/relationships/hyperlink" Target="https://bizompictures.s3.ap-southeast-1.amazonaws.com/1810/ZLW7SgnbDHWMgTzfi3gJ17922485661610wIl.jpeg" TargetMode="External" Id="rId329"/><Relationship Type="http://schemas.openxmlformats.org/officeDocument/2006/relationships/hyperlink" Target="https://bizompictures.s3.ap-southeast-1.amazonaws.com/1810/kyXdsC8LwaRHrHczRhHh1792248580181b5cd.jpeg" TargetMode="External" Id="rId330"/><Relationship Type="http://schemas.openxmlformats.org/officeDocument/2006/relationships/hyperlink" Target="https://bizompictures.s3.ap-southeast-1.amazonaws.com/1810/YhZO84wjdsRln65psiOc17922491060801nUe.jpeg" TargetMode="External" Id="rId331"/><Relationship Type="http://schemas.openxmlformats.org/officeDocument/2006/relationships/hyperlink" Target="https://bizompictures.s3.ap-southeast-1.amazonaws.com/1810/OivKhw7L6nNJUPIQXKie1792249111069DAtn.jpeg" TargetMode="External" Id="rId332"/><Relationship Type="http://schemas.openxmlformats.org/officeDocument/2006/relationships/hyperlink" Target="https://bizompictures.s3.ap-southeast-1.amazonaws.com/1810/CSDAOQktpcNQrBSk2RzA1792249722995fo2T.png" TargetMode="External" Id="rId333"/><Relationship Type="http://schemas.openxmlformats.org/officeDocument/2006/relationships/hyperlink" Target="https://bizompictures.s3.ap-southeast-1.amazonaws.com/1810/s4fB20AxE1xJSy6E82LB1792249728221rSjb.png" TargetMode="External" Id="rId334"/><Relationship Type="http://schemas.openxmlformats.org/officeDocument/2006/relationships/hyperlink" Target="https://bizompictures.s3.ap-southeast-1.amazonaws.com/1810/MTpI4q0vlbDhM9s4CU4e1792250547352Re8a.jpeg" TargetMode="External" Id="rId335"/><Relationship Type="http://schemas.openxmlformats.org/officeDocument/2006/relationships/hyperlink" Target="https://bizompictures.s3.ap-southeast-1.amazonaws.com/1810/53t9BieWbUxPoVYMMYvY17922505533093UjW.jpeg" TargetMode="External" Id="rId336"/><Relationship Type="http://schemas.openxmlformats.org/officeDocument/2006/relationships/hyperlink" Target="https://bizompictures.s3.ap-southeast-1.amazonaws.com/1810/7hmw3bAnThJsYLhwY5dy17922542070776NVD.jpeg" TargetMode="External" Id="rId337"/><Relationship Type="http://schemas.openxmlformats.org/officeDocument/2006/relationships/hyperlink" Target="https://bizompictures.s3.ap-southeast-1.amazonaws.com/1810/Je94CAjgSi5IRO4ktVGe1792254208766VUHc.jpeg" TargetMode="External" Id="rId338"/><Relationship Type="http://schemas.openxmlformats.org/officeDocument/2006/relationships/hyperlink" Target="https://bizompictures.s3.ap-southeast-1.amazonaws.com/1810/gZlXnDAY2tQMn6iLbysz1792254361042idTt.jpeg" TargetMode="External" Id="rId339"/><Relationship Type="http://schemas.openxmlformats.org/officeDocument/2006/relationships/hyperlink" Target="https://bizompictures.s3.ap-southeast-1.amazonaws.com/1810/dxNXueskC4HSd5IlQfOr1792254377151QRc5.jpeg" TargetMode="External" Id="rId340"/><Relationship Type="http://schemas.openxmlformats.org/officeDocument/2006/relationships/hyperlink" Target="https://bizompictures.s3.ap-southeast-1.amazonaws.com/1810/ryY4PvshZ5xpVszh9Bk617922554209644J2V.jpeg" TargetMode="External" Id="rId341"/><Relationship Type="http://schemas.openxmlformats.org/officeDocument/2006/relationships/hyperlink" Target="https://bizompictures.s3.ap-southeast-1.amazonaws.com/1810/yJPsnaPI3n0Q49wDPsBh1792255428226OzmY.jpeg" TargetMode="External" Id="rId342"/><Relationship Type="http://schemas.openxmlformats.org/officeDocument/2006/relationships/hyperlink" Target="https://bizompictures.s3.ap-southeast-1.amazonaws.com/1810/YL3KZakefgX7lTi06GCm1792256349345sJCB.jpeg" TargetMode="External" Id="rId343"/><Relationship Type="http://schemas.openxmlformats.org/officeDocument/2006/relationships/hyperlink" Target="https://bizompictures.s3.ap-southeast-1.amazonaws.com/1810/DJqUERLbaO4WGKGwkDan179225647781518Mj.jpeg" TargetMode="External" Id="rId344"/><Relationship Type="http://schemas.openxmlformats.org/officeDocument/2006/relationships/hyperlink" Target="https://bizompictures.s3.ap-southeast-1.amazonaws.com/1810/RyrhhJSULuDnrDkLMfYh1792257146847Zc25.jpeg" TargetMode="External" Id="rId345"/><Relationship Type="http://schemas.openxmlformats.org/officeDocument/2006/relationships/hyperlink" Target="https://bizompictures.s3.ap-southeast-1.amazonaws.com/1810/gAEiPJuIfBBvZMm03kuY1792257149101iwgi.jpeg" TargetMode="External" Id="rId346"/><Relationship Type="http://schemas.openxmlformats.org/officeDocument/2006/relationships/hyperlink" Target="https://bizompictures.s3.ap-southeast-1.amazonaws.com/1810/JxCo9lLWeT6okgIlLkXm1792258035314WXaC.jpeg" TargetMode="External" Id="rId347"/><Relationship Type="http://schemas.openxmlformats.org/officeDocument/2006/relationships/hyperlink" Target="https://bizompictures.s3.ap-southeast-1.amazonaws.com/1810/3CQa49jpTsdlnahgl3MM1792258047326rlVk.jpeg" TargetMode="External" Id="rId348"/><Relationship Type="http://schemas.openxmlformats.org/officeDocument/2006/relationships/hyperlink" Target="https://bizompictures.s3.ap-southeast-1.amazonaws.com/1810/EyIbVzblS5y2IwtEelod1792260600008gtDy.jpeg" TargetMode="External" Id="rId349"/><Relationship Type="http://schemas.openxmlformats.org/officeDocument/2006/relationships/hyperlink" Target="https://bizompictures.s3.ap-southeast-1.amazonaws.com/1810/btF1xll0MhREghBW9N3Y1792260601419kGcs.jpeg" TargetMode="External" Id="rId350"/><Relationship Type="http://schemas.openxmlformats.org/officeDocument/2006/relationships/hyperlink" Target="https://bizompictures.s3.ap-southeast-1.amazonaws.com/1810/VseuXUaf1vhrSV34G33H1792317012135C4Gp.jpeg" TargetMode="External" Id="rId351"/><Relationship Type="http://schemas.openxmlformats.org/officeDocument/2006/relationships/hyperlink" Target="https://bizompictures.s3.ap-southeast-1.amazonaws.com/1810/QGCmrLWRT8FQrVNiimww1792317016754W2mt.jpeg" TargetMode="External" Id="rId352"/><Relationship Type="http://schemas.openxmlformats.org/officeDocument/2006/relationships/hyperlink" Target="https://bizompictures.s3.ap-southeast-1.amazonaws.com/1810/FybKcnP4bqMUhMKoE3UM1792330466406H67t.jpeg" TargetMode="External" Id="rId353"/><Relationship Type="http://schemas.openxmlformats.org/officeDocument/2006/relationships/hyperlink" Target="https://bizompictures.s3.ap-southeast-1.amazonaws.com/1810/zg2b6HhlTus69C0yFLM41792330526640y69h.jpeg" TargetMode="External" Id="rId354"/><Relationship Type="http://schemas.openxmlformats.org/officeDocument/2006/relationships/hyperlink" Target="https://bizompictures.s3.ap-southeast-1.amazonaws.com/1810/giZImrzQ1JskG0bPsVkm1792331614834LfRz.jpeg" TargetMode="External" Id="rId355"/><Relationship Type="http://schemas.openxmlformats.org/officeDocument/2006/relationships/hyperlink" Target="https://bizompictures.s3.ap-southeast-1.amazonaws.com/1810/S5O4rP2uKB9vcc6FWzPy1792331616989wlB6.jpeg" TargetMode="External" Id="rId356"/><Relationship Type="http://schemas.openxmlformats.org/officeDocument/2006/relationships/hyperlink" Target="https://bizompictures.s3.ap-southeast-1.amazonaws.com/1810/LkoXEWeDPF9Vb2QpMEci1792401551327VBjR.jpeg" TargetMode="External" Id="rId357"/><Relationship Type="http://schemas.openxmlformats.org/officeDocument/2006/relationships/hyperlink" Target="https://bizompictures.s3.ap-southeast-1.amazonaws.com/1810/ERx8uWkmkvCiUqUnLKfc1792401672041EYYn.jpeg" TargetMode="External" Id="rId358"/><Relationship Type="http://schemas.openxmlformats.org/officeDocument/2006/relationships/hyperlink" Target="https://bizompictures.s3.ap-southeast-1.amazonaws.com/1810/9ymTWkxUHdcTg2Mvq1Kk1792401233269zf3V.jpeg" TargetMode="External" Id="rId359"/><Relationship Type="http://schemas.openxmlformats.org/officeDocument/2006/relationships/hyperlink" Target="https://bizompictures.s3.ap-southeast-1.amazonaws.com/1810/efqjQnlXz9ngR8m9HIqZ1792401512428WSNG.jpeg" TargetMode="External" Id="rId360"/><Relationship Type="http://schemas.openxmlformats.org/officeDocument/2006/relationships/hyperlink" Target="https://bizompictures.s3.ap-southeast-1.amazonaws.com/1810/ekS1cCvW2mI1u3Wnxwup1792412019277Pvyk.jpeg" TargetMode="External" Id="rId361"/><Relationship Type="http://schemas.openxmlformats.org/officeDocument/2006/relationships/hyperlink" Target="https://bizompictures.s3.ap-southeast-1.amazonaws.com/1810/zzJefukAIjYwMqGQrPvU1792412025444Cexw.jpeg" TargetMode="External" Id="rId362"/><Relationship Type="http://schemas.openxmlformats.org/officeDocument/2006/relationships/hyperlink" Target="https://bizompictures.s3.ap-southeast-1.amazonaws.com/1810/b83dBC6BsnXHrmfGzXri1792421533083bRER.jpeg" TargetMode="External" Id="rId363"/><Relationship Type="http://schemas.openxmlformats.org/officeDocument/2006/relationships/hyperlink" Target="https://bizompictures.s3.ap-southeast-1.amazonaws.com/1810/pF6tMtB93sNeXgcB24xQ1792421539155Fo5B.jpeg" TargetMode="External" Id="rId364"/><Relationship Type="http://schemas.openxmlformats.org/officeDocument/2006/relationships/hyperlink" Target="https://bizompictures.s3.ap-southeast-1.amazonaws.com/1810/E3X39uegjhoFouwpWuva1792426044897UQzR.png" TargetMode="External" Id="rId365"/><Relationship Type="http://schemas.openxmlformats.org/officeDocument/2006/relationships/hyperlink" Target="https://bizompictures.s3.ap-southeast-1.amazonaws.com/1810/LGAflqeAhWIwVkmECHlF1792426049231MY3o.png" TargetMode="External" Id="rId366"/><Relationship Type="http://schemas.openxmlformats.org/officeDocument/2006/relationships/hyperlink" Target="https://bizompictures.s3.ap-southeast-1.amazonaws.com/1810/BkqNHuVC0whn8Dta1aKw1792427880513sglW.jpeg" TargetMode="External" Id="rId367"/><Relationship Type="http://schemas.openxmlformats.org/officeDocument/2006/relationships/hyperlink" Target="https://bizompictures.s3.ap-southeast-1.amazonaws.com/1810/P4Sw3YacMLRMsAx8IUtj1792427914551TXjW.jpeg" TargetMode="External" Id="rId368"/><Relationship Type="http://schemas.openxmlformats.org/officeDocument/2006/relationships/hyperlink" Target="https://bizompictures.s3.ap-southeast-1.amazonaws.com/1810/irzvqzgsgQlZwVgUz4T317924283958729dYX.jpeg" TargetMode="External" Id="rId369"/><Relationship Type="http://schemas.openxmlformats.org/officeDocument/2006/relationships/hyperlink" Target="https://bizompictures.s3.ap-southeast-1.amazonaws.com/1810/2mmtSv6rgsKYkzOzKgDV1792428398445oXOc.jpeg" TargetMode="External" Id="rId370"/><Relationship Type="http://schemas.openxmlformats.org/officeDocument/2006/relationships/hyperlink" Target="https://bizompictures.s3.ap-southeast-1.amazonaws.com/1810/Pn6JOisaAplNVURkpMQy1792429374384XU87.jpeg" TargetMode="External" Id="rId371"/><Relationship Type="http://schemas.openxmlformats.org/officeDocument/2006/relationships/hyperlink" Target="https://bizompictures.s3.ap-southeast-1.amazonaws.com/1810/NiNyTNnfVls1lCUnMMII1792429382042rEQx.jpeg" TargetMode="External" Id="rId372"/><Relationship Type="http://schemas.openxmlformats.org/officeDocument/2006/relationships/hyperlink" Target="https://bizompictures.s3.ap-southeast-1.amazonaws.com/1810/j24XwPetrgSf6UfzMkJZ1792430193815ywSY.jpeg" TargetMode="External" Id="rId373"/><Relationship Type="http://schemas.openxmlformats.org/officeDocument/2006/relationships/hyperlink" Target="https://bizompictures.s3.ap-southeast-1.amazonaws.com/1810/RqvaWZf9uqhqPrTgigKl1792430196539fqsf.jpeg" TargetMode="External" Id="rId374"/><Relationship Type="http://schemas.openxmlformats.org/officeDocument/2006/relationships/hyperlink" Target="https://bizompictures.s3.ap-southeast-1.amazonaws.com/1810/YKV9HGB7c7zUgxWW8FjS1792430294697djb6.jpeg" TargetMode="External" Id="rId375"/><Relationship Type="http://schemas.openxmlformats.org/officeDocument/2006/relationships/hyperlink" Target="https://bizompictures.s3.ap-southeast-1.amazonaws.com/1810/LnpGJuGw2G17yKlaSf7r17924302959695kcj.jpeg" TargetMode="External" Id="rId376"/><Relationship Type="http://schemas.openxmlformats.org/officeDocument/2006/relationships/hyperlink" Target="https://bizompictures.s3.ap-southeast-1.amazonaws.com/1810/ttcZAu9O1CrMM4cMmqHu17924304267267eIr.jpeg" TargetMode="External" Id="rId377"/><Relationship Type="http://schemas.openxmlformats.org/officeDocument/2006/relationships/hyperlink" Target="https://bizompictures.s3.ap-southeast-1.amazonaws.com/1810/sGClKzqRtp116OX8sZJ61792430427867fFOW.jpeg" TargetMode="External" Id="rId378"/><Relationship Type="http://schemas.openxmlformats.org/officeDocument/2006/relationships/hyperlink" Target="https://bizompictures.s3.ap-southeast-1.amazonaws.com/1810/2gztzt0S64U2k9i4rMLD1792469775744S0io.jpeg" TargetMode="External" Id="rId379"/><Relationship Type="http://schemas.openxmlformats.org/officeDocument/2006/relationships/hyperlink" Target="https://bizompictures.s3.ap-southeast-1.amazonaws.com/1810/Pg1uwoApyVts2GRUnzhm1792469779068s8B1.jpeg" TargetMode="External" Id="rId380"/><Relationship Type="http://schemas.openxmlformats.org/officeDocument/2006/relationships/hyperlink" Target="https://bizompictures.s3.ap-southeast-1.amazonaws.com/1810/HDfpe75xPnW5geMEY6f81792501288881iyt6.jpeg" TargetMode="External" Id="rId381"/><Relationship Type="http://schemas.openxmlformats.org/officeDocument/2006/relationships/hyperlink" Target="https://bizompictures.s3.ap-southeast-1.amazonaws.com/1810/gKah8k1aaAu03mv33ZvG17925012912216Fpa.jpeg" TargetMode="External" Id="rId382"/><Relationship Type="http://schemas.openxmlformats.org/officeDocument/2006/relationships/hyperlink" Target="https://bizompictures.s3.ap-southeast-1.amazonaws.com/1810/95Xk76Rpo1fuKibJhw641792561999162SfLs.jpeg" TargetMode="External" Id="rId383"/><Relationship Type="http://schemas.openxmlformats.org/officeDocument/2006/relationships/hyperlink" Target="https://bizompictures.s3.ap-southeast-1.amazonaws.com/1810/BA6T8qLub7e4Rqiaeil21792562005511hZ5J.jpeg" TargetMode="External" Id="rId384"/><Relationship Type="http://schemas.openxmlformats.org/officeDocument/2006/relationships/hyperlink" Target="https://bizompictures.s3.ap-southeast-1.amazonaws.com/1810/BcPgnBrFvBmKlnE2E9ZS1792562410685s0Lg.png" TargetMode="External" Id="rId385"/><Relationship Type="http://schemas.openxmlformats.org/officeDocument/2006/relationships/hyperlink" Target="https://bizompictures.s3.ap-southeast-1.amazonaws.com/1810/qt0XXDv9WthxKWgIA3Id1792562414711R6NV.png" TargetMode="External" Id="rId386"/><Relationship Type="http://schemas.openxmlformats.org/officeDocument/2006/relationships/hyperlink" Target="https://bizompictures.s3.ap-southeast-1.amazonaws.com/1810/IEo671C442f74m8o2jZL1792577471721errC.jpeg" TargetMode="External" Id="rId387"/><Relationship Type="http://schemas.openxmlformats.org/officeDocument/2006/relationships/hyperlink" Target="https://bizompictures.s3.ap-southeast-1.amazonaws.com/1810/qosTOIrKbTorYEGV4ZBU1792577479237hJFa.jpeg" TargetMode="External" Id="rId388"/><Relationship Type="http://schemas.openxmlformats.org/officeDocument/2006/relationships/hyperlink" Target="https://bizompictures.s3.ap-southeast-1.amazonaws.com/1810/2XBtBH9r0cvSDHsXwi3O1792593567994WmLL.jpeg" TargetMode="External" Id="rId389"/><Relationship Type="http://schemas.openxmlformats.org/officeDocument/2006/relationships/hyperlink" Target="https://bizompictures.s3.ap-southeast-1.amazonaws.com/1810/xmOJycHSyfDa7EYkGGnd1792593575972d9VH.jpeg" TargetMode="External" Id="rId390"/><Relationship Type="http://schemas.openxmlformats.org/officeDocument/2006/relationships/hyperlink" Target="https://bizompictures.s3.ap-southeast-1.amazonaws.com/1810/4gehARPEMuZyhFDBS7oN1792597855811YUA6.jpeg" TargetMode="External" Id="rId391"/><Relationship Type="http://schemas.openxmlformats.org/officeDocument/2006/relationships/hyperlink" Target="https://bizompictures.s3.ap-southeast-1.amazonaws.com/1810/evoeTXbtIvXLEaq9Gvrl1792597886522ChF0.jpeg" TargetMode="External" Id="rId392"/><Relationship Type="http://schemas.openxmlformats.org/officeDocument/2006/relationships/hyperlink" Target="https://bizompictures.s3.ap-southeast-1.amazonaws.com/1810/A75DNzVZMGOsjeMzJUra1792649448996f4KC.jpeg" TargetMode="External" Id="rId393"/><Relationship Type="http://schemas.openxmlformats.org/officeDocument/2006/relationships/hyperlink" Target="https://bizompictures.s3.ap-southeast-1.amazonaws.com/1810/FjVqeTF3AzSsSt9uQaFg1792649461651OZoz.jpeg" TargetMode="External" Id="rId394"/><Relationship Type="http://schemas.openxmlformats.org/officeDocument/2006/relationships/hyperlink" Target="https://bizompictures.s3.ap-southeast-1.amazonaws.com/1810/zDLMK3HsaSC2iYec1FIU1792669021485DE2d.jpeg" TargetMode="External" Id="rId395"/><Relationship Type="http://schemas.openxmlformats.org/officeDocument/2006/relationships/hyperlink" Target="https://bizompictures.s3.ap-southeast-1.amazonaws.com/1810/eZlUjgja1TmY3nDDgP7i1792669024242sgKY.jpeg" TargetMode="External" Id="rId396"/><Relationship Type="http://schemas.openxmlformats.org/officeDocument/2006/relationships/hyperlink" Target="https://bizompictures.s3.ap-southeast-1.amazonaws.com/1810/kvq47567OFTpsQL8y4MT1792674087462JTYP.jpeg" TargetMode="External" Id="rId397"/><Relationship Type="http://schemas.openxmlformats.org/officeDocument/2006/relationships/hyperlink" Target="https://bizompictures.s3.ap-southeast-1.amazonaws.com/1810/HOLsvRe5ShC9GpSaIZKS17926740906317fky.jpeg" TargetMode="External" Id="rId398"/><Relationship Type="http://schemas.openxmlformats.org/officeDocument/2006/relationships/hyperlink" Target="https://bizompictures.s3.ap-southeast-1.amazonaws.com/1810/HJvpeflmExWoPMseBcOS1792674287096G3IA.jpeg" TargetMode="External" Id="rId399"/><Relationship Type="http://schemas.openxmlformats.org/officeDocument/2006/relationships/hyperlink" Target="https://bizompictures.s3.ap-southeast-1.amazonaws.com/1810/UkKXNmNpVZGwhCnBU72R1792674294509TC2f.jpeg" TargetMode="External" Id="rId400"/><Relationship Type="http://schemas.openxmlformats.org/officeDocument/2006/relationships/hyperlink" Target="https://bizompictures.s3.ap-southeast-1.amazonaws.com/1810/5UxjzsTyri5AVemrXZCP1792687515595hapM.jpeg" TargetMode="External" Id="rId401"/><Relationship Type="http://schemas.openxmlformats.org/officeDocument/2006/relationships/hyperlink" Target="https://bizompictures.s3.ap-southeast-1.amazonaws.com/1810/4YoREotAk5G1khSMxCR81792687516476eKwa.jpeg" TargetMode="External" Id="rId402"/><Relationship Type="http://schemas.openxmlformats.org/officeDocument/2006/relationships/drawing" Target="/xl/drawings/drawing3.xml" Id="rId4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Odometer Photo Audit</t>
        </is>
      </c>
      <c r="B1" s="2" t="n"/>
    </row>
    <row r="2" ht="30" customHeight="1">
      <c r="A2" s="3" t="inlineStr">
        <is>
          <t>Source file: APISCLAIMReport-1792688442-1ea3879.csv   |   Run: 23-Oct-2026 07:33   |   App version 1.0.0</t>
        </is>
      </c>
    </row>
    <row r="3" ht="30" customHeight="1">
      <c r="A3" s="3" t="inlineStr">
        <is>
          <t>A photo is compliant only if a date/time AND a location (address or lat/long) are printed on it. Results were read automatically from the photos (offline); check marked photos in Photo Review column V before sending.</t>
        </is>
      </c>
    </row>
    <row r="4">
      <c r="A4" s="4" t="inlineStr"/>
      <c r="B4" s="2" t="n"/>
    </row>
    <row r="5">
      <c r="A5" s="5" t="inlineStr">
        <is>
          <t>Photos</t>
        </is>
      </c>
      <c r="B5" s="2" t="n"/>
    </row>
    <row r="6">
      <c r="A6" s="6" t="inlineStr">
        <is>
          <t>Odometer photos in file</t>
        </is>
      </c>
      <c r="B6" s="7">
        <f>COUNTA('Photo Review'!A2:A403)</f>
        <v/>
      </c>
    </row>
    <row r="7">
      <c r="A7" s="6" t="inlineStr">
        <is>
          <t xml:space="preserve">   Timestamp + Location</t>
        </is>
      </c>
      <c r="B7" s="7">
        <f>COUNTIF('Photo Review'!W2:W403,"Timestamp + Location")</f>
        <v/>
      </c>
    </row>
    <row r="8">
      <c r="A8" s="6" t="inlineStr">
        <is>
          <t xml:space="preserve">   Timestamp only (no location)</t>
        </is>
      </c>
      <c r="B8" s="7">
        <f>COUNTIF('Photo Review'!W2:W403,"Timestamp only (no location)")</f>
        <v/>
      </c>
    </row>
    <row r="9">
      <c r="A9" s="6" t="inlineStr">
        <is>
          <t xml:space="preserve">   Location only (no timestamp)</t>
        </is>
      </c>
      <c r="B9" s="7">
        <f>COUNTIF('Photo Review'!W2:W403,"Location only (no timestamp)")</f>
        <v/>
      </c>
    </row>
    <row r="10">
      <c r="A10" s="6" t="inlineStr">
        <is>
          <t xml:space="preserve">   No stamp</t>
        </is>
      </c>
      <c r="B10" s="7">
        <f>COUNTIF('Photo Review'!W2:W403,"No stamp")</f>
        <v/>
      </c>
    </row>
    <row r="11">
      <c r="A11" s="6" t="inlineStr">
        <is>
          <t xml:space="preserve">   No stamp - gallery screenshot</t>
        </is>
      </c>
      <c r="B11" s="7">
        <f>COUNTIF('Photo Review'!W2:W403,"No stamp - gallery screenshot")</f>
        <v/>
      </c>
    </row>
    <row r="12">
      <c r="A12" s="6" t="inlineStr">
        <is>
          <t xml:space="preserve">   Photo missing / not downloaded</t>
        </is>
      </c>
      <c r="B12" s="7">
        <f>COUNTIF('Photo Review'!W2:W403,"Photo missing / not downloaded")</f>
        <v/>
      </c>
    </row>
    <row r="13">
      <c r="A13" s="8" t="inlineStr">
        <is>
          <t>Photos NOT compliant</t>
        </is>
      </c>
      <c r="B13" s="7">
        <f>COUNTIF('Photo Review'!X2:X403,"No")</f>
        <v/>
      </c>
    </row>
    <row r="14">
      <c r="A14" s="6" t="inlineStr">
        <is>
          <t>Photos with a red flag</t>
        </is>
      </c>
      <c r="B14" s="7">
        <f>COUNTIF('Photo Review'!S2:S403,"?*")</f>
        <v/>
      </c>
    </row>
    <row r="15">
      <c r="A15" s="4" t="inlineStr"/>
      <c r="B15" s="2" t="n"/>
    </row>
    <row r="16">
      <c r="A16" s="5" t="inlineStr">
        <is>
          <t>Claims</t>
        </is>
      </c>
      <c r="B16" s="2" t="n"/>
    </row>
    <row r="17">
      <c r="A17" s="6" t="inlineStr">
        <is>
          <t>Odometer claims</t>
        </is>
      </c>
      <c r="B17" s="7">
        <f>COUNTA('Claim Review'!A2:A202)</f>
        <v/>
      </c>
    </row>
    <row r="18">
      <c r="A18" s="6" t="inlineStr">
        <is>
          <t>Compliant claims</t>
        </is>
      </c>
      <c r="B18" s="7">
        <f>COUNTIF('Claim Review'!M2:M202,"Compliant")</f>
        <v/>
      </c>
    </row>
    <row r="19">
      <c r="A19" s="8" t="inlineStr">
        <is>
          <t>NON-COMPLIANT claims</t>
        </is>
      </c>
      <c r="B19" s="7">
        <f>COUNTIF('Claim Review'!M2:M202,"NON-COMPLIANT")</f>
        <v/>
      </c>
    </row>
    <row r="20">
      <c r="A20" s="6" t="inlineStr">
        <is>
          <t>Amount on non-compliant claims (₹)</t>
        </is>
      </c>
      <c r="B20" s="9">
        <f>SUMIF('Claim Review'!M2:M202,"NON-COMPLIANT",'Claim Review'!J2:J202)</f>
        <v/>
      </c>
    </row>
    <row r="21">
      <c r="A21" s="6" t="inlineStr">
        <is>
          <t>Total odometer claim amount (₹)</t>
        </is>
      </c>
      <c r="B21" s="9">
        <f>SUM('Claim Review'!J2:J202)</f>
        <v/>
      </c>
    </row>
    <row r="22">
      <c r="A22" s="4" t="inlineStr"/>
      <c r="B22" s="2" t="n"/>
    </row>
    <row r="23">
      <c r="A23" s="5" t="inlineStr">
        <is>
          <t>Employees</t>
        </is>
      </c>
      <c r="B23" s="2" t="n"/>
    </row>
    <row r="24">
      <c r="A24" s="6" t="inlineStr">
        <is>
          <t>Employees</t>
        </is>
      </c>
      <c r="B24" s="7">
        <f>COUNTA('Employee Summary'!A2:A80)</f>
        <v/>
      </c>
    </row>
    <row r="25">
      <c r="A25" s="6" t="inlineStr">
        <is>
          <t xml:space="preserve">   No stamp on any photo</t>
        </is>
      </c>
      <c r="B25" s="7">
        <f>COUNTIF('Employee Summary'!O2:O80,"No stamp on any photo")</f>
        <v/>
      </c>
    </row>
    <row r="26">
      <c r="A26" s="6" t="inlineStr">
        <is>
          <t xml:space="preserve">   Some photos without stamp</t>
        </is>
      </c>
      <c r="B26" s="7">
        <f>COUNTIF('Employee Summary'!O2:O80,"Some photos without stamp")</f>
        <v/>
      </c>
    </row>
    <row r="27">
      <c r="A27" s="6" t="inlineStr">
        <is>
          <t xml:space="preserve">   Compliant</t>
        </is>
      </c>
      <c r="B27" s="7">
        <f>COUNTIF('Employee Summary'!O2:O80,"Compliant")</f>
        <v/>
      </c>
    </row>
    <row r="28">
      <c r="A28" s="8" t="inlineStr">
        <is>
          <t>Employees with at least one non-compliant photo</t>
        </is>
      </c>
      <c r="B28" s="7">
        <f>B25+B26</f>
        <v/>
      </c>
    </row>
    <row r="29">
      <c r="A29" s="6" t="inlineStr">
        <is>
          <t>Employees with a High red flag</t>
        </is>
      </c>
      <c r="B29" s="7">
        <f>COUNTIF('Employee Summary'!N2:N80,"&gt;0")</f>
        <v/>
      </c>
    </row>
    <row r="30">
      <c r="A30" s="4" t="inlineStr"/>
      <c r="B30" s="2" t="n"/>
    </row>
    <row r="31">
      <c r="A31" s="5" t="inlineStr">
        <is>
          <t>Red flags (see Red Flags sheet)</t>
        </is>
      </c>
      <c r="B31" s="2" t="n"/>
    </row>
    <row r="32">
      <c r="A32" s="6" t="inlineStr">
        <is>
          <t xml:space="preserve">   High priority findings</t>
        </is>
      </c>
      <c r="B32" s="7">
        <f>COUNTIF('Red Flags'!A2:A39,"High")</f>
        <v/>
      </c>
    </row>
    <row r="33">
      <c r="A33" s="6" t="inlineStr">
        <is>
          <t xml:space="preserve">   Medium priority findings</t>
        </is>
      </c>
      <c r="B33" s="7">
        <f>COUNTIF('Red Flags'!A2:A39,"Medium")</f>
        <v/>
      </c>
    </row>
    <row r="34">
      <c r="A34" s="6" t="inlineStr">
        <is>
          <t xml:space="preserve">   Low priority findings</t>
        </is>
      </c>
      <c r="B34" s="7">
        <f>COUNTIF('Red Flags'!A2:A39,"Low")</f>
        <v/>
      </c>
    </row>
    <row r="35">
      <c r="A35" s="4" t="inlineStr"/>
      <c r="B35" s="2" t="n"/>
    </row>
    <row r="36">
      <c r="A36" s="5" t="inlineStr">
        <is>
          <t>HR verification before sending</t>
        </is>
      </c>
      <c r="B36" s="2" t="n"/>
    </row>
    <row r="37">
      <c r="A37" s="6" t="inlineStr">
        <is>
          <t>Photos marked for HR check (Photo Review column U)</t>
        </is>
      </c>
      <c r="B37" s="7">
        <f>COUNTIF('Photo Review'!U2:U403,"?*")</f>
        <v/>
      </c>
    </row>
    <row r="38">
      <c r="A38" s="6" t="inlineStr">
        <is>
          <t xml:space="preserve">   Checked so far</t>
        </is>
      </c>
      <c r="B38" s="7">
        <f>COUNTIFS('Photo Review'!U2:U403,"?*",'Photo Review'!V2:V403,"?*")</f>
        <v/>
      </c>
    </row>
    <row r="39">
      <c r="A39" s="6" t="inlineStr">
        <is>
          <t xml:space="preserve">   Still to check</t>
        </is>
      </c>
      <c r="B39" s="7">
        <f>B37-B38</f>
        <v/>
      </c>
    </row>
    <row r="40">
      <c r="A40" s="8" t="inlineStr">
        <is>
          <t>Results found WRONG by HR</t>
        </is>
      </c>
      <c r="B40" s="7">
        <f>COUNTIF('Photo Review'!V2:V403,"Wrong*")</f>
        <v/>
      </c>
    </row>
    <row r="41">
      <c r="A41" s="6" t="inlineStr">
        <is>
          <t>Random-sample results found wrong</t>
        </is>
      </c>
      <c r="B41" s="7">
        <f>COUNTIFS('Photo Review'!U2:U403,"3*",'Photo Review'!V2:V403,"Wrong*")</f>
        <v/>
      </c>
    </row>
    <row r="42">
      <c r="A42" s="4" t="inlineStr"/>
      <c r="B42" s="2" t="n"/>
    </row>
    <row r="43">
      <c r="A43" s="5" t="inlineStr">
        <is>
          <t>Run details</t>
        </is>
      </c>
      <c r="B43" s="2" t="n"/>
    </row>
    <row r="44">
      <c r="A44" s="6" t="inlineStr">
        <is>
          <t>Claim rows with odometer photos</t>
        </is>
      </c>
      <c r="B44" s="7" t="n">
        <v>201</v>
      </c>
    </row>
    <row r="45">
      <c r="A45" s="6" t="inlineStr">
        <is>
          <t>Photo links</t>
        </is>
      </c>
      <c r="B45" s="7" t="n">
        <v>402</v>
      </c>
    </row>
    <row r="46">
      <c r="A46" s="6" t="inlineStr">
        <is>
          <t>Photos downloaded / read</t>
        </is>
      </c>
      <c r="B46" s="7" t="n">
        <v>402</v>
      </c>
    </row>
    <row r="47">
      <c r="A47" s="6" t="inlineStr">
        <is>
          <t>Photos that failed to download</t>
        </is>
      </c>
      <c r="B47" s="7" t="n">
        <v>0</v>
      </c>
    </row>
    <row r="48">
      <c r="A48" s="6" t="inlineStr">
        <is>
          <t>Run time (minutes)</t>
        </is>
      </c>
      <c r="B48" s="7" t="n">
        <v>0.1</v>
      </c>
    </row>
    <row r="49">
      <c r="A49" s="6" t="inlineStr">
        <is>
          <t>Full-size photos folder</t>
        </is>
      </c>
      <c r="B49" s="7" t="inlineStr">
        <is>
          <t>/home/claude/x/e2e_out/APISCLAIMReport-1792688442-1ea3879_photos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9" customWidth="1" min="4" max="4"/>
    <col width="12" customWidth="1" min="5" max="5"/>
    <col width="16" customWidth="1" min="6" max="6"/>
    <col width="9" customWidth="1" min="7" max="7"/>
    <col width="8" customWidth="1" min="8" max="8"/>
    <col width="11" customWidth="1" min="9" max="9"/>
    <col width="10" customWidth="1" min="10" max="10"/>
    <col width="10" customWidth="1" min="11" max="11"/>
    <col width="13" customWidth="1" min="12" max="12"/>
    <col width="13" customWidth="1" min="13" max="13"/>
    <col width="8" customWidth="1" min="14" max="14"/>
    <col width="22" customWidth="1" min="15" max="15"/>
    <col width="55" customWidth="1" min="16" max="16"/>
  </cols>
  <sheetData>
    <row r="1" ht="48" customHeight="1">
      <c r="A1" s="10" t="inlineStr">
        <is>
          <t>Employee_code</t>
        </is>
      </c>
      <c r="B1" s="10" t="inlineStr">
        <is>
          <t>User_Name</t>
        </is>
      </c>
      <c r="C1" s="10" t="inlineStr">
        <is>
          <t>Designation</t>
        </is>
      </c>
      <c r="D1" s="10" t="inlineStr">
        <is>
          <t>Zone</t>
        </is>
      </c>
      <c r="E1" s="10" t="inlineStr">
        <is>
          <t>HQ</t>
        </is>
      </c>
      <c r="F1" s="10" t="inlineStr">
        <is>
          <t>L1 Approver</t>
        </is>
      </c>
      <c r="G1" s="10" t="inlineStr">
        <is>
          <t>Odometer Claims</t>
        </is>
      </c>
      <c r="H1" s="10" t="inlineStr">
        <is>
          <t>Photos</t>
        </is>
      </c>
      <c r="I1" s="10" t="inlineStr">
        <is>
          <t>Photos with Timestamp + Location</t>
        </is>
      </c>
      <c r="J1" s="10" t="inlineStr">
        <is>
          <t>Photos NOT Compliant</t>
        </is>
      </c>
      <c r="K1" s="10" t="inlineStr">
        <is>
          <t>Non-Compliant Claims</t>
        </is>
      </c>
      <c r="L1" s="10" t="inlineStr">
        <is>
          <t>Amount on Non-Compliant Claims (₹)</t>
        </is>
      </c>
      <c r="M1" s="10" t="inlineStr">
        <is>
          <t>Total Odometer Claim Amount (₹)</t>
        </is>
      </c>
      <c r="N1" s="10" t="inlineStr">
        <is>
          <t>High Red Flags</t>
        </is>
      </c>
      <c r="O1" s="10" t="inlineStr">
        <is>
          <t>Employee Status</t>
        </is>
      </c>
      <c r="P1" s="10" t="inlineStr">
        <is>
          <t>Red Flags (photos)</t>
        </is>
      </c>
    </row>
    <row r="2">
      <c r="A2" s="11" t="inlineStr">
        <is>
          <t>SL04418</t>
        </is>
      </c>
      <c r="B2" s="12" t="inlineStr">
        <is>
          <t>P SHIVA PRASAD YADAV</t>
        </is>
      </c>
      <c r="C2" s="11" t="inlineStr">
        <is>
          <t>SR</t>
        </is>
      </c>
      <c r="D2" s="11" t="inlineStr">
        <is>
          <t>GTR07</t>
        </is>
      </c>
      <c r="E2" s="11" t="inlineStr">
        <is>
          <t>Sri Kalahasti</t>
        </is>
      </c>
      <c r="F2" s="12" t="inlineStr">
        <is>
          <t>VINOD KANDAPPAGARI</t>
        </is>
      </c>
      <c r="G2" s="11">
        <f>COUNTIF('Claim Review'!$B$2:$B$202,A2)</f>
        <v/>
      </c>
      <c r="H2" s="11">
        <f>COUNTIF('Photo Review'!$B$2:$B$403,A2)</f>
        <v/>
      </c>
      <c r="I2" s="11">
        <f>COUNTIFS('Photo Review'!$B$2:$B$403,A2,'Photo Review'!$X$2:$X$403,"Yes")</f>
        <v/>
      </c>
      <c r="J2" s="11">
        <f>H2-I2</f>
        <v/>
      </c>
      <c r="K2" s="11">
        <f>COUNTIFS('Claim Review'!$B$2:$B$202,A2,'Claim Review'!$M$2:$M$202,"NON-COMPLIANT")</f>
        <v/>
      </c>
      <c r="L2" s="13">
        <f>SUMIFS('Claim Review'!$J$2:$J$202,'Claim Review'!$B$2:$B$202,A2,'Claim Review'!$M$2:$M$202,"NON-COMPLIANT")</f>
        <v/>
      </c>
      <c r="M2" s="13">
        <f>SUMIFS('Claim Review'!$J$2:$J$202,'Claim Review'!$B$2:$B$202,A2)</f>
        <v/>
      </c>
      <c r="N2" s="11">
        <f>COUNTIFS('Photo Review'!$B$2:$B$403,A2,'Photo Review'!$T$2:$T$403,"High")</f>
        <v/>
      </c>
      <c r="O2" s="12">
        <f>IF(I2=0,"No stamp on any photo",IF(J2&gt;0,"Some photos without stamp","Compliant"))</f>
        <v/>
      </c>
      <c r="P2" s="12" t="inlineStr">
        <is>
          <t>Possible AI-edited photo (2)</t>
        </is>
      </c>
    </row>
    <row r="3">
      <c r="A3" s="11" t="inlineStr">
        <is>
          <t>SL02480</t>
        </is>
      </c>
      <c r="B3" s="12" t="inlineStr">
        <is>
          <t>B Venkataiah</t>
        </is>
      </c>
      <c r="C3" s="11" t="inlineStr">
        <is>
          <t>KAE</t>
        </is>
      </c>
      <c r="D3" s="11" t="inlineStr">
        <is>
          <t>South</t>
        </is>
      </c>
      <c r="E3" s="11" t="inlineStr">
        <is>
          <t>Hyderabad</t>
        </is>
      </c>
      <c r="F3" s="12" t="inlineStr">
        <is>
          <t>K.Purushotham</t>
        </is>
      </c>
      <c r="G3" s="11">
        <f>COUNTIF('Claim Review'!$B$2:$B$202,A3)</f>
        <v/>
      </c>
      <c r="H3" s="11">
        <f>COUNTIF('Photo Review'!$B$2:$B$403,A3)</f>
        <v/>
      </c>
      <c r="I3" s="11">
        <f>COUNTIFS('Photo Review'!$B$2:$B$403,A3,'Photo Review'!$X$2:$X$403,"Yes")</f>
        <v/>
      </c>
      <c r="J3" s="11">
        <f>H3-I3</f>
        <v/>
      </c>
      <c r="K3" s="11">
        <f>COUNTIFS('Claim Review'!$B$2:$B$202,A3,'Claim Review'!$M$2:$M$202,"NON-COMPLIANT")</f>
        <v/>
      </c>
      <c r="L3" s="13">
        <f>SUMIFS('Claim Review'!$J$2:$J$202,'Claim Review'!$B$2:$B$202,A3,'Claim Review'!$M$2:$M$202,"NON-COMPLIANT")</f>
        <v/>
      </c>
      <c r="M3" s="13">
        <f>SUMIFS('Claim Review'!$J$2:$J$202,'Claim Review'!$B$2:$B$202,A3)</f>
        <v/>
      </c>
      <c r="N3" s="11">
        <f>COUNTIFS('Photo Review'!$B$2:$B$403,A3,'Photo Review'!$T$2:$T$403,"High")</f>
        <v/>
      </c>
      <c r="O3" s="12">
        <f>IF(I3=0,"No stamp on any photo",IF(J3&gt;0,"Some photos without stamp","Compliant"))</f>
        <v/>
      </c>
      <c r="P3" s="12" t="inlineStr">
        <is>
          <t>Reused photo (2)</t>
        </is>
      </c>
    </row>
    <row r="4">
      <c r="A4" s="11" t="inlineStr">
        <is>
          <t>SL03702</t>
        </is>
      </c>
      <c r="B4" s="12" t="inlineStr">
        <is>
          <t>MASTR ANSARI VASIMAEHNAD</t>
        </is>
      </c>
      <c r="C4" s="11" t="inlineStr">
        <is>
          <t>SR</t>
        </is>
      </c>
      <c r="D4" s="11" t="inlineStr">
        <is>
          <t>GTR06 B</t>
        </is>
      </c>
      <c r="E4" s="11" t="inlineStr">
        <is>
          <t>VADODARA</t>
        </is>
      </c>
      <c r="F4" s="12" t="inlineStr">
        <is>
          <t>DEEPAK TUKARAM DESHMUKH</t>
        </is>
      </c>
      <c r="G4" s="11">
        <f>COUNTIF('Claim Review'!$B$2:$B$202,A4)</f>
        <v/>
      </c>
      <c r="H4" s="11">
        <f>COUNTIF('Photo Review'!$B$2:$B$403,A4)</f>
        <v/>
      </c>
      <c r="I4" s="11">
        <f>COUNTIFS('Photo Review'!$B$2:$B$403,A4,'Photo Review'!$X$2:$X$403,"Yes")</f>
        <v/>
      </c>
      <c r="J4" s="11">
        <f>H4-I4</f>
        <v/>
      </c>
      <c r="K4" s="11">
        <f>COUNTIFS('Claim Review'!$B$2:$B$202,A4,'Claim Review'!$M$2:$M$202,"NON-COMPLIANT")</f>
        <v/>
      </c>
      <c r="L4" s="13">
        <f>SUMIFS('Claim Review'!$J$2:$J$202,'Claim Review'!$B$2:$B$202,A4,'Claim Review'!$M$2:$M$202,"NON-COMPLIANT")</f>
        <v/>
      </c>
      <c r="M4" s="13">
        <f>SUMIFS('Claim Review'!$J$2:$J$202,'Claim Review'!$B$2:$B$202,A4)</f>
        <v/>
      </c>
      <c r="N4" s="11">
        <f>COUNTIFS('Photo Review'!$B$2:$B$403,A4,'Photo Review'!$T$2:$T$403,"High")</f>
        <v/>
      </c>
      <c r="O4" s="12">
        <f>IF(I4=0,"No stamp on any photo",IF(J4&gt;0,"Some photos without stamp","Compliant"))</f>
        <v/>
      </c>
      <c r="P4" s="12" t="inlineStr">
        <is>
          <t>Reused photo (4)</t>
        </is>
      </c>
    </row>
    <row r="5">
      <c r="A5" s="11" t="inlineStr">
        <is>
          <t>SL04125</t>
        </is>
      </c>
      <c r="B5" s="12" t="inlineStr">
        <is>
          <t>ARVIND KUMAR DUBEY</t>
        </is>
      </c>
      <c r="C5" s="11" t="inlineStr">
        <is>
          <t>ASE</t>
        </is>
      </c>
      <c r="D5" s="11" t="inlineStr">
        <is>
          <t>GTR02</t>
        </is>
      </c>
      <c r="E5" s="11" t="inlineStr">
        <is>
          <t>NORTH AND EAST DELHI</t>
        </is>
      </c>
      <c r="F5" s="12" t="inlineStr">
        <is>
          <t>RAHUL GAUTAM</t>
        </is>
      </c>
      <c r="G5" s="11">
        <f>COUNTIF('Claim Review'!$B$2:$B$202,A5)</f>
        <v/>
      </c>
      <c r="H5" s="11">
        <f>COUNTIF('Photo Review'!$B$2:$B$403,A5)</f>
        <v/>
      </c>
      <c r="I5" s="11">
        <f>COUNTIFS('Photo Review'!$B$2:$B$403,A5,'Photo Review'!$X$2:$X$403,"Yes")</f>
        <v/>
      </c>
      <c r="J5" s="11">
        <f>H5-I5</f>
        <v/>
      </c>
      <c r="K5" s="11">
        <f>COUNTIFS('Claim Review'!$B$2:$B$202,A5,'Claim Review'!$M$2:$M$202,"NON-COMPLIANT")</f>
        <v/>
      </c>
      <c r="L5" s="13">
        <f>SUMIFS('Claim Review'!$J$2:$J$202,'Claim Review'!$B$2:$B$202,A5,'Claim Review'!$M$2:$M$202,"NON-COMPLIANT")</f>
        <v/>
      </c>
      <c r="M5" s="13">
        <f>SUMIFS('Claim Review'!$J$2:$J$202,'Claim Review'!$B$2:$B$202,A5)</f>
        <v/>
      </c>
      <c r="N5" s="11">
        <f>COUNTIFS('Photo Review'!$B$2:$B$403,A5,'Photo Review'!$T$2:$T$403,"High")</f>
        <v/>
      </c>
      <c r="O5" s="12">
        <f>IF(I5=0,"No stamp on any photo",IF(J5&gt;0,"Some photos without stamp","Compliant"))</f>
        <v/>
      </c>
      <c r="P5" s="12" t="inlineStr">
        <is>
          <t>Reused photo (4)</t>
        </is>
      </c>
    </row>
    <row r="6">
      <c r="A6" s="11" t="inlineStr">
        <is>
          <t>SL04134</t>
        </is>
      </c>
      <c r="B6" s="12" t="inlineStr">
        <is>
          <t>Babu Madhanagiriyappa</t>
        </is>
      </c>
      <c r="C6" s="11" t="inlineStr">
        <is>
          <t>SO</t>
        </is>
      </c>
      <c r="D6" s="11" t="inlineStr">
        <is>
          <t>GTR08</t>
        </is>
      </c>
      <c r="E6" s="11" t="inlineStr">
        <is>
          <t>Bangalore</t>
        </is>
      </c>
      <c r="F6" s="12" t="inlineStr">
        <is>
          <t>P VIJAY KUMAR</t>
        </is>
      </c>
      <c r="G6" s="11">
        <f>COUNTIF('Claim Review'!$B$2:$B$202,A6)</f>
        <v/>
      </c>
      <c r="H6" s="11">
        <f>COUNTIF('Photo Review'!$B$2:$B$403,A6)</f>
        <v/>
      </c>
      <c r="I6" s="11">
        <f>COUNTIFS('Photo Review'!$B$2:$B$403,A6,'Photo Review'!$X$2:$X$403,"Yes")</f>
        <v/>
      </c>
      <c r="J6" s="11">
        <f>H6-I6</f>
        <v/>
      </c>
      <c r="K6" s="11">
        <f>COUNTIFS('Claim Review'!$B$2:$B$202,A6,'Claim Review'!$M$2:$M$202,"NON-COMPLIANT")</f>
        <v/>
      </c>
      <c r="L6" s="13">
        <f>SUMIFS('Claim Review'!$J$2:$J$202,'Claim Review'!$B$2:$B$202,A6,'Claim Review'!$M$2:$M$202,"NON-COMPLIANT")</f>
        <v/>
      </c>
      <c r="M6" s="13">
        <f>SUMIFS('Claim Review'!$J$2:$J$202,'Claim Review'!$B$2:$B$202,A6)</f>
        <v/>
      </c>
      <c r="N6" s="11">
        <f>COUNTIFS('Photo Review'!$B$2:$B$403,A6,'Photo Review'!$T$2:$T$403,"High")</f>
        <v/>
      </c>
      <c r="O6" s="12">
        <f>IF(I6=0,"No stamp on any photo",IF(J6&gt;0,"Some photos without stamp","Compliant"))</f>
        <v/>
      </c>
      <c r="P6" s="12" t="inlineStr">
        <is>
          <t>Reused photo (2)</t>
        </is>
      </c>
    </row>
    <row r="7">
      <c r="A7" s="11" t="inlineStr">
        <is>
          <t>SL04205</t>
        </is>
      </c>
      <c r="B7" s="12" t="inlineStr">
        <is>
          <t>VINOD KUMAR</t>
        </is>
      </c>
      <c r="C7" s="11" t="inlineStr">
        <is>
          <t>SR</t>
        </is>
      </c>
      <c r="D7" s="11" t="inlineStr">
        <is>
          <t>North</t>
        </is>
      </c>
      <c r="E7" s="11" t="inlineStr">
        <is>
          <t>Delhi</t>
        </is>
      </c>
      <c r="F7" s="12" t="inlineStr">
        <is>
          <t>Gouri Shankar</t>
        </is>
      </c>
      <c r="G7" s="11">
        <f>COUNTIF('Claim Review'!$B$2:$B$202,A7)</f>
        <v/>
      </c>
      <c r="H7" s="11">
        <f>COUNTIF('Photo Review'!$B$2:$B$403,A7)</f>
        <v/>
      </c>
      <c r="I7" s="11">
        <f>COUNTIFS('Photo Review'!$B$2:$B$403,A7,'Photo Review'!$X$2:$X$403,"Yes")</f>
        <v/>
      </c>
      <c r="J7" s="11">
        <f>H7-I7</f>
        <v/>
      </c>
      <c r="K7" s="11">
        <f>COUNTIFS('Claim Review'!$B$2:$B$202,A7,'Claim Review'!$M$2:$M$202,"NON-COMPLIANT")</f>
        <v/>
      </c>
      <c r="L7" s="13">
        <f>SUMIFS('Claim Review'!$J$2:$J$202,'Claim Review'!$B$2:$B$202,A7,'Claim Review'!$M$2:$M$202,"NON-COMPLIANT")</f>
        <v/>
      </c>
      <c r="M7" s="13">
        <f>SUMIFS('Claim Review'!$J$2:$J$202,'Claim Review'!$B$2:$B$202,A7)</f>
        <v/>
      </c>
      <c r="N7" s="11">
        <f>COUNTIFS('Photo Review'!$B$2:$B$403,A7,'Photo Review'!$T$2:$T$403,"High")</f>
        <v/>
      </c>
      <c r="O7" s="12">
        <f>IF(I7=0,"No stamp on any photo",IF(J7&gt;0,"Some photos without stamp","Compliant"))</f>
        <v/>
      </c>
      <c r="P7" s="12" t="inlineStr">
        <is>
          <t>Reused photo (10)</t>
        </is>
      </c>
    </row>
    <row r="8">
      <c r="A8" s="11" t="inlineStr">
        <is>
          <t>SL04356</t>
        </is>
      </c>
      <c r="B8" s="12" t="inlineStr">
        <is>
          <t>HARIOM DUBEY</t>
        </is>
      </c>
      <c r="C8" s="11" t="inlineStr">
        <is>
          <t>SO</t>
        </is>
      </c>
      <c r="D8" s="11" t="inlineStr">
        <is>
          <t>GTR02</t>
        </is>
      </c>
      <c r="E8" s="11" t="inlineStr">
        <is>
          <t>New Delhi</t>
        </is>
      </c>
      <c r="F8" s="12" t="inlineStr">
        <is>
          <t>RAHUL GAUTAM</t>
        </is>
      </c>
      <c r="G8" s="11">
        <f>COUNTIF('Claim Review'!$B$2:$B$202,A8)</f>
        <v/>
      </c>
      <c r="H8" s="11">
        <f>COUNTIF('Photo Review'!$B$2:$B$403,A8)</f>
        <v/>
      </c>
      <c r="I8" s="11">
        <f>COUNTIFS('Photo Review'!$B$2:$B$403,A8,'Photo Review'!$X$2:$X$403,"Yes")</f>
        <v/>
      </c>
      <c r="J8" s="11">
        <f>H8-I8</f>
        <v/>
      </c>
      <c r="K8" s="11">
        <f>COUNTIFS('Claim Review'!$B$2:$B$202,A8,'Claim Review'!$M$2:$M$202,"NON-COMPLIANT")</f>
        <v/>
      </c>
      <c r="L8" s="13">
        <f>SUMIFS('Claim Review'!$J$2:$J$202,'Claim Review'!$B$2:$B$202,A8,'Claim Review'!$M$2:$M$202,"NON-COMPLIANT")</f>
        <v/>
      </c>
      <c r="M8" s="13">
        <f>SUMIFS('Claim Review'!$J$2:$J$202,'Claim Review'!$B$2:$B$202,A8)</f>
        <v/>
      </c>
      <c r="N8" s="11">
        <f>COUNTIFS('Photo Review'!$B$2:$B$403,A8,'Photo Review'!$T$2:$T$403,"High")</f>
        <v/>
      </c>
      <c r="O8" s="12">
        <f>IF(I8=0,"No stamp on any photo",IF(J8&gt;0,"Some photos without stamp","Compliant"))</f>
        <v/>
      </c>
      <c r="P8" s="12" t="inlineStr">
        <is>
          <t>Reused photo (4)</t>
        </is>
      </c>
    </row>
    <row r="9">
      <c r="A9" s="11" t="inlineStr">
        <is>
          <t>SL04426</t>
        </is>
      </c>
      <c r="B9" s="12" t="inlineStr">
        <is>
          <t>P VIJAY KUMAR</t>
        </is>
      </c>
      <c r="C9" s="11" t="inlineStr">
        <is>
          <t>TSM</t>
        </is>
      </c>
      <c r="D9" s="11" t="inlineStr">
        <is>
          <t>GTR08</t>
        </is>
      </c>
      <c r="E9" s="11" t="inlineStr">
        <is>
          <t>Bangalore</t>
        </is>
      </c>
      <c r="F9" s="12" t="inlineStr">
        <is>
          <t>REVANASIDDAPPA</t>
        </is>
      </c>
      <c r="G9" s="11">
        <f>COUNTIF('Claim Review'!$B$2:$B$202,A9)</f>
        <v/>
      </c>
      <c r="H9" s="11">
        <f>COUNTIF('Photo Review'!$B$2:$B$403,A9)</f>
        <v/>
      </c>
      <c r="I9" s="11">
        <f>COUNTIFS('Photo Review'!$B$2:$B$403,A9,'Photo Review'!$X$2:$X$403,"Yes")</f>
        <v/>
      </c>
      <c r="J9" s="11">
        <f>H9-I9</f>
        <v/>
      </c>
      <c r="K9" s="11">
        <f>COUNTIFS('Claim Review'!$B$2:$B$202,A9,'Claim Review'!$M$2:$M$202,"NON-COMPLIANT")</f>
        <v/>
      </c>
      <c r="L9" s="13">
        <f>SUMIFS('Claim Review'!$J$2:$J$202,'Claim Review'!$B$2:$B$202,A9,'Claim Review'!$M$2:$M$202,"NON-COMPLIANT")</f>
        <v/>
      </c>
      <c r="M9" s="13">
        <f>SUMIFS('Claim Review'!$J$2:$J$202,'Claim Review'!$B$2:$B$202,A9)</f>
        <v/>
      </c>
      <c r="N9" s="11">
        <f>COUNTIFS('Photo Review'!$B$2:$B$403,A9,'Photo Review'!$T$2:$T$403,"High")</f>
        <v/>
      </c>
      <c r="O9" s="12">
        <f>IF(I9=0,"No stamp on any photo",IF(J9&gt;0,"Some photos without stamp","Compliant"))</f>
        <v/>
      </c>
      <c r="P9" s="12" t="inlineStr">
        <is>
          <t>Odometer END below START (1)</t>
        </is>
      </c>
    </row>
    <row r="10">
      <c r="A10" s="11" t="inlineStr">
        <is>
          <t>SL04429</t>
        </is>
      </c>
      <c r="B10" s="12" t="inlineStr">
        <is>
          <t>KISHAN KUMAR</t>
        </is>
      </c>
      <c r="C10" s="11" t="inlineStr">
        <is>
          <t>SO</t>
        </is>
      </c>
      <c r="D10" s="11" t="inlineStr">
        <is>
          <t>GTR02</t>
        </is>
      </c>
      <c r="E10" s="11" t="inlineStr">
        <is>
          <t>West Delhi</t>
        </is>
      </c>
      <c r="F10" s="12" t="inlineStr">
        <is>
          <t>RAHUL GAUTAM</t>
        </is>
      </c>
      <c r="G10" s="11">
        <f>COUNTIF('Claim Review'!$B$2:$B$202,A10)</f>
        <v/>
      </c>
      <c r="H10" s="11">
        <f>COUNTIF('Photo Review'!$B$2:$B$403,A10)</f>
        <v/>
      </c>
      <c r="I10" s="11">
        <f>COUNTIFS('Photo Review'!$B$2:$B$403,A10,'Photo Review'!$X$2:$X$403,"Yes")</f>
        <v/>
      </c>
      <c r="J10" s="11">
        <f>H10-I10</f>
        <v/>
      </c>
      <c r="K10" s="11">
        <f>COUNTIFS('Claim Review'!$B$2:$B$202,A10,'Claim Review'!$M$2:$M$202,"NON-COMPLIANT")</f>
        <v/>
      </c>
      <c r="L10" s="13">
        <f>SUMIFS('Claim Review'!$J$2:$J$202,'Claim Review'!$B$2:$B$202,A10,'Claim Review'!$M$2:$M$202,"NON-COMPLIANT")</f>
        <v/>
      </c>
      <c r="M10" s="13">
        <f>SUMIFS('Claim Review'!$J$2:$J$202,'Claim Review'!$B$2:$B$202,A10)</f>
        <v/>
      </c>
      <c r="N10" s="11">
        <f>COUNTIFS('Photo Review'!$B$2:$B$403,A10,'Photo Review'!$T$2:$T$403,"High")</f>
        <v/>
      </c>
      <c r="O10" s="12">
        <f>IF(I10=0,"No stamp on any photo",IF(J10&gt;0,"Some photos without stamp","Compliant"))</f>
        <v/>
      </c>
      <c r="P10" s="12" t="inlineStr">
        <is>
          <t>Reused photo (2)</t>
        </is>
      </c>
    </row>
    <row r="11">
      <c r="A11" s="11" t="inlineStr">
        <is>
          <t>SL04461</t>
        </is>
      </c>
      <c r="B11" s="12" t="inlineStr">
        <is>
          <t>KAFIL AHMAD KHAN</t>
        </is>
      </c>
      <c r="C11" s="11" t="inlineStr">
        <is>
          <t>SO</t>
        </is>
      </c>
      <c r="D11" s="11" t="inlineStr">
        <is>
          <t>GTR03 B</t>
        </is>
      </c>
      <c r="E11" s="11" t="inlineStr">
        <is>
          <t>Shahjahanpur</t>
        </is>
      </c>
      <c r="F11" s="12" t="inlineStr">
        <is>
          <t>SAURABH JAISWAL</t>
        </is>
      </c>
      <c r="G11" s="11">
        <f>COUNTIF('Claim Review'!$B$2:$B$202,A11)</f>
        <v/>
      </c>
      <c r="H11" s="11">
        <f>COUNTIF('Photo Review'!$B$2:$B$403,A11)</f>
        <v/>
      </c>
      <c r="I11" s="11">
        <f>COUNTIFS('Photo Review'!$B$2:$B$403,A11,'Photo Review'!$X$2:$X$403,"Yes")</f>
        <v/>
      </c>
      <c r="J11" s="11">
        <f>H11-I11</f>
        <v/>
      </c>
      <c r="K11" s="11">
        <f>COUNTIFS('Claim Review'!$B$2:$B$202,A11,'Claim Review'!$M$2:$M$202,"NON-COMPLIANT")</f>
        <v/>
      </c>
      <c r="L11" s="13">
        <f>SUMIFS('Claim Review'!$J$2:$J$202,'Claim Review'!$B$2:$B$202,A11,'Claim Review'!$M$2:$M$202,"NON-COMPLIANT")</f>
        <v/>
      </c>
      <c r="M11" s="13">
        <f>SUMIFS('Claim Review'!$J$2:$J$202,'Claim Review'!$B$2:$B$202,A11)</f>
        <v/>
      </c>
      <c r="N11" s="11">
        <f>COUNTIFS('Photo Review'!$B$2:$B$403,A11,'Photo Review'!$T$2:$T$403,"High")</f>
        <v/>
      </c>
      <c r="O11" s="12">
        <f>IF(I11=0,"No stamp on any photo",IF(J11&gt;0,"Some photos without stamp","Compliant"))</f>
        <v/>
      </c>
      <c r="P11" s="12" t="inlineStr">
        <is>
          <t>Reused photo (4)</t>
        </is>
      </c>
    </row>
    <row r="12">
      <c r="A12" s="11" t="inlineStr">
        <is>
          <t>SL04547</t>
        </is>
      </c>
      <c r="B12" s="12" t="inlineStr">
        <is>
          <t>BALRAM VERMA</t>
        </is>
      </c>
      <c r="C12" s="11" t="inlineStr">
        <is>
          <t>SO</t>
        </is>
      </c>
      <c r="D12" s="11" t="inlineStr">
        <is>
          <t>GTR02</t>
        </is>
      </c>
      <c r="E12" s="11" t="inlineStr">
        <is>
          <t>East Delhi</t>
        </is>
      </c>
      <c r="F12" s="12" t="inlineStr">
        <is>
          <t>RAHUL GAUTAM</t>
        </is>
      </c>
      <c r="G12" s="11">
        <f>COUNTIF('Claim Review'!$B$2:$B$202,A12)</f>
        <v/>
      </c>
      <c r="H12" s="11">
        <f>COUNTIF('Photo Review'!$B$2:$B$403,A12)</f>
        <v/>
      </c>
      <c r="I12" s="11">
        <f>COUNTIFS('Photo Review'!$B$2:$B$403,A12,'Photo Review'!$X$2:$X$403,"Yes")</f>
        <v/>
      </c>
      <c r="J12" s="11">
        <f>H12-I12</f>
        <v/>
      </c>
      <c r="K12" s="11">
        <f>COUNTIFS('Claim Review'!$B$2:$B$202,A12,'Claim Review'!$M$2:$M$202,"NON-COMPLIANT")</f>
        <v/>
      </c>
      <c r="L12" s="13">
        <f>SUMIFS('Claim Review'!$J$2:$J$202,'Claim Review'!$B$2:$B$202,A12,'Claim Review'!$M$2:$M$202,"NON-COMPLIANT")</f>
        <v/>
      </c>
      <c r="M12" s="13">
        <f>SUMIFS('Claim Review'!$J$2:$J$202,'Claim Review'!$B$2:$B$202,A12)</f>
        <v/>
      </c>
      <c r="N12" s="11">
        <f>COUNTIFS('Photo Review'!$B$2:$B$403,A12,'Photo Review'!$T$2:$T$403,"High")</f>
        <v/>
      </c>
      <c r="O12" s="12">
        <f>IF(I12=0,"No stamp on any photo",IF(J12&gt;0,"Some photos without stamp","Compliant"))</f>
        <v/>
      </c>
      <c r="P12" s="12" t="inlineStr">
        <is>
          <t>Reused photo (6)</t>
        </is>
      </c>
    </row>
    <row r="13">
      <c r="A13" s="11" t="inlineStr">
        <is>
          <t>SL04576</t>
        </is>
      </c>
      <c r="B13" s="12" t="inlineStr">
        <is>
          <t>G SUGIRTHA RAJA</t>
        </is>
      </c>
      <c r="C13" s="11" t="inlineStr">
        <is>
          <t>SO</t>
        </is>
      </c>
      <c r="D13" s="11" t="inlineStr">
        <is>
          <t>GTR09</t>
        </is>
      </c>
      <c r="E13" s="11" t="inlineStr">
        <is>
          <t>Salem</t>
        </is>
      </c>
      <c r="F13" s="12" t="inlineStr">
        <is>
          <t>Saravanan N</t>
        </is>
      </c>
      <c r="G13" s="11">
        <f>COUNTIF('Claim Review'!$B$2:$B$202,A13)</f>
        <v/>
      </c>
      <c r="H13" s="11">
        <f>COUNTIF('Photo Review'!$B$2:$B$403,A13)</f>
        <v/>
      </c>
      <c r="I13" s="11">
        <f>COUNTIFS('Photo Review'!$B$2:$B$403,A13,'Photo Review'!$X$2:$X$403,"Yes")</f>
        <v/>
      </c>
      <c r="J13" s="11">
        <f>H13-I13</f>
        <v/>
      </c>
      <c r="K13" s="11">
        <f>COUNTIFS('Claim Review'!$B$2:$B$202,A13,'Claim Review'!$M$2:$M$202,"NON-COMPLIANT")</f>
        <v/>
      </c>
      <c r="L13" s="13">
        <f>SUMIFS('Claim Review'!$J$2:$J$202,'Claim Review'!$B$2:$B$202,A13,'Claim Review'!$M$2:$M$202,"NON-COMPLIANT")</f>
        <v/>
      </c>
      <c r="M13" s="13">
        <f>SUMIFS('Claim Review'!$J$2:$J$202,'Claim Review'!$B$2:$B$202,A13)</f>
        <v/>
      </c>
      <c r="N13" s="11">
        <f>COUNTIFS('Photo Review'!$B$2:$B$403,A13,'Photo Review'!$T$2:$T$403,"High")</f>
        <v/>
      </c>
      <c r="O13" s="12">
        <f>IF(I13=0,"No stamp on any photo",IF(J13&gt;0,"Some photos without stamp","Compliant"))</f>
        <v/>
      </c>
      <c r="P13" s="12" t="inlineStr">
        <is>
          <t>Reused photo (2)</t>
        </is>
      </c>
    </row>
    <row r="14">
      <c r="A14" s="11" t="inlineStr">
        <is>
          <t>SL04446</t>
        </is>
      </c>
      <c r="B14" s="12" t="inlineStr">
        <is>
          <t>GANDROTHULA SUBBA RAO</t>
        </is>
      </c>
      <c r="C14" s="11" t="inlineStr">
        <is>
          <t>SR</t>
        </is>
      </c>
      <c r="D14" s="11" t="inlineStr">
        <is>
          <t>GTR07</t>
        </is>
      </c>
      <c r="E14" s="11" t="inlineStr">
        <is>
          <t>RAJMUNDRY</t>
        </is>
      </c>
      <c r="F14" s="12" t="inlineStr">
        <is>
          <t>Yellapu Nageswara Rao</t>
        </is>
      </c>
      <c r="G14" s="11">
        <f>COUNTIF('Claim Review'!$B$2:$B$202,A14)</f>
        <v/>
      </c>
      <c r="H14" s="11">
        <f>COUNTIF('Photo Review'!$B$2:$B$403,A14)</f>
        <v/>
      </c>
      <c r="I14" s="11">
        <f>COUNTIFS('Photo Review'!$B$2:$B$403,A14,'Photo Review'!$X$2:$X$403,"Yes")</f>
        <v/>
      </c>
      <c r="J14" s="11">
        <f>H14-I14</f>
        <v/>
      </c>
      <c r="K14" s="11">
        <f>COUNTIFS('Claim Review'!$B$2:$B$202,A14,'Claim Review'!$M$2:$M$202,"NON-COMPLIANT")</f>
        <v/>
      </c>
      <c r="L14" s="13">
        <f>SUMIFS('Claim Review'!$J$2:$J$202,'Claim Review'!$B$2:$B$202,A14,'Claim Review'!$M$2:$M$202,"NON-COMPLIANT")</f>
        <v/>
      </c>
      <c r="M14" s="13">
        <f>SUMIFS('Claim Review'!$J$2:$J$202,'Claim Review'!$B$2:$B$202,A14)</f>
        <v/>
      </c>
      <c r="N14" s="11">
        <f>COUNTIFS('Photo Review'!$B$2:$B$403,A14,'Photo Review'!$T$2:$T$403,"High")</f>
        <v/>
      </c>
      <c r="O14" s="12">
        <f>IF(I14=0,"No stamp on any photo",IF(J14&gt;0,"Some photos without stamp","Compliant"))</f>
        <v/>
      </c>
      <c r="P14" s="12" t="inlineStr">
        <is>
          <t>Screenshot instead of photo (2)</t>
        </is>
      </c>
    </row>
    <row r="15">
      <c r="A15" s="11" t="inlineStr">
        <is>
          <t>SL01707</t>
        </is>
      </c>
      <c r="B15" s="12" t="inlineStr">
        <is>
          <t>PANKAJ KUMAR PANDEY</t>
        </is>
      </c>
      <c r="C15" s="11" t="inlineStr">
        <is>
          <t>SO</t>
        </is>
      </c>
      <c r="D15" s="11" t="inlineStr">
        <is>
          <t>GTR03 A</t>
        </is>
      </c>
      <c r="E15" s="11" t="inlineStr">
        <is>
          <t>FAIZABAD</t>
        </is>
      </c>
      <c r="F15" s="12" t="inlineStr">
        <is>
          <t>PRADEEP KUMAR</t>
        </is>
      </c>
      <c r="G15" s="11">
        <f>COUNTIF('Claim Review'!$B$2:$B$202,A15)</f>
        <v/>
      </c>
      <c r="H15" s="11">
        <f>COUNTIF('Photo Review'!$B$2:$B$403,A15)</f>
        <v/>
      </c>
      <c r="I15" s="11">
        <f>COUNTIFS('Photo Review'!$B$2:$B$403,A15,'Photo Review'!$X$2:$X$403,"Yes")</f>
        <v/>
      </c>
      <c r="J15" s="11">
        <f>H15-I15</f>
        <v/>
      </c>
      <c r="K15" s="11">
        <f>COUNTIFS('Claim Review'!$B$2:$B$202,A15,'Claim Review'!$M$2:$M$202,"NON-COMPLIANT")</f>
        <v/>
      </c>
      <c r="L15" s="13">
        <f>SUMIFS('Claim Review'!$J$2:$J$202,'Claim Review'!$B$2:$B$202,A15,'Claim Review'!$M$2:$M$202,"NON-COMPLIANT")</f>
        <v/>
      </c>
      <c r="M15" s="13">
        <f>SUMIFS('Claim Review'!$J$2:$J$202,'Claim Review'!$B$2:$B$202,A15)</f>
        <v/>
      </c>
      <c r="N15" s="11">
        <f>COUNTIFS('Photo Review'!$B$2:$B$403,A15,'Photo Review'!$T$2:$T$403,"High")</f>
        <v/>
      </c>
      <c r="O15" s="12">
        <f>IF(I15=0,"No stamp on any photo",IF(J15&gt;0,"Some photos without stamp","Compliant"))</f>
        <v/>
      </c>
      <c r="P15" s="12" t="inlineStr"/>
    </row>
    <row r="16">
      <c r="A16" s="11" t="inlineStr">
        <is>
          <t>SL02068</t>
        </is>
      </c>
      <c r="B16" s="12" t="inlineStr">
        <is>
          <t>ZEVER FARNONDES</t>
        </is>
      </c>
      <c r="C16" s="11" t="inlineStr">
        <is>
          <t>SO</t>
        </is>
      </c>
      <c r="D16" s="11" t="inlineStr">
        <is>
          <t>GTR08</t>
        </is>
      </c>
      <c r="E16" s="11" t="inlineStr">
        <is>
          <t>PANJIM</t>
        </is>
      </c>
      <c r="F16" s="12" t="inlineStr">
        <is>
          <t>MANOHAR KUMAR JHA</t>
        </is>
      </c>
      <c r="G16" s="11">
        <f>COUNTIF('Claim Review'!$B$2:$B$202,A16)</f>
        <v/>
      </c>
      <c r="H16" s="11">
        <f>COUNTIF('Photo Review'!$B$2:$B$403,A16)</f>
        <v/>
      </c>
      <c r="I16" s="11">
        <f>COUNTIFS('Photo Review'!$B$2:$B$403,A16,'Photo Review'!$X$2:$X$403,"Yes")</f>
        <v/>
      </c>
      <c r="J16" s="11">
        <f>H16-I16</f>
        <v/>
      </c>
      <c r="K16" s="11">
        <f>COUNTIFS('Claim Review'!$B$2:$B$202,A16,'Claim Review'!$M$2:$M$202,"NON-COMPLIANT")</f>
        <v/>
      </c>
      <c r="L16" s="13">
        <f>SUMIFS('Claim Review'!$J$2:$J$202,'Claim Review'!$B$2:$B$202,A16,'Claim Review'!$M$2:$M$202,"NON-COMPLIANT")</f>
        <v/>
      </c>
      <c r="M16" s="13">
        <f>SUMIFS('Claim Review'!$J$2:$J$202,'Claim Review'!$B$2:$B$202,A16)</f>
        <v/>
      </c>
      <c r="N16" s="11">
        <f>COUNTIFS('Photo Review'!$B$2:$B$403,A16,'Photo Review'!$T$2:$T$403,"High")</f>
        <v/>
      </c>
      <c r="O16" s="12">
        <f>IF(I16=0,"No stamp on any photo",IF(J16&gt;0,"Some photos without stamp","Compliant"))</f>
        <v/>
      </c>
      <c r="P16" s="12" t="inlineStr"/>
    </row>
    <row r="17">
      <c r="A17" s="11" t="inlineStr">
        <is>
          <t>SL02611</t>
        </is>
      </c>
      <c r="B17" s="12" t="inlineStr">
        <is>
          <t>Mahesh Kumar Gujjari</t>
        </is>
      </c>
      <c r="C17" s="11" t="inlineStr">
        <is>
          <t>SO</t>
        </is>
      </c>
      <c r="D17" s="11" t="inlineStr">
        <is>
          <t>South</t>
        </is>
      </c>
      <c r="E17" s="11" t="inlineStr">
        <is>
          <t>HYDERABAD</t>
        </is>
      </c>
      <c r="F17" s="12" t="inlineStr">
        <is>
          <t>K.Purushotham</t>
        </is>
      </c>
      <c r="G17" s="11">
        <f>COUNTIF('Claim Review'!$B$2:$B$202,A17)</f>
        <v/>
      </c>
      <c r="H17" s="11">
        <f>COUNTIF('Photo Review'!$B$2:$B$403,A17)</f>
        <v/>
      </c>
      <c r="I17" s="11">
        <f>COUNTIFS('Photo Review'!$B$2:$B$403,A17,'Photo Review'!$X$2:$X$403,"Yes")</f>
        <v/>
      </c>
      <c r="J17" s="11">
        <f>H17-I17</f>
        <v/>
      </c>
      <c r="K17" s="11">
        <f>COUNTIFS('Claim Review'!$B$2:$B$202,A17,'Claim Review'!$M$2:$M$202,"NON-COMPLIANT")</f>
        <v/>
      </c>
      <c r="L17" s="13">
        <f>SUMIFS('Claim Review'!$J$2:$J$202,'Claim Review'!$B$2:$B$202,A17,'Claim Review'!$M$2:$M$202,"NON-COMPLIANT")</f>
        <v/>
      </c>
      <c r="M17" s="13">
        <f>SUMIFS('Claim Review'!$J$2:$J$202,'Claim Review'!$B$2:$B$202,A17)</f>
        <v/>
      </c>
      <c r="N17" s="11">
        <f>COUNTIFS('Photo Review'!$B$2:$B$403,A17,'Photo Review'!$T$2:$T$403,"High")</f>
        <v/>
      </c>
      <c r="O17" s="12">
        <f>IF(I17=0,"No stamp on any photo",IF(J17&gt;0,"Some photos without stamp","Compliant"))</f>
        <v/>
      </c>
      <c r="P17" s="12" t="inlineStr"/>
    </row>
    <row r="18">
      <c r="A18" s="11" t="inlineStr">
        <is>
          <t>SL02671</t>
        </is>
      </c>
      <c r="B18" s="12" t="inlineStr">
        <is>
          <t>IBRAR ALAM</t>
        </is>
      </c>
      <c r="C18" s="11" t="inlineStr">
        <is>
          <t>SR</t>
        </is>
      </c>
      <c r="D18" s="11" t="inlineStr">
        <is>
          <t>GTR02</t>
        </is>
      </c>
      <c r="E18" s="11" t="inlineStr">
        <is>
          <t>EAST DELHI</t>
        </is>
      </c>
      <c r="F18" s="12" t="inlineStr">
        <is>
          <t>RAHUL GAUTAM</t>
        </is>
      </c>
      <c r="G18" s="11">
        <f>COUNTIF('Claim Review'!$B$2:$B$202,A18)</f>
        <v/>
      </c>
      <c r="H18" s="11">
        <f>COUNTIF('Photo Review'!$B$2:$B$403,A18)</f>
        <v/>
      </c>
      <c r="I18" s="11">
        <f>COUNTIFS('Photo Review'!$B$2:$B$403,A18,'Photo Review'!$X$2:$X$403,"Yes")</f>
        <v/>
      </c>
      <c r="J18" s="11">
        <f>H18-I18</f>
        <v/>
      </c>
      <c r="K18" s="11">
        <f>COUNTIFS('Claim Review'!$B$2:$B$202,A18,'Claim Review'!$M$2:$M$202,"NON-COMPLIANT")</f>
        <v/>
      </c>
      <c r="L18" s="13">
        <f>SUMIFS('Claim Review'!$J$2:$J$202,'Claim Review'!$B$2:$B$202,A18,'Claim Review'!$M$2:$M$202,"NON-COMPLIANT")</f>
        <v/>
      </c>
      <c r="M18" s="13">
        <f>SUMIFS('Claim Review'!$J$2:$J$202,'Claim Review'!$B$2:$B$202,A18)</f>
        <v/>
      </c>
      <c r="N18" s="11">
        <f>COUNTIFS('Photo Review'!$B$2:$B$403,A18,'Photo Review'!$T$2:$T$403,"High")</f>
        <v/>
      </c>
      <c r="O18" s="12">
        <f>IF(I18=0,"No stamp on any photo",IF(J18&gt;0,"Some photos without stamp","Compliant"))</f>
        <v/>
      </c>
      <c r="P18" s="12" t="inlineStr"/>
    </row>
    <row r="19">
      <c r="A19" s="11" t="inlineStr">
        <is>
          <t>SL02930</t>
        </is>
      </c>
      <c r="B19" s="12" t="inlineStr">
        <is>
          <t>A. SURESH GOUD</t>
        </is>
      </c>
      <c r="C19" s="11" t="inlineStr">
        <is>
          <t>SR</t>
        </is>
      </c>
      <c r="D19" s="11" t="inlineStr">
        <is>
          <t>GTR07</t>
        </is>
      </c>
      <c r="E19" s="11" t="inlineStr">
        <is>
          <t>Jadcherla</t>
        </is>
      </c>
      <c r="F19" s="12" t="inlineStr">
        <is>
          <t>B BHASKAR</t>
        </is>
      </c>
      <c r="G19" s="11">
        <f>COUNTIF('Claim Review'!$B$2:$B$202,A19)</f>
        <v/>
      </c>
      <c r="H19" s="11">
        <f>COUNTIF('Photo Review'!$B$2:$B$403,A19)</f>
        <v/>
      </c>
      <c r="I19" s="11">
        <f>COUNTIFS('Photo Review'!$B$2:$B$403,A19,'Photo Review'!$X$2:$X$403,"Yes")</f>
        <v/>
      </c>
      <c r="J19" s="11">
        <f>H19-I19</f>
        <v/>
      </c>
      <c r="K19" s="11">
        <f>COUNTIFS('Claim Review'!$B$2:$B$202,A19,'Claim Review'!$M$2:$M$202,"NON-COMPLIANT")</f>
        <v/>
      </c>
      <c r="L19" s="13">
        <f>SUMIFS('Claim Review'!$J$2:$J$202,'Claim Review'!$B$2:$B$202,A19,'Claim Review'!$M$2:$M$202,"NON-COMPLIANT")</f>
        <v/>
      </c>
      <c r="M19" s="13">
        <f>SUMIFS('Claim Review'!$J$2:$J$202,'Claim Review'!$B$2:$B$202,A19)</f>
        <v/>
      </c>
      <c r="N19" s="11">
        <f>COUNTIFS('Photo Review'!$B$2:$B$403,A19,'Photo Review'!$T$2:$T$403,"High")</f>
        <v/>
      </c>
      <c r="O19" s="12">
        <f>IF(I19=0,"No stamp on any photo",IF(J19&gt;0,"Some photos without stamp","Compliant"))</f>
        <v/>
      </c>
      <c r="P19" s="12" t="inlineStr"/>
    </row>
    <row r="20">
      <c r="A20" s="11" t="inlineStr">
        <is>
          <t>SL03708</t>
        </is>
      </c>
      <c r="B20" s="12" t="inlineStr">
        <is>
          <t>ARUMANI M</t>
        </is>
      </c>
      <c r="C20" s="11" t="inlineStr">
        <is>
          <t>SO</t>
        </is>
      </c>
      <c r="D20" s="11" t="inlineStr">
        <is>
          <t>GTR09</t>
        </is>
      </c>
      <c r="E20" s="11" t="inlineStr">
        <is>
          <t>CHENNAI</t>
        </is>
      </c>
      <c r="F20" s="12" t="inlineStr">
        <is>
          <t>Saravanan N</t>
        </is>
      </c>
      <c r="G20" s="11">
        <f>COUNTIF('Claim Review'!$B$2:$B$202,A20)</f>
        <v/>
      </c>
      <c r="H20" s="11">
        <f>COUNTIF('Photo Review'!$B$2:$B$403,A20)</f>
        <v/>
      </c>
      <c r="I20" s="11">
        <f>COUNTIFS('Photo Review'!$B$2:$B$403,A20,'Photo Review'!$X$2:$X$403,"Yes")</f>
        <v/>
      </c>
      <c r="J20" s="11">
        <f>H20-I20</f>
        <v/>
      </c>
      <c r="K20" s="11">
        <f>COUNTIFS('Claim Review'!$B$2:$B$202,A20,'Claim Review'!$M$2:$M$202,"NON-COMPLIANT")</f>
        <v/>
      </c>
      <c r="L20" s="13">
        <f>SUMIFS('Claim Review'!$J$2:$J$202,'Claim Review'!$B$2:$B$202,A20,'Claim Review'!$M$2:$M$202,"NON-COMPLIANT")</f>
        <v/>
      </c>
      <c r="M20" s="13">
        <f>SUMIFS('Claim Review'!$J$2:$J$202,'Claim Review'!$B$2:$B$202,A20)</f>
        <v/>
      </c>
      <c r="N20" s="11">
        <f>COUNTIFS('Photo Review'!$B$2:$B$403,A20,'Photo Review'!$T$2:$T$403,"High")</f>
        <v/>
      </c>
      <c r="O20" s="12">
        <f>IF(I20=0,"No stamp on any photo",IF(J20&gt;0,"Some photos without stamp","Compliant"))</f>
        <v/>
      </c>
      <c r="P20" s="12" t="inlineStr"/>
    </row>
    <row r="21">
      <c r="A21" s="11" t="inlineStr">
        <is>
          <t>SL03991</t>
        </is>
      </c>
      <c r="B21" s="12" t="inlineStr">
        <is>
          <t>BHATTARU SETTI RAMESH</t>
        </is>
      </c>
      <c r="C21" s="11" t="inlineStr">
        <is>
          <t>SO</t>
        </is>
      </c>
      <c r="D21" s="11" t="inlineStr">
        <is>
          <t>GTR07</t>
        </is>
      </c>
      <c r="E21" s="11" t="inlineStr">
        <is>
          <t>HYDERABAD</t>
        </is>
      </c>
      <c r="F21" s="12" t="inlineStr">
        <is>
          <t>SHIVAKANTH SAPA</t>
        </is>
      </c>
      <c r="G21" s="11">
        <f>COUNTIF('Claim Review'!$B$2:$B$202,A21)</f>
        <v/>
      </c>
      <c r="H21" s="11">
        <f>COUNTIF('Photo Review'!$B$2:$B$403,A21)</f>
        <v/>
      </c>
      <c r="I21" s="11">
        <f>COUNTIFS('Photo Review'!$B$2:$B$403,A21,'Photo Review'!$X$2:$X$403,"Yes")</f>
        <v/>
      </c>
      <c r="J21" s="11">
        <f>H21-I21</f>
        <v/>
      </c>
      <c r="K21" s="11">
        <f>COUNTIFS('Claim Review'!$B$2:$B$202,A21,'Claim Review'!$M$2:$M$202,"NON-COMPLIANT")</f>
        <v/>
      </c>
      <c r="L21" s="13">
        <f>SUMIFS('Claim Review'!$J$2:$J$202,'Claim Review'!$B$2:$B$202,A21,'Claim Review'!$M$2:$M$202,"NON-COMPLIANT")</f>
        <v/>
      </c>
      <c r="M21" s="13">
        <f>SUMIFS('Claim Review'!$J$2:$J$202,'Claim Review'!$B$2:$B$202,A21)</f>
        <v/>
      </c>
      <c r="N21" s="11">
        <f>COUNTIFS('Photo Review'!$B$2:$B$403,A21,'Photo Review'!$T$2:$T$403,"High")</f>
        <v/>
      </c>
      <c r="O21" s="12">
        <f>IF(I21=0,"No stamp on any photo",IF(J21&gt;0,"Some photos without stamp","Compliant"))</f>
        <v/>
      </c>
      <c r="P21" s="12" t="inlineStr"/>
    </row>
    <row r="22">
      <c r="A22" s="11" t="inlineStr">
        <is>
          <t>SL04109</t>
        </is>
      </c>
      <c r="B22" s="12" t="inlineStr">
        <is>
          <t>Medudula Santhosh Kumar</t>
        </is>
      </c>
      <c r="C22" s="11" t="inlineStr">
        <is>
          <t>SO</t>
        </is>
      </c>
      <c r="D22" s="11" t="inlineStr">
        <is>
          <t>GTR07</t>
        </is>
      </c>
      <c r="E22" s="11" t="inlineStr">
        <is>
          <t>Hyderabad</t>
        </is>
      </c>
      <c r="F22" s="12" t="inlineStr">
        <is>
          <t>SHIVAKANTH SAPA</t>
        </is>
      </c>
      <c r="G22" s="11">
        <f>COUNTIF('Claim Review'!$B$2:$B$202,A22)</f>
        <v/>
      </c>
      <c r="H22" s="11">
        <f>COUNTIF('Photo Review'!$B$2:$B$403,A22)</f>
        <v/>
      </c>
      <c r="I22" s="11">
        <f>COUNTIFS('Photo Review'!$B$2:$B$403,A22,'Photo Review'!$X$2:$X$403,"Yes")</f>
        <v/>
      </c>
      <c r="J22" s="11">
        <f>H22-I22</f>
        <v/>
      </c>
      <c r="K22" s="11">
        <f>COUNTIFS('Claim Review'!$B$2:$B$202,A22,'Claim Review'!$M$2:$M$202,"NON-COMPLIANT")</f>
        <v/>
      </c>
      <c r="L22" s="13">
        <f>SUMIFS('Claim Review'!$J$2:$J$202,'Claim Review'!$B$2:$B$202,A22,'Claim Review'!$M$2:$M$202,"NON-COMPLIANT")</f>
        <v/>
      </c>
      <c r="M22" s="13">
        <f>SUMIFS('Claim Review'!$J$2:$J$202,'Claim Review'!$B$2:$B$202,A22)</f>
        <v/>
      </c>
      <c r="N22" s="11">
        <f>COUNTIFS('Photo Review'!$B$2:$B$403,A22,'Photo Review'!$T$2:$T$403,"High")</f>
        <v/>
      </c>
      <c r="O22" s="12">
        <f>IF(I22=0,"No stamp on any photo",IF(J22&gt;0,"Some photos without stamp","Compliant"))</f>
        <v/>
      </c>
      <c r="P22" s="12" t="inlineStr"/>
    </row>
    <row r="23">
      <c r="A23" s="11" t="inlineStr">
        <is>
          <t>SL04130</t>
        </is>
      </c>
      <c r="B23" s="12" t="inlineStr">
        <is>
          <t>RAJESH KUMAR SHARMA</t>
        </is>
      </c>
      <c r="C23" s="11" t="inlineStr">
        <is>
          <t>SO</t>
        </is>
      </c>
      <c r="D23" s="11" t="inlineStr">
        <is>
          <t>GTR01</t>
        </is>
      </c>
      <c r="E23" s="11" t="inlineStr">
        <is>
          <t>Bilaspur</t>
        </is>
      </c>
      <c r="F23" s="12" t="inlineStr">
        <is>
          <t>MOHINDER SHARMA</t>
        </is>
      </c>
      <c r="G23" s="11">
        <f>COUNTIF('Claim Review'!$B$2:$B$202,A23)</f>
        <v/>
      </c>
      <c r="H23" s="11">
        <f>COUNTIF('Photo Review'!$B$2:$B$403,A23)</f>
        <v/>
      </c>
      <c r="I23" s="11">
        <f>COUNTIFS('Photo Review'!$B$2:$B$403,A23,'Photo Review'!$X$2:$X$403,"Yes")</f>
        <v/>
      </c>
      <c r="J23" s="11">
        <f>H23-I23</f>
        <v/>
      </c>
      <c r="K23" s="11">
        <f>COUNTIFS('Claim Review'!$B$2:$B$202,A23,'Claim Review'!$M$2:$M$202,"NON-COMPLIANT")</f>
        <v/>
      </c>
      <c r="L23" s="13">
        <f>SUMIFS('Claim Review'!$J$2:$J$202,'Claim Review'!$B$2:$B$202,A23,'Claim Review'!$M$2:$M$202,"NON-COMPLIANT")</f>
        <v/>
      </c>
      <c r="M23" s="13">
        <f>SUMIFS('Claim Review'!$J$2:$J$202,'Claim Review'!$B$2:$B$202,A23)</f>
        <v/>
      </c>
      <c r="N23" s="11">
        <f>COUNTIFS('Photo Review'!$B$2:$B$403,A23,'Photo Review'!$T$2:$T$403,"High")</f>
        <v/>
      </c>
      <c r="O23" s="12">
        <f>IF(I23=0,"No stamp on any photo",IF(J23&gt;0,"Some photos without stamp","Compliant"))</f>
        <v/>
      </c>
      <c r="P23" s="12" t="inlineStr"/>
    </row>
    <row r="24">
      <c r="A24" s="11" t="inlineStr">
        <is>
          <t>SL04150</t>
        </is>
      </c>
      <c r="B24" s="12" t="inlineStr">
        <is>
          <t>SUBHASH GANESH MANDVE</t>
        </is>
      </c>
      <c r="C24" s="11" t="inlineStr">
        <is>
          <t>SO</t>
        </is>
      </c>
      <c r="D24" s="11" t="inlineStr">
        <is>
          <t>West</t>
        </is>
      </c>
      <c r="E24" s="11" t="inlineStr">
        <is>
          <t>NAGPUR</t>
        </is>
      </c>
      <c r="F24" s="12" t="inlineStr">
        <is>
          <t>POKHRAJ KUMAR SAHU</t>
        </is>
      </c>
      <c r="G24" s="11">
        <f>COUNTIF('Claim Review'!$B$2:$B$202,A24)</f>
        <v/>
      </c>
      <c r="H24" s="11">
        <f>COUNTIF('Photo Review'!$B$2:$B$403,A24)</f>
        <v/>
      </c>
      <c r="I24" s="11">
        <f>COUNTIFS('Photo Review'!$B$2:$B$403,A24,'Photo Review'!$X$2:$X$403,"Yes")</f>
        <v/>
      </c>
      <c r="J24" s="11">
        <f>H24-I24</f>
        <v/>
      </c>
      <c r="K24" s="11">
        <f>COUNTIFS('Claim Review'!$B$2:$B$202,A24,'Claim Review'!$M$2:$M$202,"NON-COMPLIANT")</f>
        <v/>
      </c>
      <c r="L24" s="13">
        <f>SUMIFS('Claim Review'!$J$2:$J$202,'Claim Review'!$B$2:$B$202,A24,'Claim Review'!$M$2:$M$202,"NON-COMPLIANT")</f>
        <v/>
      </c>
      <c r="M24" s="13">
        <f>SUMIFS('Claim Review'!$J$2:$J$202,'Claim Review'!$B$2:$B$202,A24)</f>
        <v/>
      </c>
      <c r="N24" s="11">
        <f>COUNTIFS('Photo Review'!$B$2:$B$403,A24,'Photo Review'!$T$2:$T$403,"High")</f>
        <v/>
      </c>
      <c r="O24" s="12">
        <f>IF(I24=0,"No stamp on any photo",IF(J24&gt;0,"Some photos without stamp","Compliant"))</f>
        <v/>
      </c>
      <c r="P24" s="12" t="inlineStr"/>
    </row>
    <row r="25">
      <c r="A25" s="11" t="inlineStr">
        <is>
          <t>SL04184</t>
        </is>
      </c>
      <c r="B25" s="12" t="inlineStr">
        <is>
          <t>PANGAJAM U</t>
        </is>
      </c>
      <c r="C25" s="11" t="inlineStr">
        <is>
          <t>SR</t>
        </is>
      </c>
      <c r="D25" s="11" t="inlineStr">
        <is>
          <t>South</t>
        </is>
      </c>
      <c r="E25" s="11" t="inlineStr">
        <is>
          <t>Coimbatore</t>
        </is>
      </c>
      <c r="F25" s="12" t="inlineStr">
        <is>
          <t>SURENDRAN R</t>
        </is>
      </c>
      <c r="G25" s="11">
        <f>COUNTIF('Claim Review'!$B$2:$B$202,A25)</f>
        <v/>
      </c>
      <c r="H25" s="11">
        <f>COUNTIF('Photo Review'!$B$2:$B$403,A25)</f>
        <v/>
      </c>
      <c r="I25" s="11">
        <f>COUNTIFS('Photo Review'!$B$2:$B$403,A25,'Photo Review'!$X$2:$X$403,"Yes")</f>
        <v/>
      </c>
      <c r="J25" s="11">
        <f>H25-I25</f>
        <v/>
      </c>
      <c r="K25" s="11">
        <f>COUNTIFS('Claim Review'!$B$2:$B$202,A25,'Claim Review'!$M$2:$M$202,"NON-COMPLIANT")</f>
        <v/>
      </c>
      <c r="L25" s="13">
        <f>SUMIFS('Claim Review'!$J$2:$J$202,'Claim Review'!$B$2:$B$202,A25,'Claim Review'!$M$2:$M$202,"NON-COMPLIANT")</f>
        <v/>
      </c>
      <c r="M25" s="13">
        <f>SUMIFS('Claim Review'!$J$2:$J$202,'Claim Review'!$B$2:$B$202,A25)</f>
        <v/>
      </c>
      <c r="N25" s="11">
        <f>COUNTIFS('Photo Review'!$B$2:$B$403,A25,'Photo Review'!$T$2:$T$403,"High")</f>
        <v/>
      </c>
      <c r="O25" s="12">
        <f>IF(I25=0,"No stamp on any photo",IF(J25&gt;0,"Some photos without stamp","Compliant"))</f>
        <v/>
      </c>
      <c r="P25" s="12" t="inlineStr"/>
    </row>
    <row r="26">
      <c r="A26" s="11" t="inlineStr">
        <is>
          <t>SL04206</t>
        </is>
      </c>
      <c r="B26" s="12" t="inlineStr">
        <is>
          <t>BHARATKUMAR BHOGILAL SUTHAR</t>
        </is>
      </c>
      <c r="C26" s="11" t="inlineStr">
        <is>
          <t>ASE</t>
        </is>
      </c>
      <c r="D26" s="11" t="inlineStr">
        <is>
          <t>GTR06 B</t>
        </is>
      </c>
      <c r="E26" s="11" t="inlineStr">
        <is>
          <t>Ahmedabad</t>
        </is>
      </c>
      <c r="F26" s="12" t="inlineStr">
        <is>
          <t>DEEPAK TUKARAM DESHMUKH</t>
        </is>
      </c>
      <c r="G26" s="11">
        <f>COUNTIF('Claim Review'!$B$2:$B$202,A26)</f>
        <v/>
      </c>
      <c r="H26" s="11">
        <f>COUNTIF('Photo Review'!$B$2:$B$403,A26)</f>
        <v/>
      </c>
      <c r="I26" s="11">
        <f>COUNTIFS('Photo Review'!$B$2:$B$403,A26,'Photo Review'!$X$2:$X$403,"Yes")</f>
        <v/>
      </c>
      <c r="J26" s="11">
        <f>H26-I26</f>
        <v/>
      </c>
      <c r="K26" s="11">
        <f>COUNTIFS('Claim Review'!$B$2:$B$202,A26,'Claim Review'!$M$2:$M$202,"NON-COMPLIANT")</f>
        <v/>
      </c>
      <c r="L26" s="13">
        <f>SUMIFS('Claim Review'!$J$2:$J$202,'Claim Review'!$B$2:$B$202,A26,'Claim Review'!$M$2:$M$202,"NON-COMPLIANT")</f>
        <v/>
      </c>
      <c r="M26" s="13">
        <f>SUMIFS('Claim Review'!$J$2:$J$202,'Claim Review'!$B$2:$B$202,A26)</f>
        <v/>
      </c>
      <c r="N26" s="11">
        <f>COUNTIFS('Photo Review'!$B$2:$B$403,A26,'Photo Review'!$T$2:$T$403,"High")</f>
        <v/>
      </c>
      <c r="O26" s="12">
        <f>IF(I26=0,"No stamp on any photo",IF(J26&gt;0,"Some photos without stamp","Compliant"))</f>
        <v/>
      </c>
      <c r="P26" s="12" t="inlineStr"/>
    </row>
    <row r="27">
      <c r="A27" s="11" t="inlineStr">
        <is>
          <t>SL04231</t>
        </is>
      </c>
      <c r="B27" s="12" t="inlineStr">
        <is>
          <t>M SUNIL KUMAR</t>
        </is>
      </c>
      <c r="C27" s="11" t="inlineStr">
        <is>
          <t>SO</t>
        </is>
      </c>
      <c r="D27" s="11" t="inlineStr">
        <is>
          <t>GTR09</t>
        </is>
      </c>
      <c r="E27" s="11" t="inlineStr">
        <is>
          <t>Chennai</t>
        </is>
      </c>
      <c r="F27" s="12" t="inlineStr">
        <is>
          <t>Saravanan N</t>
        </is>
      </c>
      <c r="G27" s="11">
        <f>COUNTIF('Claim Review'!$B$2:$B$202,A27)</f>
        <v/>
      </c>
      <c r="H27" s="11">
        <f>COUNTIF('Photo Review'!$B$2:$B$403,A27)</f>
        <v/>
      </c>
      <c r="I27" s="11">
        <f>COUNTIFS('Photo Review'!$B$2:$B$403,A27,'Photo Review'!$X$2:$X$403,"Yes")</f>
        <v/>
      </c>
      <c r="J27" s="11">
        <f>H27-I27</f>
        <v/>
      </c>
      <c r="K27" s="11">
        <f>COUNTIFS('Claim Review'!$B$2:$B$202,A27,'Claim Review'!$M$2:$M$202,"NON-COMPLIANT")</f>
        <v/>
      </c>
      <c r="L27" s="13">
        <f>SUMIFS('Claim Review'!$J$2:$J$202,'Claim Review'!$B$2:$B$202,A27,'Claim Review'!$M$2:$M$202,"NON-COMPLIANT")</f>
        <v/>
      </c>
      <c r="M27" s="13">
        <f>SUMIFS('Claim Review'!$J$2:$J$202,'Claim Review'!$B$2:$B$202,A27)</f>
        <v/>
      </c>
      <c r="N27" s="11">
        <f>COUNTIFS('Photo Review'!$B$2:$B$403,A27,'Photo Review'!$T$2:$T$403,"High")</f>
        <v/>
      </c>
      <c r="O27" s="12">
        <f>IF(I27=0,"No stamp on any photo",IF(J27&gt;0,"Some photos without stamp","Compliant"))</f>
        <v/>
      </c>
      <c r="P27" s="12" t="inlineStr"/>
    </row>
    <row r="28">
      <c r="A28" s="11" t="inlineStr">
        <is>
          <t>SL04233</t>
        </is>
      </c>
      <c r="B28" s="12" t="inlineStr">
        <is>
          <t>VINOD KUMAR</t>
        </is>
      </c>
      <c r="C28" s="11" t="inlineStr">
        <is>
          <t>SR</t>
        </is>
      </c>
      <c r="D28" s="11" t="inlineStr">
        <is>
          <t>GTR08</t>
        </is>
      </c>
      <c r="E28" s="11" t="inlineStr">
        <is>
          <t>SOUTH GOA</t>
        </is>
      </c>
      <c r="F28" s="12" t="inlineStr">
        <is>
          <t>MANOHAR KUMAR JHA</t>
        </is>
      </c>
      <c r="G28" s="11">
        <f>COUNTIF('Claim Review'!$B$2:$B$202,A28)</f>
        <v/>
      </c>
      <c r="H28" s="11">
        <f>COUNTIF('Photo Review'!$B$2:$B$403,A28)</f>
        <v/>
      </c>
      <c r="I28" s="11">
        <f>COUNTIFS('Photo Review'!$B$2:$B$403,A28,'Photo Review'!$X$2:$X$403,"Yes")</f>
        <v/>
      </c>
      <c r="J28" s="11">
        <f>H28-I28</f>
        <v/>
      </c>
      <c r="K28" s="11">
        <f>COUNTIFS('Claim Review'!$B$2:$B$202,A28,'Claim Review'!$M$2:$M$202,"NON-COMPLIANT")</f>
        <v/>
      </c>
      <c r="L28" s="13">
        <f>SUMIFS('Claim Review'!$J$2:$J$202,'Claim Review'!$B$2:$B$202,A28,'Claim Review'!$M$2:$M$202,"NON-COMPLIANT")</f>
        <v/>
      </c>
      <c r="M28" s="13">
        <f>SUMIFS('Claim Review'!$J$2:$J$202,'Claim Review'!$B$2:$B$202,A28)</f>
        <v/>
      </c>
      <c r="N28" s="11">
        <f>COUNTIFS('Photo Review'!$B$2:$B$403,A28,'Photo Review'!$T$2:$T$403,"High")</f>
        <v/>
      </c>
      <c r="O28" s="12">
        <f>IF(I28=0,"No stamp on any photo",IF(J28&gt;0,"Some photos without stamp","Compliant"))</f>
        <v/>
      </c>
      <c r="P28" s="12" t="inlineStr"/>
    </row>
    <row r="29">
      <c r="A29" s="11" t="inlineStr">
        <is>
          <t>SL04234</t>
        </is>
      </c>
      <c r="B29" s="12" t="inlineStr">
        <is>
          <t>JAMAL HOSSEN</t>
        </is>
      </c>
      <c r="C29" s="11" t="inlineStr">
        <is>
          <t>SO</t>
        </is>
      </c>
      <c r="D29" s="11" t="inlineStr">
        <is>
          <t>GTR04 A</t>
        </is>
      </c>
      <c r="E29" s="11" t="inlineStr">
        <is>
          <t>Sonarpur</t>
        </is>
      </c>
      <c r="F29" s="12" t="inlineStr">
        <is>
          <t>BIMAN BISWAS</t>
        </is>
      </c>
      <c r="G29" s="11">
        <f>COUNTIF('Claim Review'!$B$2:$B$202,A29)</f>
        <v/>
      </c>
      <c r="H29" s="11">
        <f>COUNTIF('Photo Review'!$B$2:$B$403,A29)</f>
        <v/>
      </c>
      <c r="I29" s="11">
        <f>COUNTIFS('Photo Review'!$B$2:$B$403,A29,'Photo Review'!$X$2:$X$403,"Yes")</f>
        <v/>
      </c>
      <c r="J29" s="11">
        <f>H29-I29</f>
        <v/>
      </c>
      <c r="K29" s="11">
        <f>COUNTIFS('Claim Review'!$B$2:$B$202,A29,'Claim Review'!$M$2:$M$202,"NON-COMPLIANT")</f>
        <v/>
      </c>
      <c r="L29" s="13">
        <f>SUMIFS('Claim Review'!$J$2:$J$202,'Claim Review'!$B$2:$B$202,A29,'Claim Review'!$M$2:$M$202,"NON-COMPLIANT")</f>
        <v/>
      </c>
      <c r="M29" s="13">
        <f>SUMIFS('Claim Review'!$J$2:$J$202,'Claim Review'!$B$2:$B$202,A29)</f>
        <v/>
      </c>
      <c r="N29" s="11">
        <f>COUNTIFS('Photo Review'!$B$2:$B$403,A29,'Photo Review'!$T$2:$T$403,"High")</f>
        <v/>
      </c>
      <c r="O29" s="12">
        <f>IF(I29=0,"No stamp on any photo",IF(J29&gt;0,"Some photos without stamp","Compliant"))</f>
        <v/>
      </c>
      <c r="P29" s="12" t="inlineStr"/>
    </row>
    <row r="30">
      <c r="A30" s="11" t="inlineStr">
        <is>
          <t>SL04266</t>
        </is>
      </c>
      <c r="B30" s="12" t="inlineStr">
        <is>
          <t>KOUSHIK MONDAL</t>
        </is>
      </c>
      <c r="C30" s="11" t="inlineStr">
        <is>
          <t>SO</t>
        </is>
      </c>
      <c r="D30" s="11" t="inlineStr">
        <is>
          <t>GTR04 A</t>
        </is>
      </c>
      <c r="E30" s="11" t="inlineStr">
        <is>
          <t>Baruipur</t>
        </is>
      </c>
      <c r="F30" s="12" t="inlineStr">
        <is>
          <t>BIMAN BISWAS</t>
        </is>
      </c>
      <c r="G30" s="11">
        <f>COUNTIF('Claim Review'!$B$2:$B$202,A30)</f>
        <v/>
      </c>
      <c r="H30" s="11">
        <f>COUNTIF('Photo Review'!$B$2:$B$403,A30)</f>
        <v/>
      </c>
      <c r="I30" s="11">
        <f>COUNTIFS('Photo Review'!$B$2:$B$403,A30,'Photo Review'!$X$2:$X$403,"Yes")</f>
        <v/>
      </c>
      <c r="J30" s="11">
        <f>H30-I30</f>
        <v/>
      </c>
      <c r="K30" s="11">
        <f>COUNTIFS('Claim Review'!$B$2:$B$202,A30,'Claim Review'!$M$2:$M$202,"NON-COMPLIANT")</f>
        <v/>
      </c>
      <c r="L30" s="13">
        <f>SUMIFS('Claim Review'!$J$2:$J$202,'Claim Review'!$B$2:$B$202,A30,'Claim Review'!$M$2:$M$202,"NON-COMPLIANT")</f>
        <v/>
      </c>
      <c r="M30" s="13">
        <f>SUMIFS('Claim Review'!$J$2:$J$202,'Claim Review'!$B$2:$B$202,A30)</f>
        <v/>
      </c>
      <c r="N30" s="11">
        <f>COUNTIFS('Photo Review'!$B$2:$B$403,A30,'Photo Review'!$T$2:$T$403,"High")</f>
        <v/>
      </c>
      <c r="O30" s="12">
        <f>IF(I30=0,"No stamp on any photo",IF(J30&gt;0,"Some photos without stamp","Compliant"))</f>
        <v/>
      </c>
      <c r="P30" s="12" t="inlineStr"/>
    </row>
    <row r="31">
      <c r="A31" s="11" t="inlineStr">
        <is>
          <t>SL04275</t>
        </is>
      </c>
      <c r="B31" s="12" t="inlineStr">
        <is>
          <t>GANESH</t>
        </is>
      </c>
      <c r="C31" s="11" t="inlineStr">
        <is>
          <t>SR</t>
        </is>
      </c>
      <c r="D31" s="11" t="inlineStr">
        <is>
          <t>South</t>
        </is>
      </c>
      <c r="E31" s="11" t="inlineStr">
        <is>
          <t>Chennai</t>
        </is>
      </c>
      <c r="F31" s="12" t="inlineStr">
        <is>
          <t>SURENDRAN R</t>
        </is>
      </c>
      <c r="G31" s="11">
        <f>COUNTIF('Claim Review'!$B$2:$B$202,A31)</f>
        <v/>
      </c>
      <c r="H31" s="11">
        <f>COUNTIF('Photo Review'!$B$2:$B$403,A31)</f>
        <v/>
      </c>
      <c r="I31" s="11">
        <f>COUNTIFS('Photo Review'!$B$2:$B$403,A31,'Photo Review'!$X$2:$X$403,"Yes")</f>
        <v/>
      </c>
      <c r="J31" s="11">
        <f>H31-I31</f>
        <v/>
      </c>
      <c r="K31" s="11">
        <f>COUNTIFS('Claim Review'!$B$2:$B$202,A31,'Claim Review'!$M$2:$M$202,"NON-COMPLIANT")</f>
        <v/>
      </c>
      <c r="L31" s="13">
        <f>SUMIFS('Claim Review'!$J$2:$J$202,'Claim Review'!$B$2:$B$202,A31,'Claim Review'!$M$2:$M$202,"NON-COMPLIANT")</f>
        <v/>
      </c>
      <c r="M31" s="13">
        <f>SUMIFS('Claim Review'!$J$2:$J$202,'Claim Review'!$B$2:$B$202,A31)</f>
        <v/>
      </c>
      <c r="N31" s="11">
        <f>COUNTIFS('Photo Review'!$B$2:$B$403,A31,'Photo Review'!$T$2:$T$403,"High")</f>
        <v/>
      </c>
      <c r="O31" s="12">
        <f>IF(I31=0,"No stamp on any photo",IF(J31&gt;0,"Some photos without stamp","Compliant"))</f>
        <v/>
      </c>
      <c r="P31" s="12" t="inlineStr"/>
    </row>
    <row r="32">
      <c r="A32" s="11" t="inlineStr">
        <is>
          <t>SL04303</t>
        </is>
      </c>
      <c r="B32" s="12" t="inlineStr">
        <is>
          <t>AMRUTH K</t>
        </is>
      </c>
      <c r="C32" s="11" t="inlineStr">
        <is>
          <t>KAE</t>
        </is>
      </c>
      <c r="D32" s="11" t="inlineStr">
        <is>
          <t>South</t>
        </is>
      </c>
      <c r="E32" s="11" t="inlineStr">
        <is>
          <t>BANGALORE</t>
        </is>
      </c>
      <c r="F32" s="12" t="inlineStr">
        <is>
          <t>Gouri Shankar</t>
        </is>
      </c>
      <c r="G32" s="11">
        <f>COUNTIF('Claim Review'!$B$2:$B$202,A32)</f>
        <v/>
      </c>
      <c r="H32" s="11">
        <f>COUNTIF('Photo Review'!$B$2:$B$403,A32)</f>
        <v/>
      </c>
      <c r="I32" s="11">
        <f>COUNTIFS('Photo Review'!$B$2:$B$403,A32,'Photo Review'!$X$2:$X$403,"Yes")</f>
        <v/>
      </c>
      <c r="J32" s="11">
        <f>H32-I32</f>
        <v/>
      </c>
      <c r="K32" s="11">
        <f>COUNTIFS('Claim Review'!$B$2:$B$202,A32,'Claim Review'!$M$2:$M$202,"NON-COMPLIANT")</f>
        <v/>
      </c>
      <c r="L32" s="13">
        <f>SUMIFS('Claim Review'!$J$2:$J$202,'Claim Review'!$B$2:$B$202,A32,'Claim Review'!$M$2:$M$202,"NON-COMPLIANT")</f>
        <v/>
      </c>
      <c r="M32" s="13">
        <f>SUMIFS('Claim Review'!$J$2:$J$202,'Claim Review'!$B$2:$B$202,A32)</f>
        <v/>
      </c>
      <c r="N32" s="11">
        <f>COUNTIFS('Photo Review'!$B$2:$B$403,A32,'Photo Review'!$T$2:$T$403,"High")</f>
        <v/>
      </c>
      <c r="O32" s="12">
        <f>IF(I32=0,"No stamp on any photo",IF(J32&gt;0,"Some photos without stamp","Compliant"))</f>
        <v/>
      </c>
      <c r="P32" s="12" t="inlineStr"/>
    </row>
    <row r="33">
      <c r="A33" s="11" t="inlineStr">
        <is>
          <t>SL04343</t>
        </is>
      </c>
      <c r="B33" s="12" t="inlineStr">
        <is>
          <t>M RAJU</t>
        </is>
      </c>
      <c r="C33" s="11" t="inlineStr">
        <is>
          <t>SO</t>
        </is>
      </c>
      <c r="D33" s="11" t="inlineStr">
        <is>
          <t>South</t>
        </is>
      </c>
      <c r="E33" s="11" t="inlineStr">
        <is>
          <t>Hyderabad</t>
        </is>
      </c>
      <c r="F33" s="12" t="inlineStr">
        <is>
          <t>K.Purushotham</t>
        </is>
      </c>
      <c r="G33" s="11">
        <f>COUNTIF('Claim Review'!$B$2:$B$202,A33)</f>
        <v/>
      </c>
      <c r="H33" s="11">
        <f>COUNTIF('Photo Review'!$B$2:$B$403,A33)</f>
        <v/>
      </c>
      <c r="I33" s="11">
        <f>COUNTIFS('Photo Review'!$B$2:$B$403,A33,'Photo Review'!$X$2:$X$403,"Yes")</f>
        <v/>
      </c>
      <c r="J33" s="11">
        <f>H33-I33</f>
        <v/>
      </c>
      <c r="K33" s="11">
        <f>COUNTIFS('Claim Review'!$B$2:$B$202,A33,'Claim Review'!$M$2:$M$202,"NON-COMPLIANT")</f>
        <v/>
      </c>
      <c r="L33" s="13">
        <f>SUMIFS('Claim Review'!$J$2:$J$202,'Claim Review'!$B$2:$B$202,A33,'Claim Review'!$M$2:$M$202,"NON-COMPLIANT")</f>
        <v/>
      </c>
      <c r="M33" s="13">
        <f>SUMIFS('Claim Review'!$J$2:$J$202,'Claim Review'!$B$2:$B$202,A33)</f>
        <v/>
      </c>
      <c r="N33" s="11">
        <f>COUNTIFS('Photo Review'!$B$2:$B$403,A33,'Photo Review'!$T$2:$T$403,"High")</f>
        <v/>
      </c>
      <c r="O33" s="12">
        <f>IF(I33=0,"No stamp on any photo",IF(J33&gt;0,"Some photos without stamp","Compliant"))</f>
        <v/>
      </c>
      <c r="P33" s="12" t="inlineStr"/>
    </row>
    <row r="34">
      <c r="A34" s="11" t="inlineStr">
        <is>
          <t>SL04365</t>
        </is>
      </c>
      <c r="B34" s="12" t="inlineStr">
        <is>
          <t>AMAN KUMAR</t>
        </is>
      </c>
      <c r="C34" s="11" t="inlineStr">
        <is>
          <t>SR</t>
        </is>
      </c>
      <c r="D34" s="11" t="inlineStr">
        <is>
          <t>GTR03 A</t>
        </is>
      </c>
      <c r="E34" s="11" t="inlineStr">
        <is>
          <t>Raibareli</t>
        </is>
      </c>
      <c r="F34" s="12" t="inlineStr">
        <is>
          <t>SAURABH JAISWAL</t>
        </is>
      </c>
      <c r="G34" s="11">
        <f>COUNTIF('Claim Review'!$B$2:$B$202,A34)</f>
        <v/>
      </c>
      <c r="H34" s="11">
        <f>COUNTIF('Photo Review'!$B$2:$B$403,A34)</f>
        <v/>
      </c>
      <c r="I34" s="11">
        <f>COUNTIFS('Photo Review'!$B$2:$B$403,A34,'Photo Review'!$X$2:$X$403,"Yes")</f>
        <v/>
      </c>
      <c r="J34" s="11">
        <f>H34-I34</f>
        <v/>
      </c>
      <c r="K34" s="11">
        <f>COUNTIFS('Claim Review'!$B$2:$B$202,A34,'Claim Review'!$M$2:$M$202,"NON-COMPLIANT")</f>
        <v/>
      </c>
      <c r="L34" s="13">
        <f>SUMIFS('Claim Review'!$J$2:$J$202,'Claim Review'!$B$2:$B$202,A34,'Claim Review'!$M$2:$M$202,"NON-COMPLIANT")</f>
        <v/>
      </c>
      <c r="M34" s="13">
        <f>SUMIFS('Claim Review'!$J$2:$J$202,'Claim Review'!$B$2:$B$202,A34)</f>
        <v/>
      </c>
      <c r="N34" s="11">
        <f>COUNTIFS('Photo Review'!$B$2:$B$403,A34,'Photo Review'!$T$2:$T$403,"High")</f>
        <v/>
      </c>
      <c r="O34" s="12">
        <f>IF(I34=0,"No stamp on any photo",IF(J34&gt;0,"Some photos without stamp","Compliant"))</f>
        <v/>
      </c>
      <c r="P34" s="12" t="inlineStr"/>
    </row>
    <row r="35">
      <c r="A35" s="11" t="inlineStr">
        <is>
          <t>SL04381</t>
        </is>
      </c>
      <c r="B35" s="12" t="inlineStr">
        <is>
          <t>MAHESH KUMAR SHARMA</t>
        </is>
      </c>
      <c r="C35" s="11" t="inlineStr">
        <is>
          <t>SO</t>
        </is>
      </c>
      <c r="D35" s="11" t="inlineStr">
        <is>
          <t>GTR02</t>
        </is>
      </c>
      <c r="E35" s="11" t="inlineStr">
        <is>
          <t>Jaipur</t>
        </is>
      </c>
      <c r="F35" s="12" t="inlineStr">
        <is>
          <t>VINAY SHARMA</t>
        </is>
      </c>
      <c r="G35" s="11">
        <f>COUNTIF('Claim Review'!$B$2:$B$202,A35)</f>
        <v/>
      </c>
      <c r="H35" s="11">
        <f>COUNTIF('Photo Review'!$B$2:$B$403,A35)</f>
        <v/>
      </c>
      <c r="I35" s="11">
        <f>COUNTIFS('Photo Review'!$B$2:$B$403,A35,'Photo Review'!$X$2:$X$403,"Yes")</f>
        <v/>
      </c>
      <c r="J35" s="11">
        <f>H35-I35</f>
        <v/>
      </c>
      <c r="K35" s="11">
        <f>COUNTIFS('Claim Review'!$B$2:$B$202,A35,'Claim Review'!$M$2:$M$202,"NON-COMPLIANT")</f>
        <v/>
      </c>
      <c r="L35" s="13">
        <f>SUMIFS('Claim Review'!$J$2:$J$202,'Claim Review'!$B$2:$B$202,A35,'Claim Review'!$M$2:$M$202,"NON-COMPLIANT")</f>
        <v/>
      </c>
      <c r="M35" s="13">
        <f>SUMIFS('Claim Review'!$J$2:$J$202,'Claim Review'!$B$2:$B$202,A35)</f>
        <v/>
      </c>
      <c r="N35" s="11">
        <f>COUNTIFS('Photo Review'!$B$2:$B$403,A35,'Photo Review'!$T$2:$T$403,"High")</f>
        <v/>
      </c>
      <c r="O35" s="12">
        <f>IF(I35=0,"No stamp on any photo",IF(J35&gt;0,"Some photos without stamp","Compliant"))</f>
        <v/>
      </c>
      <c r="P35" s="12" t="inlineStr"/>
    </row>
    <row r="36">
      <c r="A36" s="11" t="inlineStr">
        <is>
          <t>SL04389</t>
        </is>
      </c>
      <c r="B36" s="12" t="inlineStr">
        <is>
          <t>MANOJ KUMAR JAT</t>
        </is>
      </c>
      <c r="C36" s="11" t="inlineStr">
        <is>
          <t>SO</t>
        </is>
      </c>
      <c r="D36" s="11" t="inlineStr">
        <is>
          <t>GTR02</t>
        </is>
      </c>
      <c r="E36" s="11" t="inlineStr">
        <is>
          <t>Jaipur</t>
        </is>
      </c>
      <c r="F36" s="12" t="inlineStr">
        <is>
          <t>VINAY SHARMA</t>
        </is>
      </c>
      <c r="G36" s="11">
        <f>COUNTIF('Claim Review'!$B$2:$B$202,A36)</f>
        <v/>
      </c>
      <c r="H36" s="11">
        <f>COUNTIF('Photo Review'!$B$2:$B$403,A36)</f>
        <v/>
      </c>
      <c r="I36" s="11">
        <f>COUNTIFS('Photo Review'!$B$2:$B$403,A36,'Photo Review'!$X$2:$X$403,"Yes")</f>
        <v/>
      </c>
      <c r="J36" s="11">
        <f>H36-I36</f>
        <v/>
      </c>
      <c r="K36" s="11">
        <f>COUNTIFS('Claim Review'!$B$2:$B$202,A36,'Claim Review'!$M$2:$M$202,"NON-COMPLIANT")</f>
        <v/>
      </c>
      <c r="L36" s="13">
        <f>SUMIFS('Claim Review'!$J$2:$J$202,'Claim Review'!$B$2:$B$202,A36,'Claim Review'!$M$2:$M$202,"NON-COMPLIANT")</f>
        <v/>
      </c>
      <c r="M36" s="13">
        <f>SUMIFS('Claim Review'!$J$2:$J$202,'Claim Review'!$B$2:$B$202,A36)</f>
        <v/>
      </c>
      <c r="N36" s="11">
        <f>COUNTIFS('Photo Review'!$B$2:$B$403,A36,'Photo Review'!$T$2:$T$403,"High")</f>
        <v/>
      </c>
      <c r="O36" s="12">
        <f>IF(I36=0,"No stamp on any photo",IF(J36&gt;0,"Some photos without stamp","Compliant"))</f>
        <v/>
      </c>
      <c r="P36" s="12" t="inlineStr"/>
    </row>
    <row r="37">
      <c r="A37" s="11" t="inlineStr">
        <is>
          <t>SL04417</t>
        </is>
      </c>
      <c r="B37" s="12" t="inlineStr">
        <is>
          <t>DEVAIAH KUDUMU</t>
        </is>
      </c>
      <c r="C37" s="11" t="inlineStr">
        <is>
          <t>SR</t>
        </is>
      </c>
      <c r="D37" s="11" t="inlineStr">
        <is>
          <t>GTR07</t>
        </is>
      </c>
      <c r="E37" s="11" t="inlineStr">
        <is>
          <t>Tirupati</t>
        </is>
      </c>
      <c r="F37" s="12" t="inlineStr">
        <is>
          <t>VINOD KANDAPPAGARI</t>
        </is>
      </c>
      <c r="G37" s="11">
        <f>COUNTIF('Claim Review'!$B$2:$B$202,A37)</f>
        <v/>
      </c>
      <c r="H37" s="11">
        <f>COUNTIF('Photo Review'!$B$2:$B$403,A37)</f>
        <v/>
      </c>
      <c r="I37" s="11">
        <f>COUNTIFS('Photo Review'!$B$2:$B$403,A37,'Photo Review'!$X$2:$X$403,"Yes")</f>
        <v/>
      </c>
      <c r="J37" s="11">
        <f>H37-I37</f>
        <v/>
      </c>
      <c r="K37" s="11">
        <f>COUNTIFS('Claim Review'!$B$2:$B$202,A37,'Claim Review'!$M$2:$M$202,"NON-COMPLIANT")</f>
        <v/>
      </c>
      <c r="L37" s="13">
        <f>SUMIFS('Claim Review'!$J$2:$J$202,'Claim Review'!$B$2:$B$202,A37,'Claim Review'!$M$2:$M$202,"NON-COMPLIANT")</f>
        <v/>
      </c>
      <c r="M37" s="13">
        <f>SUMIFS('Claim Review'!$J$2:$J$202,'Claim Review'!$B$2:$B$202,A37)</f>
        <v/>
      </c>
      <c r="N37" s="11">
        <f>COUNTIFS('Photo Review'!$B$2:$B$403,A37,'Photo Review'!$T$2:$T$403,"High")</f>
        <v/>
      </c>
      <c r="O37" s="12">
        <f>IF(I37=0,"No stamp on any photo",IF(J37&gt;0,"Some photos without stamp","Compliant"))</f>
        <v/>
      </c>
      <c r="P37" s="12" t="inlineStr"/>
    </row>
    <row r="38">
      <c r="A38" s="11" t="inlineStr">
        <is>
          <t>SL04451</t>
        </is>
      </c>
      <c r="B38" s="12" t="inlineStr">
        <is>
          <t>DEEPAK SHARMA</t>
        </is>
      </c>
      <c r="C38" s="11" t="inlineStr">
        <is>
          <t>SO</t>
        </is>
      </c>
      <c r="D38" s="11" t="inlineStr">
        <is>
          <t>GTR03 B</t>
        </is>
      </c>
      <c r="E38" s="11" t="inlineStr">
        <is>
          <t>MATHURA</t>
        </is>
      </c>
      <c r="F38" s="12" t="inlineStr">
        <is>
          <t>AVDHESH KUMAR SHARMA</t>
        </is>
      </c>
      <c r="G38" s="11">
        <f>COUNTIF('Claim Review'!$B$2:$B$202,A38)</f>
        <v/>
      </c>
      <c r="H38" s="11">
        <f>COUNTIF('Photo Review'!$B$2:$B$403,A38)</f>
        <v/>
      </c>
      <c r="I38" s="11">
        <f>COUNTIFS('Photo Review'!$B$2:$B$403,A38,'Photo Review'!$X$2:$X$403,"Yes")</f>
        <v/>
      </c>
      <c r="J38" s="11">
        <f>H38-I38</f>
        <v/>
      </c>
      <c r="K38" s="11">
        <f>COUNTIFS('Claim Review'!$B$2:$B$202,A38,'Claim Review'!$M$2:$M$202,"NON-COMPLIANT")</f>
        <v/>
      </c>
      <c r="L38" s="13">
        <f>SUMIFS('Claim Review'!$J$2:$J$202,'Claim Review'!$B$2:$B$202,A38,'Claim Review'!$M$2:$M$202,"NON-COMPLIANT")</f>
        <v/>
      </c>
      <c r="M38" s="13">
        <f>SUMIFS('Claim Review'!$J$2:$J$202,'Claim Review'!$B$2:$B$202,A38)</f>
        <v/>
      </c>
      <c r="N38" s="11">
        <f>COUNTIFS('Photo Review'!$B$2:$B$403,A38,'Photo Review'!$T$2:$T$403,"High")</f>
        <v/>
      </c>
      <c r="O38" s="12">
        <f>IF(I38=0,"No stamp on any photo",IF(J38&gt;0,"Some photos without stamp","Compliant"))</f>
        <v/>
      </c>
      <c r="P38" s="12" t="inlineStr"/>
    </row>
    <row r="39">
      <c r="A39" s="11" t="inlineStr">
        <is>
          <t>SL04457</t>
        </is>
      </c>
      <c r="B39" s="12" t="inlineStr">
        <is>
          <t>GOURAV TAMRKAR</t>
        </is>
      </c>
      <c r="C39" s="11" t="inlineStr">
        <is>
          <t>SR</t>
        </is>
      </c>
      <c r="D39" s="11" t="inlineStr">
        <is>
          <t>GTR05</t>
        </is>
      </c>
      <c r="E39" s="11" t="inlineStr">
        <is>
          <t>CHHATARPUR</t>
        </is>
      </c>
      <c r="F39" s="12" t="inlineStr">
        <is>
          <t>SURENDRA VISHWAKARMA</t>
        </is>
      </c>
      <c r="G39" s="11">
        <f>COUNTIF('Claim Review'!$B$2:$B$202,A39)</f>
        <v/>
      </c>
      <c r="H39" s="11">
        <f>COUNTIF('Photo Review'!$B$2:$B$403,A39)</f>
        <v/>
      </c>
      <c r="I39" s="11">
        <f>COUNTIFS('Photo Review'!$B$2:$B$403,A39,'Photo Review'!$X$2:$X$403,"Yes")</f>
        <v/>
      </c>
      <c r="J39" s="11">
        <f>H39-I39</f>
        <v/>
      </c>
      <c r="K39" s="11">
        <f>COUNTIFS('Claim Review'!$B$2:$B$202,A39,'Claim Review'!$M$2:$M$202,"NON-COMPLIANT")</f>
        <v/>
      </c>
      <c r="L39" s="13">
        <f>SUMIFS('Claim Review'!$J$2:$J$202,'Claim Review'!$B$2:$B$202,A39,'Claim Review'!$M$2:$M$202,"NON-COMPLIANT")</f>
        <v/>
      </c>
      <c r="M39" s="13">
        <f>SUMIFS('Claim Review'!$J$2:$J$202,'Claim Review'!$B$2:$B$202,A39)</f>
        <v/>
      </c>
      <c r="N39" s="11">
        <f>COUNTIFS('Photo Review'!$B$2:$B$403,A39,'Photo Review'!$T$2:$T$403,"High")</f>
        <v/>
      </c>
      <c r="O39" s="12">
        <f>IF(I39=0,"No stamp on any photo",IF(J39&gt;0,"Some photos without stamp","Compliant"))</f>
        <v/>
      </c>
      <c r="P39" s="12" t="inlineStr"/>
    </row>
    <row r="40">
      <c r="A40" s="11" t="inlineStr">
        <is>
          <t>SL04501</t>
        </is>
      </c>
      <c r="B40" s="12" t="inlineStr">
        <is>
          <t>DINESHA H A</t>
        </is>
      </c>
      <c r="C40" s="11" t="inlineStr">
        <is>
          <t>SO</t>
        </is>
      </c>
      <c r="D40" s="11" t="inlineStr">
        <is>
          <t>GTR08</t>
        </is>
      </c>
      <c r="E40" s="11" t="inlineStr">
        <is>
          <t>Bangalore</t>
        </is>
      </c>
      <c r="F40" s="12" t="inlineStr">
        <is>
          <t>P VIJAY KUMAR</t>
        </is>
      </c>
      <c r="G40" s="11">
        <f>COUNTIF('Claim Review'!$B$2:$B$202,A40)</f>
        <v/>
      </c>
      <c r="H40" s="11">
        <f>COUNTIF('Photo Review'!$B$2:$B$403,A40)</f>
        <v/>
      </c>
      <c r="I40" s="11">
        <f>COUNTIFS('Photo Review'!$B$2:$B$403,A40,'Photo Review'!$X$2:$X$403,"Yes")</f>
        <v/>
      </c>
      <c r="J40" s="11">
        <f>H40-I40</f>
        <v/>
      </c>
      <c r="K40" s="11">
        <f>COUNTIFS('Claim Review'!$B$2:$B$202,A40,'Claim Review'!$M$2:$M$202,"NON-COMPLIANT")</f>
        <v/>
      </c>
      <c r="L40" s="13">
        <f>SUMIFS('Claim Review'!$J$2:$J$202,'Claim Review'!$B$2:$B$202,A40,'Claim Review'!$M$2:$M$202,"NON-COMPLIANT")</f>
        <v/>
      </c>
      <c r="M40" s="13">
        <f>SUMIFS('Claim Review'!$J$2:$J$202,'Claim Review'!$B$2:$B$202,A40)</f>
        <v/>
      </c>
      <c r="N40" s="11">
        <f>COUNTIFS('Photo Review'!$B$2:$B$403,A40,'Photo Review'!$T$2:$T$403,"High")</f>
        <v/>
      </c>
      <c r="O40" s="12">
        <f>IF(I40=0,"No stamp on any photo",IF(J40&gt;0,"Some photos without stamp","Compliant"))</f>
        <v/>
      </c>
      <c r="P40" s="12" t="inlineStr"/>
    </row>
    <row r="41">
      <c r="A41" s="11" t="inlineStr">
        <is>
          <t>SL04524</t>
        </is>
      </c>
      <c r="B41" s="12" t="inlineStr">
        <is>
          <t>SRINIDHI.V</t>
        </is>
      </c>
      <c r="C41" s="11" t="inlineStr">
        <is>
          <t>SO</t>
        </is>
      </c>
      <c r="D41" s="11" t="inlineStr">
        <is>
          <t>GTR08</t>
        </is>
      </c>
      <c r="E41" s="11" t="inlineStr">
        <is>
          <t>KOLAR</t>
        </is>
      </c>
      <c r="F41" s="12" t="inlineStr">
        <is>
          <t>GANGADHARAM K</t>
        </is>
      </c>
      <c r="G41" s="11">
        <f>COUNTIF('Claim Review'!$B$2:$B$202,A41)</f>
        <v/>
      </c>
      <c r="H41" s="11">
        <f>COUNTIF('Photo Review'!$B$2:$B$403,A41)</f>
        <v/>
      </c>
      <c r="I41" s="11">
        <f>COUNTIFS('Photo Review'!$B$2:$B$403,A41,'Photo Review'!$X$2:$X$403,"Yes")</f>
        <v/>
      </c>
      <c r="J41" s="11">
        <f>H41-I41</f>
        <v/>
      </c>
      <c r="K41" s="11">
        <f>COUNTIFS('Claim Review'!$B$2:$B$202,A41,'Claim Review'!$M$2:$M$202,"NON-COMPLIANT")</f>
        <v/>
      </c>
      <c r="L41" s="13">
        <f>SUMIFS('Claim Review'!$J$2:$J$202,'Claim Review'!$B$2:$B$202,A41,'Claim Review'!$M$2:$M$202,"NON-COMPLIANT")</f>
        <v/>
      </c>
      <c r="M41" s="13">
        <f>SUMIFS('Claim Review'!$J$2:$J$202,'Claim Review'!$B$2:$B$202,A41)</f>
        <v/>
      </c>
      <c r="N41" s="11">
        <f>COUNTIFS('Photo Review'!$B$2:$B$403,A41,'Photo Review'!$T$2:$T$403,"High")</f>
        <v/>
      </c>
      <c r="O41" s="12">
        <f>IF(I41=0,"No stamp on any photo",IF(J41&gt;0,"Some photos without stamp","Compliant"))</f>
        <v/>
      </c>
      <c r="P41" s="12" t="inlineStr"/>
    </row>
    <row r="42">
      <c r="A42" s="11" t="inlineStr">
        <is>
          <t>SL04557</t>
        </is>
      </c>
      <c r="B42" s="12" t="inlineStr">
        <is>
          <t>SANDEEP SINGH</t>
        </is>
      </c>
      <c r="C42" s="11" t="inlineStr">
        <is>
          <t>SO</t>
        </is>
      </c>
      <c r="D42" s="11" t="inlineStr">
        <is>
          <t>GTR02</t>
        </is>
      </c>
      <c r="E42" s="11" t="inlineStr">
        <is>
          <t>SIRSA</t>
        </is>
      </c>
      <c r="F42" s="12" t="inlineStr">
        <is>
          <t>PUNEET WADHWA</t>
        </is>
      </c>
      <c r="G42" s="11">
        <f>COUNTIF('Claim Review'!$B$2:$B$202,A42)</f>
        <v/>
      </c>
      <c r="H42" s="11">
        <f>COUNTIF('Photo Review'!$B$2:$B$403,A42)</f>
        <v/>
      </c>
      <c r="I42" s="11">
        <f>COUNTIFS('Photo Review'!$B$2:$B$403,A42,'Photo Review'!$X$2:$X$403,"Yes")</f>
        <v/>
      </c>
      <c r="J42" s="11">
        <f>H42-I42</f>
        <v/>
      </c>
      <c r="K42" s="11">
        <f>COUNTIFS('Claim Review'!$B$2:$B$202,A42,'Claim Review'!$M$2:$M$202,"NON-COMPLIANT")</f>
        <v/>
      </c>
      <c r="L42" s="13">
        <f>SUMIFS('Claim Review'!$J$2:$J$202,'Claim Review'!$B$2:$B$202,A42,'Claim Review'!$M$2:$M$202,"NON-COMPLIANT")</f>
        <v/>
      </c>
      <c r="M42" s="13">
        <f>SUMIFS('Claim Review'!$J$2:$J$202,'Claim Review'!$B$2:$B$202,A42)</f>
        <v/>
      </c>
      <c r="N42" s="11">
        <f>COUNTIFS('Photo Review'!$B$2:$B$403,A42,'Photo Review'!$T$2:$T$403,"High")</f>
        <v/>
      </c>
      <c r="O42" s="12">
        <f>IF(I42=0,"No stamp on any photo",IF(J42&gt;0,"Some photos without stamp","Compliant"))</f>
        <v/>
      </c>
      <c r="P42" s="12" t="inlineStr"/>
    </row>
    <row r="43">
      <c r="A43" s="11" t="inlineStr">
        <is>
          <t>SL04569</t>
        </is>
      </c>
      <c r="B43" s="12" t="inlineStr">
        <is>
          <t>KARMJIT SINGH</t>
        </is>
      </c>
      <c r="C43" s="11" t="inlineStr">
        <is>
          <t>SO</t>
        </is>
      </c>
      <c r="D43" s="11" t="inlineStr">
        <is>
          <t>GTR02</t>
        </is>
      </c>
      <c r="E43" s="11" t="inlineStr">
        <is>
          <t>JIND</t>
        </is>
      </c>
      <c r="F43" s="12" t="inlineStr">
        <is>
          <t>PUNEET WADHWA</t>
        </is>
      </c>
      <c r="G43" s="11">
        <f>COUNTIF('Claim Review'!$B$2:$B$202,A43)</f>
        <v/>
      </c>
      <c r="H43" s="11">
        <f>COUNTIF('Photo Review'!$B$2:$B$403,A43)</f>
        <v/>
      </c>
      <c r="I43" s="11">
        <f>COUNTIFS('Photo Review'!$B$2:$B$403,A43,'Photo Review'!$X$2:$X$403,"Yes")</f>
        <v/>
      </c>
      <c r="J43" s="11">
        <f>H43-I43</f>
        <v/>
      </c>
      <c r="K43" s="11">
        <f>COUNTIFS('Claim Review'!$B$2:$B$202,A43,'Claim Review'!$M$2:$M$202,"NON-COMPLIANT")</f>
        <v/>
      </c>
      <c r="L43" s="13">
        <f>SUMIFS('Claim Review'!$J$2:$J$202,'Claim Review'!$B$2:$B$202,A43,'Claim Review'!$M$2:$M$202,"NON-COMPLIANT")</f>
        <v/>
      </c>
      <c r="M43" s="13">
        <f>SUMIFS('Claim Review'!$J$2:$J$202,'Claim Review'!$B$2:$B$202,A43)</f>
        <v/>
      </c>
      <c r="N43" s="11">
        <f>COUNTIFS('Photo Review'!$B$2:$B$403,A43,'Photo Review'!$T$2:$T$403,"High")</f>
        <v/>
      </c>
      <c r="O43" s="12">
        <f>IF(I43=0,"No stamp on any photo",IF(J43&gt;0,"Some photos without stamp","Compliant"))</f>
        <v/>
      </c>
      <c r="P43" s="12" t="inlineStr"/>
    </row>
    <row r="44">
      <c r="A44" s="11" t="inlineStr">
        <is>
          <t>SL04578</t>
        </is>
      </c>
      <c r="B44" s="12" t="inlineStr">
        <is>
          <t>MUKESH CHANDERA JOSHI</t>
        </is>
      </c>
      <c r="C44" s="11" t="inlineStr">
        <is>
          <t>SO</t>
        </is>
      </c>
      <c r="D44" s="11" t="inlineStr">
        <is>
          <t>GTR03 B</t>
        </is>
      </c>
      <c r="E44" s="11" t="inlineStr">
        <is>
          <t>Srinagar</t>
        </is>
      </c>
      <c r="F44" s="12" t="inlineStr">
        <is>
          <t>SUNEEL KUMAR</t>
        </is>
      </c>
      <c r="G44" s="11">
        <f>COUNTIF('Claim Review'!$B$2:$B$202,A44)</f>
        <v/>
      </c>
      <c r="H44" s="11">
        <f>COUNTIF('Photo Review'!$B$2:$B$403,A44)</f>
        <v/>
      </c>
      <c r="I44" s="11">
        <f>COUNTIFS('Photo Review'!$B$2:$B$403,A44,'Photo Review'!$X$2:$X$403,"Yes")</f>
        <v/>
      </c>
      <c r="J44" s="11">
        <f>H44-I44</f>
        <v/>
      </c>
      <c r="K44" s="11">
        <f>COUNTIFS('Claim Review'!$B$2:$B$202,A44,'Claim Review'!$M$2:$M$202,"NON-COMPLIANT")</f>
        <v/>
      </c>
      <c r="L44" s="13">
        <f>SUMIFS('Claim Review'!$J$2:$J$202,'Claim Review'!$B$2:$B$202,A44,'Claim Review'!$M$2:$M$202,"NON-COMPLIANT")</f>
        <v/>
      </c>
      <c r="M44" s="13">
        <f>SUMIFS('Claim Review'!$J$2:$J$202,'Claim Review'!$B$2:$B$202,A44)</f>
        <v/>
      </c>
      <c r="N44" s="11">
        <f>COUNTIFS('Photo Review'!$B$2:$B$403,A44,'Photo Review'!$T$2:$T$403,"High")</f>
        <v/>
      </c>
      <c r="O44" s="12">
        <f>IF(I44=0,"No stamp on any photo",IF(J44&gt;0,"Some photos without stamp","Compliant"))</f>
        <v/>
      </c>
      <c r="P44" s="12" t="inlineStr"/>
    </row>
    <row r="45">
      <c r="A45" s="11" t="inlineStr">
        <is>
          <t>SL04617</t>
        </is>
      </c>
      <c r="B45" s="12" t="inlineStr">
        <is>
          <t>ASIF SAMEJA</t>
        </is>
      </c>
      <c r="C45" s="11" t="inlineStr">
        <is>
          <t>SR</t>
        </is>
      </c>
      <c r="D45" s="11" t="inlineStr">
        <is>
          <t>GTR02</t>
        </is>
      </c>
      <c r="E45" s="11" t="inlineStr">
        <is>
          <t>BIKANER</t>
        </is>
      </c>
      <c r="F45" s="12" t="inlineStr"/>
      <c r="G45" s="11">
        <f>COUNTIF('Claim Review'!$B$2:$B$202,A45)</f>
        <v/>
      </c>
      <c r="H45" s="11">
        <f>COUNTIF('Photo Review'!$B$2:$B$403,A45)</f>
        <v/>
      </c>
      <c r="I45" s="11">
        <f>COUNTIFS('Photo Review'!$B$2:$B$403,A45,'Photo Review'!$X$2:$X$403,"Yes")</f>
        <v/>
      </c>
      <c r="J45" s="11">
        <f>H45-I45</f>
        <v/>
      </c>
      <c r="K45" s="11">
        <f>COUNTIFS('Claim Review'!$B$2:$B$202,A45,'Claim Review'!$M$2:$M$202,"NON-COMPLIANT")</f>
        <v/>
      </c>
      <c r="L45" s="13">
        <f>SUMIFS('Claim Review'!$J$2:$J$202,'Claim Review'!$B$2:$B$202,A45,'Claim Review'!$M$2:$M$202,"NON-COMPLIANT")</f>
        <v/>
      </c>
      <c r="M45" s="13">
        <f>SUMIFS('Claim Review'!$J$2:$J$202,'Claim Review'!$B$2:$B$202,A45)</f>
        <v/>
      </c>
      <c r="N45" s="11">
        <f>COUNTIFS('Photo Review'!$B$2:$B$403,A45,'Photo Review'!$T$2:$T$403,"High")</f>
        <v/>
      </c>
      <c r="O45" s="12">
        <f>IF(I45=0,"No stamp on any photo",IF(J45&gt;0,"Some photos without stamp","Compliant"))</f>
        <v/>
      </c>
      <c r="P45" s="12" t="inlineStr"/>
    </row>
    <row r="46">
      <c r="A46" s="11" t="inlineStr">
        <is>
          <t>SL00170</t>
        </is>
      </c>
      <c r="B46" s="12" t="inlineStr">
        <is>
          <t>MUJAHID .</t>
        </is>
      </c>
      <c r="C46" s="11" t="inlineStr">
        <is>
          <t>SSO</t>
        </is>
      </c>
      <c r="D46" s="11" t="inlineStr">
        <is>
          <t>GTR02</t>
        </is>
      </c>
      <c r="E46" s="11" t="inlineStr">
        <is>
          <t>GURUGRAM</t>
        </is>
      </c>
      <c r="F46" s="12" t="inlineStr">
        <is>
          <t>PUNEET WADHWA</t>
        </is>
      </c>
      <c r="G46" s="11">
        <f>COUNTIF('Claim Review'!$B$2:$B$202,A46)</f>
        <v/>
      </c>
      <c r="H46" s="11">
        <f>COUNTIF('Photo Review'!$B$2:$B$403,A46)</f>
        <v/>
      </c>
      <c r="I46" s="11">
        <f>COUNTIFS('Photo Review'!$B$2:$B$403,A46,'Photo Review'!$X$2:$X$403,"Yes")</f>
        <v/>
      </c>
      <c r="J46" s="11">
        <f>H46-I46</f>
        <v/>
      </c>
      <c r="K46" s="11">
        <f>COUNTIFS('Claim Review'!$B$2:$B$202,A46,'Claim Review'!$M$2:$M$202,"NON-COMPLIANT")</f>
        <v/>
      </c>
      <c r="L46" s="13">
        <f>SUMIFS('Claim Review'!$J$2:$J$202,'Claim Review'!$B$2:$B$202,A46,'Claim Review'!$M$2:$M$202,"NON-COMPLIANT")</f>
        <v/>
      </c>
      <c r="M46" s="13">
        <f>SUMIFS('Claim Review'!$J$2:$J$202,'Claim Review'!$B$2:$B$202,A46)</f>
        <v/>
      </c>
      <c r="N46" s="11">
        <f>COUNTIFS('Photo Review'!$B$2:$B$403,A46,'Photo Review'!$T$2:$T$403,"High")</f>
        <v/>
      </c>
      <c r="O46" s="12">
        <f>IF(I46=0,"No stamp on any photo",IF(J46&gt;0,"Some photos without stamp","Compliant"))</f>
        <v/>
      </c>
      <c r="P46" s="12" t="inlineStr">
        <is>
          <t>Reused photo (4) | Photo dated after the claim date (2) | Photo dated after claim was submitted (2) | END photo taken before START (2)</t>
        </is>
      </c>
    </row>
    <row r="47">
      <c r="A47" s="11" t="inlineStr">
        <is>
          <t>SL02286</t>
        </is>
      </c>
      <c r="B47" s="12" t="inlineStr">
        <is>
          <t>AMIT KUMAR SINGH</t>
        </is>
      </c>
      <c r="C47" s="11" t="inlineStr">
        <is>
          <t>ASE</t>
        </is>
      </c>
      <c r="D47" s="11" t="inlineStr">
        <is>
          <t>GTR03 A</t>
        </is>
      </c>
      <c r="E47" s="11" t="inlineStr">
        <is>
          <t>Lucknow</t>
        </is>
      </c>
      <c r="F47" s="12" t="inlineStr">
        <is>
          <t>SAURABH JAISWAL</t>
        </is>
      </c>
      <c r="G47" s="11">
        <f>COUNTIF('Claim Review'!$B$2:$B$202,A47)</f>
        <v/>
      </c>
      <c r="H47" s="11">
        <f>COUNTIF('Photo Review'!$B$2:$B$403,A47)</f>
        <v/>
      </c>
      <c r="I47" s="11">
        <f>COUNTIFS('Photo Review'!$B$2:$B$403,A47,'Photo Review'!$X$2:$X$403,"Yes")</f>
        <v/>
      </c>
      <c r="J47" s="11">
        <f>H47-I47</f>
        <v/>
      </c>
      <c r="K47" s="11">
        <f>COUNTIFS('Claim Review'!$B$2:$B$202,A47,'Claim Review'!$M$2:$M$202,"NON-COMPLIANT")</f>
        <v/>
      </c>
      <c r="L47" s="13">
        <f>SUMIFS('Claim Review'!$J$2:$J$202,'Claim Review'!$B$2:$B$202,A47,'Claim Review'!$M$2:$M$202,"NON-COMPLIANT")</f>
        <v/>
      </c>
      <c r="M47" s="13">
        <f>SUMIFS('Claim Review'!$J$2:$J$202,'Claim Review'!$B$2:$B$202,A47)</f>
        <v/>
      </c>
      <c r="N47" s="11">
        <f>COUNTIFS('Photo Review'!$B$2:$B$403,A47,'Photo Review'!$T$2:$T$403,"High")</f>
        <v/>
      </c>
      <c r="O47" s="12">
        <f>IF(I47=0,"No stamp on any photo",IF(J47&gt;0,"Some photos without stamp","Compliant"))</f>
        <v/>
      </c>
      <c r="P47" s="12" t="inlineStr">
        <is>
          <t>Reused photo (4) | Stamp date does not match claim (2) | Photo dated after the claim date (1)</t>
        </is>
      </c>
    </row>
    <row r="48">
      <c r="A48" s="11" t="inlineStr">
        <is>
          <t>SL02826</t>
        </is>
      </c>
      <c r="B48" s="12" t="inlineStr">
        <is>
          <t>KIRAN KUMAR NAYAK</t>
        </is>
      </c>
      <c r="C48" s="11" t="inlineStr">
        <is>
          <t>SR</t>
        </is>
      </c>
      <c r="D48" s="11" t="inlineStr">
        <is>
          <t>GTR08</t>
        </is>
      </c>
      <c r="E48" s="11" t="inlineStr">
        <is>
          <t>BANGALORE</t>
        </is>
      </c>
      <c r="F48" s="12" t="inlineStr">
        <is>
          <t>GANGADHARAM K</t>
        </is>
      </c>
      <c r="G48" s="11">
        <f>COUNTIF('Claim Review'!$B$2:$B$202,A48)</f>
        <v/>
      </c>
      <c r="H48" s="11">
        <f>COUNTIF('Photo Review'!$B$2:$B$403,A48)</f>
        <v/>
      </c>
      <c r="I48" s="11">
        <f>COUNTIFS('Photo Review'!$B$2:$B$403,A48,'Photo Review'!$X$2:$X$403,"Yes")</f>
        <v/>
      </c>
      <c r="J48" s="11">
        <f>H48-I48</f>
        <v/>
      </c>
      <c r="K48" s="11">
        <f>COUNTIFS('Claim Review'!$B$2:$B$202,A48,'Claim Review'!$M$2:$M$202,"NON-COMPLIANT")</f>
        <v/>
      </c>
      <c r="L48" s="13">
        <f>SUMIFS('Claim Review'!$J$2:$J$202,'Claim Review'!$B$2:$B$202,A48,'Claim Review'!$M$2:$M$202,"NON-COMPLIANT")</f>
        <v/>
      </c>
      <c r="M48" s="13">
        <f>SUMIFS('Claim Review'!$J$2:$J$202,'Claim Review'!$B$2:$B$202,A48)</f>
        <v/>
      </c>
      <c r="N48" s="11">
        <f>COUNTIFS('Photo Review'!$B$2:$B$403,A48,'Photo Review'!$T$2:$T$403,"High")</f>
        <v/>
      </c>
      <c r="O48" s="12">
        <f>IF(I48=0,"No stamp on any photo",IF(J48&gt;0,"Some photos without stamp","Compliant"))</f>
        <v/>
      </c>
      <c r="P48" s="12" t="inlineStr">
        <is>
          <t>Photo dated after the claim date (4) | Reused photo (2)</t>
        </is>
      </c>
    </row>
    <row r="49">
      <c r="A49" s="11" t="inlineStr">
        <is>
          <t>SL03855</t>
        </is>
      </c>
      <c r="B49" s="12" t="inlineStr">
        <is>
          <t>PRAVEEN SHARMA</t>
        </is>
      </c>
      <c r="C49" s="11" t="inlineStr">
        <is>
          <t>SR</t>
        </is>
      </c>
      <c r="D49" s="11" t="inlineStr">
        <is>
          <t>GTR02</t>
        </is>
      </c>
      <c r="E49" s="11" t="inlineStr">
        <is>
          <t>JAIPUR</t>
        </is>
      </c>
      <c r="F49" s="12" t="inlineStr">
        <is>
          <t>VINAY SHARMA</t>
        </is>
      </c>
      <c r="G49" s="11">
        <f>COUNTIF('Claim Review'!$B$2:$B$202,A49)</f>
        <v/>
      </c>
      <c r="H49" s="11">
        <f>COUNTIF('Photo Review'!$B$2:$B$403,A49)</f>
        <v/>
      </c>
      <c r="I49" s="11">
        <f>COUNTIFS('Photo Review'!$B$2:$B$403,A49,'Photo Review'!$X$2:$X$403,"Yes")</f>
        <v/>
      </c>
      <c r="J49" s="11">
        <f>H49-I49</f>
        <v/>
      </c>
      <c r="K49" s="11">
        <f>COUNTIFS('Claim Review'!$B$2:$B$202,A49,'Claim Review'!$M$2:$M$202,"NON-COMPLIANT")</f>
        <v/>
      </c>
      <c r="L49" s="13">
        <f>SUMIFS('Claim Review'!$J$2:$J$202,'Claim Review'!$B$2:$B$202,A49,'Claim Review'!$M$2:$M$202,"NON-COMPLIANT")</f>
        <v/>
      </c>
      <c r="M49" s="13">
        <f>SUMIFS('Claim Review'!$J$2:$J$202,'Claim Review'!$B$2:$B$202,A49)</f>
        <v/>
      </c>
      <c r="N49" s="11">
        <f>COUNTIFS('Photo Review'!$B$2:$B$403,A49,'Photo Review'!$T$2:$T$403,"High")</f>
        <v/>
      </c>
      <c r="O49" s="12">
        <f>IF(I49=0,"No stamp on any photo",IF(J49&gt;0,"Some photos without stamp","Compliant"))</f>
        <v/>
      </c>
      <c r="P49" s="12" t="inlineStr">
        <is>
          <t>Photo dated after the claim date (1) | Photo dated after claim was submitted (1)</t>
        </is>
      </c>
    </row>
    <row r="50">
      <c r="A50" s="11" t="inlineStr">
        <is>
          <t>SL04004</t>
        </is>
      </c>
      <c r="B50" s="12" t="inlineStr">
        <is>
          <t>PINKU KUMAR CHOUDHARI</t>
        </is>
      </c>
      <c r="C50" s="11" t="inlineStr">
        <is>
          <t>SR</t>
        </is>
      </c>
      <c r="D50" s="11" t="inlineStr">
        <is>
          <t>GTR04 B</t>
        </is>
      </c>
      <c r="E50" s="11" t="inlineStr">
        <is>
          <t>DEOGHAR</t>
        </is>
      </c>
      <c r="F50" s="12" t="inlineStr">
        <is>
          <t>AMIT KUMAR SINHA</t>
        </is>
      </c>
      <c r="G50" s="11">
        <f>COUNTIF('Claim Review'!$B$2:$B$202,A50)</f>
        <v/>
      </c>
      <c r="H50" s="11">
        <f>COUNTIF('Photo Review'!$B$2:$B$403,A50)</f>
        <v/>
      </c>
      <c r="I50" s="11">
        <f>COUNTIFS('Photo Review'!$B$2:$B$403,A50,'Photo Review'!$X$2:$X$403,"Yes")</f>
        <v/>
      </c>
      <c r="J50" s="11">
        <f>H50-I50</f>
        <v/>
      </c>
      <c r="K50" s="11">
        <f>COUNTIFS('Claim Review'!$B$2:$B$202,A50,'Claim Review'!$M$2:$M$202,"NON-COMPLIANT")</f>
        <v/>
      </c>
      <c r="L50" s="13">
        <f>SUMIFS('Claim Review'!$J$2:$J$202,'Claim Review'!$B$2:$B$202,A50,'Claim Review'!$M$2:$M$202,"NON-COMPLIANT")</f>
        <v/>
      </c>
      <c r="M50" s="13">
        <f>SUMIFS('Claim Review'!$J$2:$J$202,'Claim Review'!$B$2:$B$202,A50)</f>
        <v/>
      </c>
      <c r="N50" s="11">
        <f>COUNTIFS('Photo Review'!$B$2:$B$403,A50,'Photo Review'!$T$2:$T$403,"High")</f>
        <v/>
      </c>
      <c r="O50" s="12">
        <f>IF(I50=0,"No stamp on any photo",IF(J50&gt;0,"Some photos without stamp","Compliant"))</f>
        <v/>
      </c>
      <c r="P50" s="12" t="inlineStr">
        <is>
          <t>END photo taken before START (1)</t>
        </is>
      </c>
    </row>
    <row r="51">
      <c r="A51" s="11" t="inlineStr">
        <is>
          <t>SL04310</t>
        </is>
      </c>
      <c r="B51" s="12" t="inlineStr">
        <is>
          <t>RAHUL GAUTAM</t>
        </is>
      </c>
      <c r="C51" s="11" t="inlineStr">
        <is>
          <t>ASM</t>
        </is>
      </c>
      <c r="D51" s="11" t="inlineStr">
        <is>
          <t>GTR02</t>
        </is>
      </c>
      <c r="E51" s="11" t="inlineStr">
        <is>
          <t>New Delhi</t>
        </is>
      </c>
      <c r="F51" s="12" t="inlineStr">
        <is>
          <t>RAMESH SINGH</t>
        </is>
      </c>
      <c r="G51" s="11">
        <f>COUNTIF('Claim Review'!$B$2:$B$202,A51)</f>
        <v/>
      </c>
      <c r="H51" s="11">
        <f>COUNTIF('Photo Review'!$B$2:$B$403,A51)</f>
        <v/>
      </c>
      <c r="I51" s="11">
        <f>COUNTIFS('Photo Review'!$B$2:$B$403,A51,'Photo Review'!$X$2:$X$403,"Yes")</f>
        <v/>
      </c>
      <c r="J51" s="11">
        <f>H51-I51</f>
        <v/>
      </c>
      <c r="K51" s="11">
        <f>COUNTIFS('Claim Review'!$B$2:$B$202,A51,'Claim Review'!$M$2:$M$202,"NON-COMPLIANT")</f>
        <v/>
      </c>
      <c r="L51" s="13">
        <f>SUMIFS('Claim Review'!$J$2:$J$202,'Claim Review'!$B$2:$B$202,A51,'Claim Review'!$M$2:$M$202,"NON-COMPLIANT")</f>
        <v/>
      </c>
      <c r="M51" s="13">
        <f>SUMIFS('Claim Review'!$J$2:$J$202,'Claim Review'!$B$2:$B$202,A51)</f>
        <v/>
      </c>
      <c r="N51" s="11">
        <f>COUNTIFS('Photo Review'!$B$2:$B$403,A51,'Photo Review'!$T$2:$T$403,"High")</f>
        <v/>
      </c>
      <c r="O51" s="12">
        <f>IF(I51=0,"No stamp on any photo",IF(J51&gt;0,"Some photos without stamp","Compliant"))</f>
        <v/>
      </c>
      <c r="P51" s="12" t="inlineStr">
        <is>
          <t>END photo taken before START (1)</t>
        </is>
      </c>
    </row>
    <row r="52">
      <c r="A52" s="11" t="inlineStr">
        <is>
          <t>SL04428</t>
        </is>
      </c>
      <c r="B52" s="12" t="inlineStr">
        <is>
          <t>ASHWANI KUMAR</t>
        </is>
      </c>
      <c r="C52" s="11" t="inlineStr">
        <is>
          <t>SO</t>
        </is>
      </c>
      <c r="D52" s="11" t="inlineStr">
        <is>
          <t>GTR02</t>
        </is>
      </c>
      <c r="E52" s="11" t="inlineStr">
        <is>
          <t>Central Delhi</t>
        </is>
      </c>
      <c r="F52" s="12" t="inlineStr">
        <is>
          <t>RAHUL GAUTAM</t>
        </is>
      </c>
      <c r="G52" s="11">
        <f>COUNTIF('Claim Review'!$B$2:$B$202,A52)</f>
        <v/>
      </c>
      <c r="H52" s="11">
        <f>COUNTIF('Photo Review'!$B$2:$B$403,A52)</f>
        <v/>
      </c>
      <c r="I52" s="11">
        <f>COUNTIFS('Photo Review'!$B$2:$B$403,A52,'Photo Review'!$X$2:$X$403,"Yes")</f>
        <v/>
      </c>
      <c r="J52" s="11">
        <f>H52-I52</f>
        <v/>
      </c>
      <c r="K52" s="11">
        <f>COUNTIFS('Claim Review'!$B$2:$B$202,A52,'Claim Review'!$M$2:$M$202,"NON-COMPLIANT")</f>
        <v/>
      </c>
      <c r="L52" s="13">
        <f>SUMIFS('Claim Review'!$J$2:$J$202,'Claim Review'!$B$2:$B$202,A52,'Claim Review'!$M$2:$M$202,"NON-COMPLIANT")</f>
        <v/>
      </c>
      <c r="M52" s="13">
        <f>SUMIFS('Claim Review'!$J$2:$J$202,'Claim Review'!$B$2:$B$202,A52)</f>
        <v/>
      </c>
      <c r="N52" s="11">
        <f>COUNTIFS('Photo Review'!$B$2:$B$403,A52,'Photo Review'!$T$2:$T$403,"High")</f>
        <v/>
      </c>
      <c r="O52" s="12">
        <f>IF(I52=0,"No stamp on any photo",IF(J52&gt;0,"Some photos without stamp","Compliant"))</f>
        <v/>
      </c>
      <c r="P52" s="12" t="inlineStr">
        <is>
          <t>Stamp date does not match claim (1)</t>
        </is>
      </c>
    </row>
    <row r="53">
      <c r="A53" s="11" t="inlineStr">
        <is>
          <t>SL04464</t>
        </is>
      </c>
      <c r="B53" s="12" t="inlineStr">
        <is>
          <t>RAVISHANKAR DHARAMRAJ MAURYA</t>
        </is>
      </c>
      <c r="C53" s="11" t="inlineStr">
        <is>
          <t>KAE</t>
        </is>
      </c>
      <c r="D53" s="11" t="inlineStr">
        <is>
          <t>North</t>
        </is>
      </c>
      <c r="E53" s="11" t="inlineStr">
        <is>
          <t>DELHI</t>
        </is>
      </c>
      <c r="F53" s="12" t="inlineStr">
        <is>
          <t>RISHI RAGHAV</t>
        </is>
      </c>
      <c r="G53" s="11">
        <f>COUNTIF('Claim Review'!$B$2:$B$202,A53)</f>
        <v/>
      </c>
      <c r="H53" s="11">
        <f>COUNTIF('Photo Review'!$B$2:$B$403,A53)</f>
        <v/>
      </c>
      <c r="I53" s="11">
        <f>COUNTIFS('Photo Review'!$B$2:$B$403,A53,'Photo Review'!$X$2:$X$403,"Yes")</f>
        <v/>
      </c>
      <c r="J53" s="11">
        <f>H53-I53</f>
        <v/>
      </c>
      <c r="K53" s="11">
        <f>COUNTIFS('Claim Review'!$B$2:$B$202,A53,'Claim Review'!$M$2:$M$202,"NON-COMPLIANT")</f>
        <v/>
      </c>
      <c r="L53" s="13">
        <f>SUMIFS('Claim Review'!$J$2:$J$202,'Claim Review'!$B$2:$B$202,A53,'Claim Review'!$M$2:$M$202,"NON-COMPLIANT")</f>
        <v/>
      </c>
      <c r="M53" s="13">
        <f>SUMIFS('Claim Review'!$J$2:$J$202,'Claim Review'!$B$2:$B$202,A53)</f>
        <v/>
      </c>
      <c r="N53" s="11">
        <f>COUNTIFS('Photo Review'!$B$2:$B$403,A53,'Photo Review'!$T$2:$T$403,"High")</f>
        <v/>
      </c>
      <c r="O53" s="12">
        <f>IF(I53=0,"No stamp on any photo",IF(J53&gt;0,"Some photos without stamp","Compliant"))</f>
        <v/>
      </c>
      <c r="P53" s="12" t="inlineStr">
        <is>
          <t>Stamp date does not match claim (8) | Odometer reading goes backwards (1)</t>
        </is>
      </c>
    </row>
    <row r="54">
      <c r="A54" s="11" t="inlineStr">
        <is>
          <t>SL04516</t>
        </is>
      </c>
      <c r="B54" s="12" t="inlineStr">
        <is>
          <t>VINAY S</t>
        </is>
      </c>
      <c r="C54" s="11" t="inlineStr">
        <is>
          <t>SO</t>
        </is>
      </c>
      <c r="D54" s="11" t="inlineStr">
        <is>
          <t>GTR08</t>
        </is>
      </c>
      <c r="E54" s="11" t="inlineStr">
        <is>
          <t>BIDADI</t>
        </is>
      </c>
      <c r="F54" s="12" t="inlineStr">
        <is>
          <t>P VIJAY KUMAR</t>
        </is>
      </c>
      <c r="G54" s="11">
        <f>COUNTIF('Claim Review'!$B$2:$B$202,A54)</f>
        <v/>
      </c>
      <c r="H54" s="11">
        <f>COUNTIF('Photo Review'!$B$2:$B$403,A54)</f>
        <v/>
      </c>
      <c r="I54" s="11">
        <f>COUNTIFS('Photo Review'!$B$2:$B$403,A54,'Photo Review'!$X$2:$X$403,"Yes")</f>
        <v/>
      </c>
      <c r="J54" s="11">
        <f>H54-I54</f>
        <v/>
      </c>
      <c r="K54" s="11">
        <f>COUNTIFS('Claim Review'!$B$2:$B$202,A54,'Claim Review'!$M$2:$M$202,"NON-COMPLIANT")</f>
        <v/>
      </c>
      <c r="L54" s="13">
        <f>SUMIFS('Claim Review'!$J$2:$J$202,'Claim Review'!$B$2:$B$202,A54,'Claim Review'!$M$2:$M$202,"NON-COMPLIANT")</f>
        <v/>
      </c>
      <c r="M54" s="13">
        <f>SUMIFS('Claim Review'!$J$2:$J$202,'Claim Review'!$B$2:$B$202,A54)</f>
        <v/>
      </c>
      <c r="N54" s="11">
        <f>COUNTIFS('Photo Review'!$B$2:$B$403,A54,'Photo Review'!$T$2:$T$403,"High")</f>
        <v/>
      </c>
      <c r="O54" s="12">
        <f>IF(I54=0,"No stamp on any photo",IF(J54&gt;0,"Some photos without stamp","Compliant"))</f>
        <v/>
      </c>
      <c r="P54" s="12" t="inlineStr">
        <is>
          <t>Reused photo (2) | Stamp date does not match claim (1)</t>
        </is>
      </c>
    </row>
    <row r="55">
      <c r="A55" s="11" t="inlineStr">
        <is>
          <t>SL04394</t>
        </is>
      </c>
      <c r="B55" s="12" t="inlineStr">
        <is>
          <t>DHILIBAN M</t>
        </is>
      </c>
      <c r="C55" s="11" t="inlineStr">
        <is>
          <t>SO</t>
        </is>
      </c>
      <c r="D55" s="11" t="inlineStr">
        <is>
          <t>GTR09</t>
        </is>
      </c>
      <c r="E55" s="11" t="inlineStr">
        <is>
          <t>Krishnagiri</t>
        </is>
      </c>
      <c r="F55" s="12" t="inlineStr">
        <is>
          <t>Saravanan N</t>
        </is>
      </c>
      <c r="G55" s="11">
        <f>COUNTIF('Claim Review'!$B$2:$B$202,A55)</f>
        <v/>
      </c>
      <c r="H55" s="11">
        <f>COUNTIF('Photo Review'!$B$2:$B$403,A55)</f>
        <v/>
      </c>
      <c r="I55" s="11">
        <f>COUNTIFS('Photo Review'!$B$2:$B$403,A55,'Photo Review'!$X$2:$X$403,"Yes")</f>
        <v/>
      </c>
      <c r="J55" s="11">
        <f>H55-I55</f>
        <v/>
      </c>
      <c r="K55" s="11">
        <f>COUNTIFS('Claim Review'!$B$2:$B$202,A55,'Claim Review'!$M$2:$M$202,"NON-COMPLIANT")</f>
        <v/>
      </c>
      <c r="L55" s="13">
        <f>SUMIFS('Claim Review'!$J$2:$J$202,'Claim Review'!$B$2:$B$202,A55,'Claim Review'!$M$2:$M$202,"NON-COMPLIANT")</f>
        <v/>
      </c>
      <c r="M55" s="13">
        <f>SUMIFS('Claim Review'!$J$2:$J$202,'Claim Review'!$B$2:$B$202,A55)</f>
        <v/>
      </c>
      <c r="N55" s="11">
        <f>COUNTIFS('Photo Review'!$B$2:$B$403,A55,'Photo Review'!$T$2:$T$403,"High")</f>
        <v/>
      </c>
      <c r="O55" s="12">
        <f>IF(I55=0,"No stamp on any photo",IF(J55&gt;0,"Some photos without stamp","Compliant"))</f>
        <v/>
      </c>
      <c r="P55" s="12" t="inlineStr">
        <is>
          <t>Screenshot instead of photo (1)</t>
        </is>
      </c>
    </row>
    <row r="56">
      <c r="A56" s="11" t="inlineStr">
        <is>
          <t>SL01966</t>
        </is>
      </c>
      <c r="B56" s="12" t="inlineStr">
        <is>
          <t>SHASHIDHAR NAIR</t>
        </is>
      </c>
      <c r="C56" s="11" t="inlineStr">
        <is>
          <t>SO</t>
        </is>
      </c>
      <c r="D56" s="11" t="inlineStr">
        <is>
          <t>GTR08</t>
        </is>
      </c>
      <c r="E56" s="11" t="inlineStr">
        <is>
          <t>BANGALORE</t>
        </is>
      </c>
      <c r="F56" s="12" t="inlineStr">
        <is>
          <t>GANGADHARAM K</t>
        </is>
      </c>
      <c r="G56" s="11">
        <f>COUNTIF('Claim Review'!$B$2:$B$202,A56)</f>
        <v/>
      </c>
      <c r="H56" s="11">
        <f>COUNTIF('Photo Review'!$B$2:$B$403,A56)</f>
        <v/>
      </c>
      <c r="I56" s="11">
        <f>COUNTIFS('Photo Review'!$B$2:$B$403,A56,'Photo Review'!$X$2:$X$403,"Yes")</f>
        <v/>
      </c>
      <c r="J56" s="11">
        <f>H56-I56</f>
        <v/>
      </c>
      <c r="K56" s="11">
        <f>COUNTIFS('Claim Review'!$B$2:$B$202,A56,'Claim Review'!$M$2:$M$202,"NON-COMPLIANT")</f>
        <v/>
      </c>
      <c r="L56" s="13">
        <f>SUMIFS('Claim Review'!$J$2:$J$202,'Claim Review'!$B$2:$B$202,A56,'Claim Review'!$M$2:$M$202,"NON-COMPLIANT")</f>
        <v/>
      </c>
      <c r="M56" s="13">
        <f>SUMIFS('Claim Review'!$J$2:$J$202,'Claim Review'!$B$2:$B$202,A56)</f>
        <v/>
      </c>
      <c r="N56" s="11">
        <f>COUNTIFS('Photo Review'!$B$2:$B$403,A56,'Photo Review'!$T$2:$T$403,"High")</f>
        <v/>
      </c>
      <c r="O56" s="12">
        <f>IF(I56=0,"No stamp on any photo",IF(J56&gt;0,"Some photos without stamp","Compliant"))</f>
        <v/>
      </c>
      <c r="P56" s="12" t="inlineStr"/>
    </row>
    <row r="57">
      <c r="A57" s="11" t="inlineStr">
        <is>
          <t>SL03071</t>
        </is>
      </c>
      <c r="B57" s="12" t="inlineStr">
        <is>
          <t>Bhavana Yadav</t>
        </is>
      </c>
      <c r="C57" s="11" t="inlineStr">
        <is>
          <t>SO</t>
        </is>
      </c>
      <c r="D57" s="11" t="inlineStr">
        <is>
          <t>West</t>
        </is>
      </c>
      <c r="E57" s="11" t="inlineStr">
        <is>
          <t>RAIPUR</t>
        </is>
      </c>
      <c r="F57" s="12" t="inlineStr">
        <is>
          <t>POKHRAJ KUMAR SAHU</t>
        </is>
      </c>
      <c r="G57" s="11">
        <f>COUNTIF('Claim Review'!$B$2:$B$202,A57)</f>
        <v/>
      </c>
      <c r="H57" s="11">
        <f>COUNTIF('Photo Review'!$B$2:$B$403,A57)</f>
        <v/>
      </c>
      <c r="I57" s="11">
        <f>COUNTIFS('Photo Review'!$B$2:$B$403,A57,'Photo Review'!$X$2:$X$403,"Yes")</f>
        <v/>
      </c>
      <c r="J57" s="11">
        <f>H57-I57</f>
        <v/>
      </c>
      <c r="K57" s="11">
        <f>COUNTIFS('Claim Review'!$B$2:$B$202,A57,'Claim Review'!$M$2:$M$202,"NON-COMPLIANT")</f>
        <v/>
      </c>
      <c r="L57" s="13">
        <f>SUMIFS('Claim Review'!$J$2:$J$202,'Claim Review'!$B$2:$B$202,A57,'Claim Review'!$M$2:$M$202,"NON-COMPLIANT")</f>
        <v/>
      </c>
      <c r="M57" s="13">
        <f>SUMIFS('Claim Review'!$J$2:$J$202,'Claim Review'!$B$2:$B$202,A57)</f>
        <v/>
      </c>
      <c r="N57" s="11">
        <f>COUNTIFS('Photo Review'!$B$2:$B$403,A57,'Photo Review'!$T$2:$T$403,"High")</f>
        <v/>
      </c>
      <c r="O57" s="12">
        <f>IF(I57=0,"No stamp on any photo",IF(J57&gt;0,"Some photos without stamp","Compliant"))</f>
        <v/>
      </c>
      <c r="P57" s="12" t="inlineStr"/>
    </row>
    <row r="58">
      <c r="A58" s="11" t="inlineStr">
        <is>
          <t>SL03290</t>
        </is>
      </c>
      <c r="B58" s="12" t="inlineStr">
        <is>
          <t>MILI AHIRWAR</t>
        </is>
      </c>
      <c r="C58" s="11" t="inlineStr">
        <is>
          <t>SR</t>
        </is>
      </c>
      <c r="D58" s="11" t="inlineStr">
        <is>
          <t>East</t>
        </is>
      </c>
      <c r="E58" s="11" t="inlineStr">
        <is>
          <t>Bhopal</t>
        </is>
      </c>
      <c r="F58" s="12" t="inlineStr">
        <is>
          <t>POKHRAJ KUMAR SAHU</t>
        </is>
      </c>
      <c r="G58" s="11">
        <f>COUNTIF('Claim Review'!$B$2:$B$202,A58)</f>
        <v/>
      </c>
      <c r="H58" s="11">
        <f>COUNTIF('Photo Review'!$B$2:$B$403,A58)</f>
        <v/>
      </c>
      <c r="I58" s="11">
        <f>COUNTIFS('Photo Review'!$B$2:$B$403,A58,'Photo Review'!$X$2:$X$403,"Yes")</f>
        <v/>
      </c>
      <c r="J58" s="11">
        <f>H58-I58</f>
        <v/>
      </c>
      <c r="K58" s="11">
        <f>COUNTIFS('Claim Review'!$B$2:$B$202,A58,'Claim Review'!$M$2:$M$202,"NON-COMPLIANT")</f>
        <v/>
      </c>
      <c r="L58" s="13">
        <f>SUMIFS('Claim Review'!$J$2:$J$202,'Claim Review'!$B$2:$B$202,A58,'Claim Review'!$M$2:$M$202,"NON-COMPLIANT")</f>
        <v/>
      </c>
      <c r="M58" s="13">
        <f>SUMIFS('Claim Review'!$J$2:$J$202,'Claim Review'!$B$2:$B$202,A58)</f>
        <v/>
      </c>
      <c r="N58" s="11">
        <f>COUNTIFS('Photo Review'!$B$2:$B$403,A58,'Photo Review'!$T$2:$T$403,"High")</f>
        <v/>
      </c>
      <c r="O58" s="12">
        <f>IF(I58=0,"No stamp on any photo",IF(J58&gt;0,"Some photos without stamp","Compliant"))</f>
        <v/>
      </c>
      <c r="P58" s="12" t="inlineStr"/>
    </row>
    <row r="59">
      <c r="A59" s="11" t="inlineStr">
        <is>
          <t>SL03532</t>
        </is>
      </c>
      <c r="B59" s="12" t="inlineStr">
        <is>
          <t>SURENDRAN R</t>
        </is>
      </c>
      <c r="C59" s="11" t="inlineStr">
        <is>
          <t>KAE</t>
        </is>
      </c>
      <c r="D59" s="11" t="inlineStr">
        <is>
          <t>South</t>
        </is>
      </c>
      <c r="E59" s="11" t="inlineStr">
        <is>
          <t>CHENNAI</t>
        </is>
      </c>
      <c r="F59" s="12" t="inlineStr">
        <is>
          <t>Gouri Shankar</t>
        </is>
      </c>
      <c r="G59" s="11">
        <f>COUNTIF('Claim Review'!$B$2:$B$202,A59)</f>
        <v/>
      </c>
      <c r="H59" s="11">
        <f>COUNTIF('Photo Review'!$B$2:$B$403,A59)</f>
        <v/>
      </c>
      <c r="I59" s="11">
        <f>COUNTIFS('Photo Review'!$B$2:$B$403,A59,'Photo Review'!$X$2:$X$403,"Yes")</f>
        <v/>
      </c>
      <c r="J59" s="11">
        <f>H59-I59</f>
        <v/>
      </c>
      <c r="K59" s="11">
        <f>COUNTIFS('Claim Review'!$B$2:$B$202,A59,'Claim Review'!$M$2:$M$202,"NON-COMPLIANT")</f>
        <v/>
      </c>
      <c r="L59" s="13">
        <f>SUMIFS('Claim Review'!$J$2:$J$202,'Claim Review'!$B$2:$B$202,A59,'Claim Review'!$M$2:$M$202,"NON-COMPLIANT")</f>
        <v/>
      </c>
      <c r="M59" s="13">
        <f>SUMIFS('Claim Review'!$J$2:$J$202,'Claim Review'!$B$2:$B$202,A59)</f>
        <v/>
      </c>
      <c r="N59" s="11">
        <f>COUNTIFS('Photo Review'!$B$2:$B$403,A59,'Photo Review'!$T$2:$T$403,"High")</f>
        <v/>
      </c>
      <c r="O59" s="12">
        <f>IF(I59=0,"No stamp on any photo",IF(J59&gt;0,"Some photos without stamp","Compliant"))</f>
        <v/>
      </c>
      <c r="P59" s="12" t="inlineStr"/>
    </row>
    <row r="60">
      <c r="A60" s="11" t="inlineStr">
        <is>
          <t>SL03612</t>
        </is>
      </c>
      <c r="B60" s="12" t="inlineStr">
        <is>
          <t>RAJ KUMAR PAL</t>
        </is>
      </c>
      <c r="C60" s="11" t="inlineStr">
        <is>
          <t>SR</t>
        </is>
      </c>
      <c r="D60" s="11" t="inlineStr">
        <is>
          <t>GTR03 A</t>
        </is>
      </c>
      <c r="E60" s="11" t="inlineStr">
        <is>
          <t>LUCKNOW</t>
        </is>
      </c>
      <c r="F60" s="12" t="inlineStr">
        <is>
          <t>SAURABH JAISWAL</t>
        </is>
      </c>
      <c r="G60" s="11">
        <f>COUNTIF('Claim Review'!$B$2:$B$202,A60)</f>
        <v/>
      </c>
      <c r="H60" s="11">
        <f>COUNTIF('Photo Review'!$B$2:$B$403,A60)</f>
        <v/>
      </c>
      <c r="I60" s="11">
        <f>COUNTIFS('Photo Review'!$B$2:$B$403,A60,'Photo Review'!$X$2:$X$403,"Yes")</f>
        <v/>
      </c>
      <c r="J60" s="11">
        <f>H60-I60</f>
        <v/>
      </c>
      <c r="K60" s="11">
        <f>COUNTIFS('Claim Review'!$B$2:$B$202,A60,'Claim Review'!$M$2:$M$202,"NON-COMPLIANT")</f>
        <v/>
      </c>
      <c r="L60" s="13">
        <f>SUMIFS('Claim Review'!$J$2:$J$202,'Claim Review'!$B$2:$B$202,A60,'Claim Review'!$M$2:$M$202,"NON-COMPLIANT")</f>
        <v/>
      </c>
      <c r="M60" s="13">
        <f>SUMIFS('Claim Review'!$J$2:$J$202,'Claim Review'!$B$2:$B$202,A60)</f>
        <v/>
      </c>
      <c r="N60" s="11">
        <f>COUNTIFS('Photo Review'!$B$2:$B$403,A60,'Photo Review'!$T$2:$T$403,"High")</f>
        <v/>
      </c>
      <c r="O60" s="12">
        <f>IF(I60=0,"No stamp on any photo",IF(J60&gt;0,"Some photos without stamp","Compliant"))</f>
        <v/>
      </c>
      <c r="P60" s="12" t="inlineStr"/>
    </row>
    <row r="61">
      <c r="A61" s="11" t="inlineStr">
        <is>
          <t>SL04240</t>
        </is>
      </c>
      <c r="B61" s="12" t="inlineStr">
        <is>
          <t>SALIM KHAN</t>
        </is>
      </c>
      <c r="C61" s="11" t="inlineStr">
        <is>
          <t>SO</t>
        </is>
      </c>
      <c r="D61" s="11" t="inlineStr">
        <is>
          <t>GTR02</t>
        </is>
      </c>
      <c r="E61" s="11" t="inlineStr">
        <is>
          <t>Faridabad</t>
        </is>
      </c>
      <c r="F61" s="12" t="inlineStr">
        <is>
          <t>PUNEET WADHWA</t>
        </is>
      </c>
      <c r="G61" s="11">
        <f>COUNTIF('Claim Review'!$B$2:$B$202,A61)</f>
        <v/>
      </c>
      <c r="H61" s="11">
        <f>COUNTIF('Photo Review'!$B$2:$B$403,A61)</f>
        <v/>
      </c>
      <c r="I61" s="11">
        <f>COUNTIFS('Photo Review'!$B$2:$B$403,A61,'Photo Review'!$X$2:$X$403,"Yes")</f>
        <v/>
      </c>
      <c r="J61" s="11">
        <f>H61-I61</f>
        <v/>
      </c>
      <c r="K61" s="11">
        <f>COUNTIFS('Claim Review'!$B$2:$B$202,A61,'Claim Review'!$M$2:$M$202,"NON-COMPLIANT")</f>
        <v/>
      </c>
      <c r="L61" s="13">
        <f>SUMIFS('Claim Review'!$J$2:$J$202,'Claim Review'!$B$2:$B$202,A61,'Claim Review'!$M$2:$M$202,"NON-COMPLIANT")</f>
        <v/>
      </c>
      <c r="M61" s="13">
        <f>SUMIFS('Claim Review'!$J$2:$J$202,'Claim Review'!$B$2:$B$202,A61)</f>
        <v/>
      </c>
      <c r="N61" s="11">
        <f>COUNTIFS('Photo Review'!$B$2:$B$403,A61,'Photo Review'!$T$2:$T$403,"High")</f>
        <v/>
      </c>
      <c r="O61" s="12">
        <f>IF(I61=0,"No stamp on any photo",IF(J61&gt;0,"Some photos without stamp","Compliant"))</f>
        <v/>
      </c>
      <c r="P61" s="12" t="inlineStr"/>
    </row>
    <row r="62">
      <c r="A62" s="11" t="inlineStr">
        <is>
          <t>SL04254</t>
        </is>
      </c>
      <c r="B62" s="12" t="inlineStr">
        <is>
          <t>JOY DAS</t>
        </is>
      </c>
      <c r="C62" s="11" t="inlineStr">
        <is>
          <t>SR</t>
        </is>
      </c>
      <c r="D62" s="11" t="inlineStr">
        <is>
          <t>GTR04 A</t>
        </is>
      </c>
      <c r="E62" s="11" t="inlineStr">
        <is>
          <t>Durgapur</t>
        </is>
      </c>
      <c r="F62" s="12" t="inlineStr">
        <is>
          <t>DEEPOJWAL CHAKRABORTY</t>
        </is>
      </c>
      <c r="G62" s="11">
        <f>COUNTIF('Claim Review'!$B$2:$B$202,A62)</f>
        <v/>
      </c>
      <c r="H62" s="11">
        <f>COUNTIF('Photo Review'!$B$2:$B$403,A62)</f>
        <v/>
      </c>
      <c r="I62" s="11">
        <f>COUNTIFS('Photo Review'!$B$2:$B$403,A62,'Photo Review'!$X$2:$X$403,"Yes")</f>
        <v/>
      </c>
      <c r="J62" s="11">
        <f>H62-I62</f>
        <v/>
      </c>
      <c r="K62" s="11">
        <f>COUNTIFS('Claim Review'!$B$2:$B$202,A62,'Claim Review'!$M$2:$M$202,"NON-COMPLIANT")</f>
        <v/>
      </c>
      <c r="L62" s="13">
        <f>SUMIFS('Claim Review'!$J$2:$J$202,'Claim Review'!$B$2:$B$202,A62,'Claim Review'!$M$2:$M$202,"NON-COMPLIANT")</f>
        <v/>
      </c>
      <c r="M62" s="13">
        <f>SUMIFS('Claim Review'!$J$2:$J$202,'Claim Review'!$B$2:$B$202,A62)</f>
        <v/>
      </c>
      <c r="N62" s="11">
        <f>COUNTIFS('Photo Review'!$B$2:$B$403,A62,'Photo Review'!$T$2:$T$403,"High")</f>
        <v/>
      </c>
      <c r="O62" s="12">
        <f>IF(I62=0,"No stamp on any photo",IF(J62&gt;0,"Some photos without stamp","Compliant"))</f>
        <v/>
      </c>
      <c r="P62" s="12" t="inlineStr"/>
    </row>
    <row r="63">
      <c r="A63" s="11" t="inlineStr">
        <is>
          <t>SL04344</t>
        </is>
      </c>
      <c r="B63" s="12" t="inlineStr">
        <is>
          <t>V GIRIDHAR BABU</t>
        </is>
      </c>
      <c r="C63" s="11" t="inlineStr">
        <is>
          <t>SO</t>
        </is>
      </c>
      <c r="D63" s="11" t="inlineStr">
        <is>
          <t>South</t>
        </is>
      </c>
      <c r="E63" s="11" t="inlineStr">
        <is>
          <t>Bangalore</t>
        </is>
      </c>
      <c r="F63" s="12" t="inlineStr">
        <is>
          <t>AMRUTH K</t>
        </is>
      </c>
      <c r="G63" s="11">
        <f>COUNTIF('Claim Review'!$B$2:$B$202,A63)</f>
        <v/>
      </c>
      <c r="H63" s="11">
        <f>COUNTIF('Photo Review'!$B$2:$B$403,A63)</f>
        <v/>
      </c>
      <c r="I63" s="11">
        <f>COUNTIFS('Photo Review'!$B$2:$B$403,A63,'Photo Review'!$X$2:$X$403,"Yes")</f>
        <v/>
      </c>
      <c r="J63" s="11">
        <f>H63-I63</f>
        <v/>
      </c>
      <c r="K63" s="11">
        <f>COUNTIFS('Claim Review'!$B$2:$B$202,A63,'Claim Review'!$M$2:$M$202,"NON-COMPLIANT")</f>
        <v/>
      </c>
      <c r="L63" s="13">
        <f>SUMIFS('Claim Review'!$J$2:$J$202,'Claim Review'!$B$2:$B$202,A63,'Claim Review'!$M$2:$M$202,"NON-COMPLIANT")</f>
        <v/>
      </c>
      <c r="M63" s="13">
        <f>SUMIFS('Claim Review'!$J$2:$J$202,'Claim Review'!$B$2:$B$202,A63)</f>
        <v/>
      </c>
      <c r="N63" s="11">
        <f>COUNTIFS('Photo Review'!$B$2:$B$403,A63,'Photo Review'!$T$2:$T$403,"High")</f>
        <v/>
      </c>
      <c r="O63" s="12">
        <f>IF(I63=0,"No stamp on any photo",IF(J63&gt;0,"Some photos without stamp","Compliant"))</f>
        <v/>
      </c>
      <c r="P63" s="12" t="inlineStr"/>
    </row>
    <row r="64">
      <c r="A64" s="11" t="inlineStr">
        <is>
          <t>SL04406</t>
        </is>
      </c>
      <c r="B64" s="12" t="inlineStr">
        <is>
          <t>ARUN KUMAR</t>
        </is>
      </c>
      <c r="C64" s="11" t="inlineStr">
        <is>
          <t>SO</t>
        </is>
      </c>
      <c r="D64" s="11" t="inlineStr">
        <is>
          <t>GTR01</t>
        </is>
      </c>
      <c r="E64" s="11" t="inlineStr">
        <is>
          <t>Ludhiana</t>
        </is>
      </c>
      <c r="F64" s="12" t="inlineStr">
        <is>
          <t>MUNISH KAPOOR</t>
        </is>
      </c>
      <c r="G64" s="11">
        <f>COUNTIF('Claim Review'!$B$2:$B$202,A64)</f>
        <v/>
      </c>
      <c r="H64" s="11">
        <f>COUNTIF('Photo Review'!$B$2:$B$403,A64)</f>
        <v/>
      </c>
      <c r="I64" s="11">
        <f>COUNTIFS('Photo Review'!$B$2:$B$403,A64,'Photo Review'!$X$2:$X$403,"Yes")</f>
        <v/>
      </c>
      <c r="J64" s="11">
        <f>H64-I64</f>
        <v/>
      </c>
      <c r="K64" s="11">
        <f>COUNTIFS('Claim Review'!$B$2:$B$202,A64,'Claim Review'!$M$2:$M$202,"NON-COMPLIANT")</f>
        <v/>
      </c>
      <c r="L64" s="13">
        <f>SUMIFS('Claim Review'!$J$2:$J$202,'Claim Review'!$B$2:$B$202,A64,'Claim Review'!$M$2:$M$202,"NON-COMPLIANT")</f>
        <v/>
      </c>
      <c r="M64" s="13">
        <f>SUMIFS('Claim Review'!$J$2:$J$202,'Claim Review'!$B$2:$B$202,A64)</f>
        <v/>
      </c>
      <c r="N64" s="11">
        <f>COUNTIFS('Photo Review'!$B$2:$B$403,A64,'Photo Review'!$T$2:$T$403,"High")</f>
        <v/>
      </c>
      <c r="O64" s="12">
        <f>IF(I64=0,"No stamp on any photo",IF(J64&gt;0,"Some photos without stamp","Compliant"))</f>
        <v/>
      </c>
      <c r="P64" s="12" t="inlineStr"/>
    </row>
    <row r="65">
      <c r="A65" s="11" t="inlineStr">
        <is>
          <t>SL04478</t>
        </is>
      </c>
      <c r="B65" s="12" t="inlineStr">
        <is>
          <t>KARAN LAMBA</t>
        </is>
      </c>
      <c r="C65" s="11" t="inlineStr">
        <is>
          <t>ASE</t>
        </is>
      </c>
      <c r="D65" s="11" t="inlineStr">
        <is>
          <t>GTR02</t>
        </is>
      </c>
      <c r="E65" s="11" t="inlineStr">
        <is>
          <t>West Delhi</t>
        </is>
      </c>
      <c r="F65" s="12" t="inlineStr">
        <is>
          <t>RAHUL GAUTAM</t>
        </is>
      </c>
      <c r="G65" s="11">
        <f>COUNTIF('Claim Review'!$B$2:$B$202,A65)</f>
        <v/>
      </c>
      <c r="H65" s="11">
        <f>COUNTIF('Photo Review'!$B$2:$B$403,A65)</f>
        <v/>
      </c>
      <c r="I65" s="11">
        <f>COUNTIFS('Photo Review'!$B$2:$B$403,A65,'Photo Review'!$X$2:$X$403,"Yes")</f>
        <v/>
      </c>
      <c r="J65" s="11">
        <f>H65-I65</f>
        <v/>
      </c>
      <c r="K65" s="11">
        <f>COUNTIFS('Claim Review'!$B$2:$B$202,A65,'Claim Review'!$M$2:$M$202,"NON-COMPLIANT")</f>
        <v/>
      </c>
      <c r="L65" s="13">
        <f>SUMIFS('Claim Review'!$J$2:$J$202,'Claim Review'!$B$2:$B$202,A65,'Claim Review'!$M$2:$M$202,"NON-COMPLIANT")</f>
        <v/>
      </c>
      <c r="M65" s="13">
        <f>SUMIFS('Claim Review'!$J$2:$J$202,'Claim Review'!$B$2:$B$202,A65)</f>
        <v/>
      </c>
      <c r="N65" s="11">
        <f>COUNTIFS('Photo Review'!$B$2:$B$403,A65,'Photo Review'!$T$2:$T$403,"High")</f>
        <v/>
      </c>
      <c r="O65" s="12">
        <f>IF(I65=0,"No stamp on any photo",IF(J65&gt;0,"Some photos without stamp","Compliant"))</f>
        <v/>
      </c>
      <c r="P65" s="12" t="inlineStr"/>
    </row>
    <row r="66">
      <c r="A66" s="11" t="inlineStr">
        <is>
          <t>SL04604</t>
        </is>
      </c>
      <c r="B66" s="12" t="inlineStr">
        <is>
          <t>NARINDER KUMAR</t>
        </is>
      </c>
      <c r="C66" s="11" t="inlineStr">
        <is>
          <t>SO</t>
        </is>
      </c>
      <c r="D66" s="11" t="inlineStr">
        <is>
          <t>GTR01</t>
        </is>
      </c>
      <c r="E66" s="11" t="inlineStr">
        <is>
          <t>Ludhiana</t>
        </is>
      </c>
      <c r="F66" s="12" t="inlineStr"/>
      <c r="G66" s="11">
        <f>COUNTIF('Claim Review'!$B$2:$B$202,A66)</f>
        <v/>
      </c>
      <c r="H66" s="11">
        <f>COUNTIF('Photo Review'!$B$2:$B$403,A66)</f>
        <v/>
      </c>
      <c r="I66" s="11">
        <f>COUNTIFS('Photo Review'!$B$2:$B$403,A66,'Photo Review'!$X$2:$X$403,"Yes")</f>
        <v/>
      </c>
      <c r="J66" s="11">
        <f>H66-I66</f>
        <v/>
      </c>
      <c r="K66" s="11">
        <f>COUNTIFS('Claim Review'!$B$2:$B$202,A66,'Claim Review'!$M$2:$M$202,"NON-COMPLIANT")</f>
        <v/>
      </c>
      <c r="L66" s="13">
        <f>SUMIFS('Claim Review'!$J$2:$J$202,'Claim Review'!$B$2:$B$202,A66,'Claim Review'!$M$2:$M$202,"NON-COMPLIANT")</f>
        <v/>
      </c>
      <c r="M66" s="13">
        <f>SUMIFS('Claim Review'!$J$2:$J$202,'Claim Review'!$B$2:$B$202,A66)</f>
        <v/>
      </c>
      <c r="N66" s="11">
        <f>COUNTIFS('Photo Review'!$B$2:$B$403,A66,'Photo Review'!$T$2:$T$403,"High")</f>
        <v/>
      </c>
      <c r="O66" s="12">
        <f>IF(I66=0,"No stamp on any photo",IF(J66&gt;0,"Some photos without stamp","Compliant"))</f>
        <v/>
      </c>
      <c r="P66" s="12" t="inlineStr"/>
    </row>
    <row r="67">
      <c r="A67" s="11" t="inlineStr">
        <is>
          <t>SL04432</t>
        </is>
      </c>
      <c r="B67" s="12" t="inlineStr">
        <is>
          <t>GOBIND KUMAR PASWAN</t>
        </is>
      </c>
      <c r="C67" s="11" t="inlineStr">
        <is>
          <t>KAE</t>
        </is>
      </c>
      <c r="D67" s="11" t="inlineStr">
        <is>
          <t>West</t>
        </is>
      </c>
      <c r="E67" s="11" t="inlineStr">
        <is>
          <t>CHANDIGRAH</t>
        </is>
      </c>
      <c r="F67" s="12" t="inlineStr">
        <is>
          <t>Gouri Shankar</t>
        </is>
      </c>
      <c r="G67" s="11">
        <f>COUNTIF('Claim Review'!$B$2:$B$202,A67)</f>
        <v/>
      </c>
      <c r="H67" s="11">
        <f>COUNTIF('Photo Review'!$B$2:$B$403,A67)</f>
        <v/>
      </c>
      <c r="I67" s="11">
        <f>COUNTIFS('Photo Review'!$B$2:$B$403,A67,'Photo Review'!$X$2:$X$403,"Yes")</f>
        <v/>
      </c>
      <c r="J67" s="11">
        <f>H67-I67</f>
        <v/>
      </c>
      <c r="K67" s="11">
        <f>COUNTIFS('Claim Review'!$B$2:$B$202,A67,'Claim Review'!$M$2:$M$202,"NON-COMPLIANT")</f>
        <v/>
      </c>
      <c r="L67" s="13">
        <f>SUMIFS('Claim Review'!$J$2:$J$202,'Claim Review'!$B$2:$B$202,A67,'Claim Review'!$M$2:$M$202,"NON-COMPLIANT")</f>
        <v/>
      </c>
      <c r="M67" s="13">
        <f>SUMIFS('Claim Review'!$J$2:$J$202,'Claim Review'!$B$2:$B$202,A67)</f>
        <v/>
      </c>
      <c r="N67" s="11">
        <f>COUNTIFS('Photo Review'!$B$2:$B$403,A67,'Photo Review'!$T$2:$T$403,"High")</f>
        <v/>
      </c>
      <c r="O67" s="12">
        <f>IF(I67=0,"No stamp on any photo",IF(J67&gt;0,"Some photos without stamp","Compliant"))</f>
        <v/>
      </c>
      <c r="P67" s="12" t="inlineStr">
        <is>
          <t>Stamp looks edited (1)</t>
        </is>
      </c>
    </row>
    <row r="68">
      <c r="A68" s="11" t="inlineStr">
        <is>
          <t>SL02458</t>
        </is>
      </c>
      <c r="B68" s="12" t="inlineStr">
        <is>
          <t>SURESH KUMAR JENA</t>
        </is>
      </c>
      <c r="C68" s="11" t="inlineStr">
        <is>
          <t>SO</t>
        </is>
      </c>
      <c r="D68" s="11" t="inlineStr">
        <is>
          <t>GTR05</t>
        </is>
      </c>
      <c r="E68" s="11" t="inlineStr">
        <is>
          <t>cuttack</t>
        </is>
      </c>
      <c r="F68" s="12" t="inlineStr">
        <is>
          <t>UMA SANKAR PATTANAIK</t>
        </is>
      </c>
      <c r="G68" s="11">
        <f>COUNTIF('Claim Review'!$B$2:$B$202,A68)</f>
        <v/>
      </c>
      <c r="H68" s="11">
        <f>COUNTIF('Photo Review'!$B$2:$B$403,A68)</f>
        <v/>
      </c>
      <c r="I68" s="11">
        <f>COUNTIFS('Photo Review'!$B$2:$B$403,A68,'Photo Review'!$X$2:$X$403,"Yes")</f>
        <v/>
      </c>
      <c r="J68" s="11">
        <f>H68-I68</f>
        <v/>
      </c>
      <c r="K68" s="11">
        <f>COUNTIFS('Claim Review'!$B$2:$B$202,A68,'Claim Review'!$M$2:$M$202,"NON-COMPLIANT")</f>
        <v/>
      </c>
      <c r="L68" s="13">
        <f>SUMIFS('Claim Review'!$J$2:$J$202,'Claim Review'!$B$2:$B$202,A68,'Claim Review'!$M$2:$M$202,"NON-COMPLIANT")</f>
        <v/>
      </c>
      <c r="M68" s="13">
        <f>SUMIFS('Claim Review'!$J$2:$J$202,'Claim Review'!$B$2:$B$202,A68)</f>
        <v/>
      </c>
      <c r="N68" s="11">
        <f>COUNTIFS('Photo Review'!$B$2:$B$403,A68,'Photo Review'!$T$2:$T$403,"High")</f>
        <v/>
      </c>
      <c r="O68" s="12">
        <f>IF(I68=0,"No stamp on any photo",IF(J68&gt;0,"Some photos without stamp","Compliant"))</f>
        <v/>
      </c>
      <c r="P68" s="12" t="inlineStr">
        <is>
          <t>Stamp date does not match claim (1)</t>
        </is>
      </c>
    </row>
    <row r="69">
      <c r="A69" s="11" t="inlineStr">
        <is>
          <t>SL04436</t>
        </is>
      </c>
      <c r="B69" s="12" t="inlineStr">
        <is>
          <t>KOWTHARAPU NAGACHAITANYA</t>
        </is>
      </c>
      <c r="C69" s="11" t="inlineStr">
        <is>
          <t>SR</t>
        </is>
      </c>
      <c r="D69" s="11" t="inlineStr">
        <is>
          <t>GTR07</t>
        </is>
      </c>
      <c r="E69" s="11" t="inlineStr">
        <is>
          <t>Guntur</t>
        </is>
      </c>
      <c r="F69" s="12" t="inlineStr">
        <is>
          <t>Yellapu Nageswara Rao</t>
        </is>
      </c>
      <c r="G69" s="11">
        <f>COUNTIF('Claim Review'!$B$2:$B$202,A69)</f>
        <v/>
      </c>
      <c r="H69" s="11">
        <f>COUNTIF('Photo Review'!$B$2:$B$403,A69)</f>
        <v/>
      </c>
      <c r="I69" s="11">
        <f>COUNTIFS('Photo Review'!$B$2:$B$403,A69,'Photo Review'!$X$2:$X$403,"Yes")</f>
        <v/>
      </c>
      <c r="J69" s="11">
        <f>H69-I69</f>
        <v/>
      </c>
      <c r="K69" s="11">
        <f>COUNTIFS('Claim Review'!$B$2:$B$202,A69,'Claim Review'!$M$2:$M$202,"NON-COMPLIANT")</f>
        <v/>
      </c>
      <c r="L69" s="13">
        <f>SUMIFS('Claim Review'!$J$2:$J$202,'Claim Review'!$B$2:$B$202,A69,'Claim Review'!$M$2:$M$202,"NON-COMPLIANT")</f>
        <v/>
      </c>
      <c r="M69" s="13">
        <f>SUMIFS('Claim Review'!$J$2:$J$202,'Claim Review'!$B$2:$B$202,A69)</f>
        <v/>
      </c>
      <c r="N69" s="11">
        <f>COUNTIFS('Photo Review'!$B$2:$B$403,A69,'Photo Review'!$T$2:$T$403,"High")</f>
        <v/>
      </c>
      <c r="O69" s="12">
        <f>IF(I69=0,"No stamp on any photo",IF(J69&gt;0,"Some photos without stamp","Compliant"))</f>
        <v/>
      </c>
      <c r="P69" s="12" t="inlineStr">
        <is>
          <t>Reused photo (2) | Stamp date does not match claim (1)</t>
        </is>
      </c>
    </row>
    <row r="70">
      <c r="A70" s="11" t="inlineStr">
        <is>
          <t>SL04497</t>
        </is>
      </c>
      <c r="B70" s="12" t="inlineStr">
        <is>
          <t>JAIMINI SOLANKI</t>
        </is>
      </c>
      <c r="C70" s="11" t="inlineStr">
        <is>
          <t>KAE</t>
        </is>
      </c>
      <c r="D70" s="11" t="inlineStr">
        <is>
          <t>West</t>
        </is>
      </c>
      <c r="E70" s="11" t="inlineStr">
        <is>
          <t>Ahmedabad</t>
        </is>
      </c>
      <c r="F70" s="12" t="inlineStr">
        <is>
          <t>NAVEEN N ANCHAN</t>
        </is>
      </c>
      <c r="G70" s="11">
        <f>COUNTIF('Claim Review'!$B$2:$B$202,A70)</f>
        <v/>
      </c>
      <c r="H70" s="11">
        <f>COUNTIF('Photo Review'!$B$2:$B$403,A70)</f>
        <v/>
      </c>
      <c r="I70" s="11">
        <f>COUNTIFS('Photo Review'!$B$2:$B$403,A70,'Photo Review'!$X$2:$X$403,"Yes")</f>
        <v/>
      </c>
      <c r="J70" s="11">
        <f>H70-I70</f>
        <v/>
      </c>
      <c r="K70" s="11">
        <f>COUNTIFS('Claim Review'!$B$2:$B$202,A70,'Claim Review'!$M$2:$M$202,"NON-COMPLIANT")</f>
        <v/>
      </c>
      <c r="L70" s="13">
        <f>SUMIFS('Claim Review'!$J$2:$J$202,'Claim Review'!$B$2:$B$202,A70,'Claim Review'!$M$2:$M$202,"NON-COMPLIANT")</f>
        <v/>
      </c>
      <c r="M70" s="13">
        <f>SUMIFS('Claim Review'!$J$2:$J$202,'Claim Review'!$B$2:$B$202,A70)</f>
        <v/>
      </c>
      <c r="N70" s="11">
        <f>COUNTIFS('Photo Review'!$B$2:$B$403,A70,'Photo Review'!$T$2:$T$403,"High")</f>
        <v/>
      </c>
      <c r="O70" s="12">
        <f>IF(I70=0,"No stamp on any photo",IF(J70&gt;0,"Some photos without stamp","Compliant"))</f>
        <v/>
      </c>
      <c r="P70" s="12" t="inlineStr">
        <is>
          <t>Stamp date does not match claim (2) | END photo taken before START (1)</t>
        </is>
      </c>
    </row>
    <row r="71">
      <c r="A71" s="11" t="inlineStr">
        <is>
          <t>SL00147</t>
        </is>
      </c>
      <c r="B71" s="12" t="inlineStr">
        <is>
          <t>Girish Kahar</t>
        </is>
      </c>
      <c r="C71" s="11" t="inlineStr">
        <is>
          <t>SO</t>
        </is>
      </c>
      <c r="D71" s="11" t="inlineStr">
        <is>
          <t>West</t>
        </is>
      </c>
      <c r="E71" s="11" t="inlineStr">
        <is>
          <t>VADODARA</t>
        </is>
      </c>
      <c r="F71" s="12" t="inlineStr">
        <is>
          <t>NAVEEN N ANCHAN</t>
        </is>
      </c>
      <c r="G71" s="11">
        <f>COUNTIF('Claim Review'!$B$2:$B$202,A71)</f>
        <v/>
      </c>
      <c r="H71" s="11">
        <f>COUNTIF('Photo Review'!$B$2:$B$403,A71)</f>
        <v/>
      </c>
      <c r="I71" s="11">
        <f>COUNTIFS('Photo Review'!$B$2:$B$403,A71,'Photo Review'!$X$2:$X$403,"Yes")</f>
        <v/>
      </c>
      <c r="J71" s="11">
        <f>H71-I71</f>
        <v/>
      </c>
      <c r="K71" s="11">
        <f>COUNTIFS('Claim Review'!$B$2:$B$202,A71,'Claim Review'!$M$2:$M$202,"NON-COMPLIANT")</f>
        <v/>
      </c>
      <c r="L71" s="13">
        <f>SUMIFS('Claim Review'!$J$2:$J$202,'Claim Review'!$B$2:$B$202,A71,'Claim Review'!$M$2:$M$202,"NON-COMPLIANT")</f>
        <v/>
      </c>
      <c r="M71" s="13">
        <f>SUMIFS('Claim Review'!$J$2:$J$202,'Claim Review'!$B$2:$B$202,A71)</f>
        <v/>
      </c>
      <c r="N71" s="11">
        <f>COUNTIFS('Photo Review'!$B$2:$B$403,A71,'Photo Review'!$T$2:$T$403,"High")</f>
        <v/>
      </c>
      <c r="O71" s="12">
        <f>IF(I71=0,"No stamp on any photo",IF(J71&gt;0,"Some photos without stamp","Compliant"))</f>
        <v/>
      </c>
      <c r="P71" s="12" t="inlineStr"/>
    </row>
    <row r="72">
      <c r="A72" s="11" t="inlineStr">
        <is>
          <t>SL02670</t>
        </is>
      </c>
      <c r="B72" s="12" t="inlineStr">
        <is>
          <t>RAMAKANTA SAHU</t>
        </is>
      </c>
      <c r="C72" s="11" t="inlineStr">
        <is>
          <t>SO</t>
        </is>
      </c>
      <c r="D72" s="11" t="inlineStr">
        <is>
          <t>GTR05</t>
        </is>
      </c>
      <c r="E72" s="11" t="inlineStr">
        <is>
          <t>BALANGIRI</t>
        </is>
      </c>
      <c r="F72" s="12" t="inlineStr">
        <is>
          <t>UMA SANKAR PATTANAIK</t>
        </is>
      </c>
      <c r="G72" s="11">
        <f>COUNTIF('Claim Review'!$B$2:$B$202,A72)</f>
        <v/>
      </c>
      <c r="H72" s="11">
        <f>COUNTIF('Photo Review'!$B$2:$B$403,A72)</f>
        <v/>
      </c>
      <c r="I72" s="11">
        <f>COUNTIFS('Photo Review'!$B$2:$B$403,A72,'Photo Review'!$X$2:$X$403,"Yes")</f>
        <v/>
      </c>
      <c r="J72" s="11">
        <f>H72-I72</f>
        <v/>
      </c>
      <c r="K72" s="11">
        <f>COUNTIFS('Claim Review'!$B$2:$B$202,A72,'Claim Review'!$M$2:$M$202,"NON-COMPLIANT")</f>
        <v/>
      </c>
      <c r="L72" s="13">
        <f>SUMIFS('Claim Review'!$J$2:$J$202,'Claim Review'!$B$2:$B$202,A72,'Claim Review'!$M$2:$M$202,"NON-COMPLIANT")</f>
        <v/>
      </c>
      <c r="M72" s="13">
        <f>SUMIFS('Claim Review'!$J$2:$J$202,'Claim Review'!$B$2:$B$202,A72)</f>
        <v/>
      </c>
      <c r="N72" s="11">
        <f>COUNTIFS('Photo Review'!$B$2:$B$403,A72,'Photo Review'!$T$2:$T$403,"High")</f>
        <v/>
      </c>
      <c r="O72" s="12">
        <f>IF(I72=0,"No stamp on any photo",IF(J72&gt;0,"Some photos without stamp","Compliant"))</f>
        <v/>
      </c>
      <c r="P72" s="12" t="inlineStr"/>
    </row>
    <row r="73">
      <c r="A73" s="11" t="inlineStr">
        <is>
          <t>SL04087</t>
        </is>
      </c>
      <c r="B73" s="12" t="inlineStr">
        <is>
          <t>GANGADHARAM K</t>
        </is>
      </c>
      <c r="C73" s="11" t="inlineStr">
        <is>
          <t>ASM</t>
        </is>
      </c>
      <c r="D73" s="11" t="inlineStr">
        <is>
          <t>GTR08</t>
        </is>
      </c>
      <c r="E73" s="11" t="inlineStr">
        <is>
          <t>Bangalore</t>
        </is>
      </c>
      <c r="F73" s="12" t="inlineStr">
        <is>
          <t>REVANASIDDAPPA</t>
        </is>
      </c>
      <c r="G73" s="11">
        <f>COUNTIF('Claim Review'!$B$2:$B$202,A73)</f>
        <v/>
      </c>
      <c r="H73" s="11">
        <f>COUNTIF('Photo Review'!$B$2:$B$403,A73)</f>
        <v/>
      </c>
      <c r="I73" s="11">
        <f>COUNTIFS('Photo Review'!$B$2:$B$403,A73,'Photo Review'!$X$2:$X$403,"Yes")</f>
        <v/>
      </c>
      <c r="J73" s="11">
        <f>H73-I73</f>
        <v/>
      </c>
      <c r="K73" s="11">
        <f>COUNTIFS('Claim Review'!$B$2:$B$202,A73,'Claim Review'!$M$2:$M$202,"NON-COMPLIANT")</f>
        <v/>
      </c>
      <c r="L73" s="13">
        <f>SUMIFS('Claim Review'!$J$2:$J$202,'Claim Review'!$B$2:$B$202,A73,'Claim Review'!$M$2:$M$202,"NON-COMPLIANT")</f>
        <v/>
      </c>
      <c r="M73" s="13">
        <f>SUMIFS('Claim Review'!$J$2:$J$202,'Claim Review'!$B$2:$B$202,A73)</f>
        <v/>
      </c>
      <c r="N73" s="11">
        <f>COUNTIFS('Photo Review'!$B$2:$B$403,A73,'Photo Review'!$T$2:$T$403,"High")</f>
        <v/>
      </c>
      <c r="O73" s="12">
        <f>IF(I73=0,"No stamp on any photo",IF(J73&gt;0,"Some photos without stamp","Compliant"))</f>
        <v/>
      </c>
      <c r="P73" s="12" t="inlineStr"/>
    </row>
    <row r="74">
      <c r="A74" s="11" t="inlineStr">
        <is>
          <t>SL04188</t>
        </is>
      </c>
      <c r="B74" s="12" t="inlineStr">
        <is>
          <t>RAM BAHADUR SINGH</t>
        </is>
      </c>
      <c r="C74" s="11" t="inlineStr">
        <is>
          <t>SR</t>
        </is>
      </c>
      <c r="D74" s="11" t="inlineStr">
        <is>
          <t>North</t>
        </is>
      </c>
      <c r="E74" s="11" t="inlineStr">
        <is>
          <t>Lucknow</t>
        </is>
      </c>
      <c r="F74" s="12" t="inlineStr">
        <is>
          <t>RISHI RAGHAV</t>
        </is>
      </c>
      <c r="G74" s="11">
        <f>COUNTIF('Claim Review'!$B$2:$B$202,A74)</f>
        <v/>
      </c>
      <c r="H74" s="11">
        <f>COUNTIF('Photo Review'!$B$2:$B$403,A74)</f>
        <v/>
      </c>
      <c r="I74" s="11">
        <f>COUNTIFS('Photo Review'!$B$2:$B$403,A74,'Photo Review'!$X$2:$X$403,"Yes")</f>
        <v/>
      </c>
      <c r="J74" s="11">
        <f>H74-I74</f>
        <v/>
      </c>
      <c r="K74" s="11">
        <f>COUNTIFS('Claim Review'!$B$2:$B$202,A74,'Claim Review'!$M$2:$M$202,"NON-COMPLIANT")</f>
        <v/>
      </c>
      <c r="L74" s="13">
        <f>SUMIFS('Claim Review'!$J$2:$J$202,'Claim Review'!$B$2:$B$202,A74,'Claim Review'!$M$2:$M$202,"NON-COMPLIANT")</f>
        <v/>
      </c>
      <c r="M74" s="13">
        <f>SUMIFS('Claim Review'!$J$2:$J$202,'Claim Review'!$B$2:$B$202,A74)</f>
        <v/>
      </c>
      <c r="N74" s="11">
        <f>COUNTIFS('Photo Review'!$B$2:$B$403,A74,'Photo Review'!$T$2:$T$403,"High")</f>
        <v/>
      </c>
      <c r="O74" s="12">
        <f>IF(I74=0,"No stamp on any photo",IF(J74&gt;0,"Some photos without stamp","Compliant"))</f>
        <v/>
      </c>
      <c r="P74" s="12" t="inlineStr"/>
    </row>
    <row r="75">
      <c r="A75" s="11" t="inlineStr">
        <is>
          <t>SL04235</t>
        </is>
      </c>
      <c r="B75" s="12" t="inlineStr">
        <is>
          <t>HIMANSHU VERMA</t>
        </is>
      </c>
      <c r="C75" s="11" t="inlineStr">
        <is>
          <t>SR</t>
        </is>
      </c>
      <c r="D75" s="11" t="inlineStr">
        <is>
          <t>GTR03 B</t>
        </is>
      </c>
      <c r="E75" s="11" t="inlineStr">
        <is>
          <t>Ghaziabad</t>
        </is>
      </c>
      <c r="F75" s="12" t="inlineStr">
        <is>
          <t>AVDHESH KUMAR SHARMA</t>
        </is>
      </c>
      <c r="G75" s="11">
        <f>COUNTIF('Claim Review'!$B$2:$B$202,A75)</f>
        <v/>
      </c>
      <c r="H75" s="11">
        <f>COUNTIF('Photo Review'!$B$2:$B$403,A75)</f>
        <v/>
      </c>
      <c r="I75" s="11">
        <f>COUNTIFS('Photo Review'!$B$2:$B$403,A75,'Photo Review'!$X$2:$X$403,"Yes")</f>
        <v/>
      </c>
      <c r="J75" s="11">
        <f>H75-I75</f>
        <v/>
      </c>
      <c r="K75" s="11">
        <f>COUNTIFS('Claim Review'!$B$2:$B$202,A75,'Claim Review'!$M$2:$M$202,"NON-COMPLIANT")</f>
        <v/>
      </c>
      <c r="L75" s="13">
        <f>SUMIFS('Claim Review'!$J$2:$J$202,'Claim Review'!$B$2:$B$202,A75,'Claim Review'!$M$2:$M$202,"NON-COMPLIANT")</f>
        <v/>
      </c>
      <c r="M75" s="13">
        <f>SUMIFS('Claim Review'!$J$2:$J$202,'Claim Review'!$B$2:$B$202,A75)</f>
        <v/>
      </c>
      <c r="N75" s="11">
        <f>COUNTIFS('Photo Review'!$B$2:$B$403,A75,'Photo Review'!$T$2:$T$403,"High")</f>
        <v/>
      </c>
      <c r="O75" s="12">
        <f>IF(I75=0,"No stamp on any photo",IF(J75&gt;0,"Some photos without stamp","Compliant"))</f>
        <v/>
      </c>
      <c r="P75" s="12" t="inlineStr"/>
    </row>
    <row r="76">
      <c r="A76" s="11" t="inlineStr">
        <is>
          <t>SL04300</t>
        </is>
      </c>
      <c r="B76" s="12" t="inlineStr">
        <is>
          <t>SUJAY KUMAR BANERJEE</t>
        </is>
      </c>
      <c r="C76" s="11" t="inlineStr">
        <is>
          <t>SO</t>
        </is>
      </c>
      <c r="D76" s="11" t="inlineStr">
        <is>
          <t>GTR05</t>
        </is>
      </c>
      <c r="E76" s="11" t="inlineStr">
        <is>
          <t>SAMBALPUR</t>
        </is>
      </c>
      <c r="F76" s="12" t="inlineStr">
        <is>
          <t>UMA SANKAR PATTANAIK</t>
        </is>
      </c>
      <c r="G76" s="11">
        <f>COUNTIF('Claim Review'!$B$2:$B$202,A76)</f>
        <v/>
      </c>
      <c r="H76" s="11">
        <f>COUNTIF('Photo Review'!$B$2:$B$403,A76)</f>
        <v/>
      </c>
      <c r="I76" s="11">
        <f>COUNTIFS('Photo Review'!$B$2:$B$403,A76,'Photo Review'!$X$2:$X$403,"Yes")</f>
        <v/>
      </c>
      <c r="J76" s="11">
        <f>H76-I76</f>
        <v/>
      </c>
      <c r="K76" s="11">
        <f>COUNTIFS('Claim Review'!$B$2:$B$202,A76,'Claim Review'!$M$2:$M$202,"NON-COMPLIANT")</f>
        <v/>
      </c>
      <c r="L76" s="13">
        <f>SUMIFS('Claim Review'!$J$2:$J$202,'Claim Review'!$B$2:$B$202,A76,'Claim Review'!$M$2:$M$202,"NON-COMPLIANT")</f>
        <v/>
      </c>
      <c r="M76" s="13">
        <f>SUMIFS('Claim Review'!$J$2:$J$202,'Claim Review'!$B$2:$B$202,A76)</f>
        <v/>
      </c>
      <c r="N76" s="11">
        <f>COUNTIFS('Photo Review'!$B$2:$B$403,A76,'Photo Review'!$T$2:$T$403,"High")</f>
        <v/>
      </c>
      <c r="O76" s="12">
        <f>IF(I76=0,"No stamp on any photo",IF(J76&gt;0,"Some photos without stamp","Compliant"))</f>
        <v/>
      </c>
      <c r="P76" s="12" t="inlineStr"/>
    </row>
    <row r="77">
      <c r="A77" s="11" t="inlineStr">
        <is>
          <t>SL04330</t>
        </is>
      </c>
      <c r="B77" s="12" t="inlineStr">
        <is>
          <t>BHARATHI B RAMADASS</t>
        </is>
      </c>
      <c r="C77" s="11" t="inlineStr">
        <is>
          <t>SO</t>
        </is>
      </c>
      <c r="D77" s="11" t="inlineStr">
        <is>
          <t>South</t>
        </is>
      </c>
      <c r="E77" s="11" t="inlineStr">
        <is>
          <t>Chennai</t>
        </is>
      </c>
      <c r="F77" s="12" t="inlineStr">
        <is>
          <t>SURENDRAN R</t>
        </is>
      </c>
      <c r="G77" s="11">
        <f>COUNTIF('Claim Review'!$B$2:$B$202,A77)</f>
        <v/>
      </c>
      <c r="H77" s="11">
        <f>COUNTIF('Photo Review'!$B$2:$B$403,A77)</f>
        <v/>
      </c>
      <c r="I77" s="11">
        <f>COUNTIFS('Photo Review'!$B$2:$B$403,A77,'Photo Review'!$X$2:$X$403,"Yes")</f>
        <v/>
      </c>
      <c r="J77" s="11">
        <f>H77-I77</f>
        <v/>
      </c>
      <c r="K77" s="11">
        <f>COUNTIFS('Claim Review'!$B$2:$B$202,A77,'Claim Review'!$M$2:$M$202,"NON-COMPLIANT")</f>
        <v/>
      </c>
      <c r="L77" s="13">
        <f>SUMIFS('Claim Review'!$J$2:$J$202,'Claim Review'!$B$2:$B$202,A77,'Claim Review'!$M$2:$M$202,"NON-COMPLIANT")</f>
        <v/>
      </c>
      <c r="M77" s="13">
        <f>SUMIFS('Claim Review'!$J$2:$J$202,'Claim Review'!$B$2:$B$202,A77)</f>
        <v/>
      </c>
      <c r="N77" s="11">
        <f>COUNTIFS('Photo Review'!$B$2:$B$403,A77,'Photo Review'!$T$2:$T$403,"High")</f>
        <v/>
      </c>
      <c r="O77" s="12">
        <f>IF(I77=0,"No stamp on any photo",IF(J77&gt;0,"Some photos without stamp","Compliant"))</f>
        <v/>
      </c>
      <c r="P77" s="12" t="inlineStr"/>
    </row>
    <row r="78">
      <c r="A78" s="11" t="inlineStr">
        <is>
          <t>SL04371</t>
        </is>
      </c>
      <c r="B78" s="12" t="inlineStr">
        <is>
          <t>NAVEEN N ANCHAN</t>
        </is>
      </c>
      <c r="C78" s="11" t="inlineStr">
        <is>
          <t>KAM</t>
        </is>
      </c>
      <c r="D78" s="11" t="inlineStr">
        <is>
          <t>West</t>
        </is>
      </c>
      <c r="E78" s="11" t="inlineStr">
        <is>
          <t>Mumbai</t>
        </is>
      </c>
      <c r="F78" s="12" t="inlineStr">
        <is>
          <t>Gouri Shankar</t>
        </is>
      </c>
      <c r="G78" s="11">
        <f>COUNTIF('Claim Review'!$B$2:$B$202,A78)</f>
        <v/>
      </c>
      <c r="H78" s="11">
        <f>COUNTIF('Photo Review'!$B$2:$B$403,A78)</f>
        <v/>
      </c>
      <c r="I78" s="11">
        <f>COUNTIFS('Photo Review'!$B$2:$B$403,A78,'Photo Review'!$X$2:$X$403,"Yes")</f>
        <v/>
      </c>
      <c r="J78" s="11">
        <f>H78-I78</f>
        <v/>
      </c>
      <c r="K78" s="11">
        <f>COUNTIFS('Claim Review'!$B$2:$B$202,A78,'Claim Review'!$M$2:$M$202,"NON-COMPLIANT")</f>
        <v/>
      </c>
      <c r="L78" s="13">
        <f>SUMIFS('Claim Review'!$J$2:$J$202,'Claim Review'!$B$2:$B$202,A78,'Claim Review'!$M$2:$M$202,"NON-COMPLIANT")</f>
        <v/>
      </c>
      <c r="M78" s="13">
        <f>SUMIFS('Claim Review'!$J$2:$J$202,'Claim Review'!$B$2:$B$202,A78)</f>
        <v/>
      </c>
      <c r="N78" s="11">
        <f>COUNTIFS('Photo Review'!$B$2:$B$403,A78,'Photo Review'!$T$2:$T$403,"High")</f>
        <v/>
      </c>
      <c r="O78" s="12">
        <f>IF(I78=0,"No stamp on any photo",IF(J78&gt;0,"Some photos without stamp","Compliant"))</f>
        <v/>
      </c>
      <c r="P78" s="12" t="inlineStr"/>
    </row>
    <row r="79">
      <c r="A79" s="11" t="inlineStr">
        <is>
          <t>SL04419</t>
        </is>
      </c>
      <c r="B79" s="12" t="inlineStr">
        <is>
          <t>NATHA ASHOK KAMBLE</t>
        </is>
      </c>
      <c r="C79" s="11" t="inlineStr">
        <is>
          <t>SO</t>
        </is>
      </c>
      <c r="D79" s="11" t="inlineStr">
        <is>
          <t>West</t>
        </is>
      </c>
      <c r="E79" s="11" t="inlineStr">
        <is>
          <t>MUMBAI</t>
        </is>
      </c>
      <c r="F79" s="12" t="inlineStr">
        <is>
          <t>NAVEEN N ANCHAN</t>
        </is>
      </c>
      <c r="G79" s="11">
        <f>COUNTIF('Claim Review'!$B$2:$B$202,A79)</f>
        <v/>
      </c>
      <c r="H79" s="11">
        <f>COUNTIF('Photo Review'!$B$2:$B$403,A79)</f>
        <v/>
      </c>
      <c r="I79" s="11">
        <f>COUNTIFS('Photo Review'!$B$2:$B$403,A79,'Photo Review'!$X$2:$X$403,"Yes")</f>
        <v/>
      </c>
      <c r="J79" s="11">
        <f>H79-I79</f>
        <v/>
      </c>
      <c r="K79" s="11">
        <f>COUNTIFS('Claim Review'!$B$2:$B$202,A79,'Claim Review'!$M$2:$M$202,"NON-COMPLIANT")</f>
        <v/>
      </c>
      <c r="L79" s="13">
        <f>SUMIFS('Claim Review'!$J$2:$J$202,'Claim Review'!$B$2:$B$202,A79,'Claim Review'!$M$2:$M$202,"NON-COMPLIANT")</f>
        <v/>
      </c>
      <c r="M79" s="13">
        <f>SUMIFS('Claim Review'!$J$2:$J$202,'Claim Review'!$B$2:$B$202,A79)</f>
        <v/>
      </c>
      <c r="N79" s="11">
        <f>COUNTIFS('Photo Review'!$B$2:$B$403,A79,'Photo Review'!$T$2:$T$403,"High")</f>
        <v/>
      </c>
      <c r="O79" s="12">
        <f>IF(I79=0,"No stamp on any photo",IF(J79&gt;0,"Some photos without stamp","Compliant"))</f>
        <v/>
      </c>
      <c r="P79" s="12" t="inlineStr"/>
    </row>
    <row r="80">
      <c r="A80" s="11" t="inlineStr">
        <is>
          <t>SL04607</t>
        </is>
      </c>
      <c r="B80" s="12" t="inlineStr">
        <is>
          <t>KULBIR SINGH</t>
        </is>
      </c>
      <c r="C80" s="11" t="inlineStr">
        <is>
          <t>SO</t>
        </is>
      </c>
      <c r="D80" s="11" t="inlineStr">
        <is>
          <t>GTR01</t>
        </is>
      </c>
      <c r="E80" s="11" t="inlineStr">
        <is>
          <t>Mohali</t>
        </is>
      </c>
      <c r="F80" s="12" t="inlineStr"/>
      <c r="G80" s="11">
        <f>COUNTIF('Claim Review'!$B$2:$B$202,A80)</f>
        <v/>
      </c>
      <c r="H80" s="11">
        <f>COUNTIF('Photo Review'!$B$2:$B$403,A80)</f>
        <v/>
      </c>
      <c r="I80" s="11">
        <f>COUNTIFS('Photo Review'!$B$2:$B$403,A80,'Photo Review'!$X$2:$X$403,"Yes")</f>
        <v/>
      </c>
      <c r="J80" s="11">
        <f>H80-I80</f>
        <v/>
      </c>
      <c r="K80" s="11">
        <f>COUNTIFS('Claim Review'!$B$2:$B$202,A80,'Claim Review'!$M$2:$M$202,"NON-COMPLIANT")</f>
        <v/>
      </c>
      <c r="L80" s="13">
        <f>SUMIFS('Claim Review'!$J$2:$J$202,'Claim Review'!$B$2:$B$202,A80,'Claim Review'!$M$2:$M$202,"NON-COMPLIANT")</f>
        <v/>
      </c>
      <c r="M80" s="13">
        <f>SUMIFS('Claim Review'!$J$2:$J$202,'Claim Review'!$B$2:$B$202,A80)</f>
        <v/>
      </c>
      <c r="N80" s="11">
        <f>COUNTIFS('Photo Review'!$B$2:$B$403,A80,'Photo Review'!$T$2:$T$403,"High")</f>
        <v/>
      </c>
      <c r="O80" s="12">
        <f>IF(I80=0,"No stamp on any photo",IF(J80&gt;0,"Some photos without stamp","Compliant"))</f>
        <v/>
      </c>
      <c r="P80" s="12" t="inlineStr"/>
    </row>
  </sheetData>
  <autoFilter ref="A1:P80"/>
  <conditionalFormatting sqref="O2:O80">
    <cfRule type="expression" priority="1" dxfId="0">
      <formula>$O2="No stamp on any photo"</formula>
    </cfRule>
    <cfRule type="expression" priority="2" dxfId="1">
      <formula>$O2="Some photos without stamp"</formula>
    </cfRule>
    <cfRule type="expression" priority="3" dxfId="2">
      <formula>$O2="Compliant"</formula>
    </cfRule>
  </conditionalFormatting>
  <conditionalFormatting sqref="N2:N80">
    <cfRule type="expression" priority="4" dxfId="3">
      <formula>N2&gt;0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9" customWidth="1" min="4" max="4"/>
    <col width="12" customWidth="1" min="5" max="5"/>
    <col width="16" customWidth="1" min="6" max="6"/>
    <col width="9" customWidth="1" min="7" max="7"/>
    <col width="11" customWidth="1" min="8" max="8"/>
    <col width="11" customWidth="1" min="9" max="9"/>
    <col width="10" customWidth="1" min="10" max="10"/>
    <col width="22" customWidth="1" min="11" max="11"/>
    <col width="22" customWidth="1" min="12" max="12"/>
    <col width="15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 ht="34" customHeight="1">
      <c r="A1" s="10" t="inlineStr">
        <is>
          <t>Claim Key</t>
        </is>
      </c>
      <c r="B1" s="10" t="inlineStr">
        <is>
          <t>Employee_code</t>
        </is>
      </c>
      <c r="C1" s="10" t="inlineStr">
        <is>
          <t>User_Name</t>
        </is>
      </c>
      <c r="D1" s="10" t="inlineStr">
        <is>
          <t>Zone</t>
        </is>
      </c>
      <c r="E1" s="10" t="inlineStr">
        <is>
          <t>HQ</t>
        </is>
      </c>
      <c r="F1" s="10" t="inlineStr">
        <is>
          <t>L1 Approver</t>
        </is>
      </c>
      <c r="G1" s="10" t="inlineStr">
        <is>
          <t>Claim_Id</t>
        </is>
      </c>
      <c r="H1" s="10" t="inlineStr">
        <is>
          <t>Claim_Date</t>
        </is>
      </c>
      <c r="I1" s="10" t="inlineStr">
        <is>
          <t>Submit Date</t>
        </is>
      </c>
      <c r="J1" s="10" t="inlineStr">
        <is>
          <t>Claim_Amount (₹)</t>
        </is>
      </c>
      <c r="K1" s="10" t="inlineStr">
        <is>
          <t>START Result</t>
        </is>
      </c>
      <c r="L1" s="10" t="inlineStr">
        <is>
          <t>END Result</t>
        </is>
      </c>
      <c r="M1" s="10" t="inlineStr">
        <is>
          <t>Claim Result</t>
        </is>
      </c>
      <c r="N1" s="10" t="inlineStr">
        <is>
          <t>Odometer START (OCR)</t>
        </is>
      </c>
      <c r="O1" s="10" t="inlineStr">
        <is>
          <t>Odometer END (OCR)</t>
        </is>
      </c>
      <c r="P1" s="10" t="inlineStr">
        <is>
          <t>Odometer km (OCR)</t>
        </is>
      </c>
      <c r="Q1" s="10" t="inlineStr">
        <is>
          <t>Photos with Red Flags</t>
        </is>
      </c>
    </row>
    <row r="2">
      <c r="A2" s="11" t="n">
        <v>2847</v>
      </c>
      <c r="B2" s="11" t="inlineStr">
        <is>
          <t>SL00147</t>
        </is>
      </c>
      <c r="C2" s="12" t="inlineStr">
        <is>
          <t>Girish Kahar</t>
        </is>
      </c>
      <c r="D2" s="11" t="inlineStr">
        <is>
          <t>West</t>
        </is>
      </c>
      <c r="E2" s="11" t="inlineStr">
        <is>
          <t>VADODARA</t>
        </is>
      </c>
      <c r="F2" s="12" t="inlineStr">
        <is>
          <t>NAVEEN N ANCHAN</t>
        </is>
      </c>
      <c r="G2" s="11" t="inlineStr">
        <is>
          <t>350983</t>
        </is>
      </c>
      <c r="H2" s="14" t="n">
        <v>46312</v>
      </c>
      <c r="I2" s="14" t="n">
        <v>46312</v>
      </c>
      <c r="J2" s="13" t="n">
        <v>472</v>
      </c>
      <c r="K2" s="12">
        <f>IFERROR(INDEX('Photo Review'!$W$2:$W$403,MATCH($A2&amp;"|START",'Photo Review'!$Z$2:$Z$403,0)),"Photo missing / not downloaded")</f>
        <v/>
      </c>
      <c r="L2" s="12">
        <f>IFERROR(INDEX('Photo Review'!$W$2:$W$403,MATCH($A2&amp;"|END",'Photo Review'!$Z$2:$Z$403,0)),"Photo missing / not downloaded")</f>
        <v/>
      </c>
      <c r="M2" s="11">
        <f>IF(AND(K2="Timestamp + Location",L2="Timestamp + Location"),"Compliant","NON-COMPLIANT")</f>
        <v/>
      </c>
      <c r="N2" s="11" t="n"/>
      <c r="O2" s="11" t="n"/>
      <c r="P2" s="11" t="n"/>
      <c r="Q2" s="11">
        <f>COUNTIFS('Photo Review'!$J$2:$J$403,A2,'Photo Review'!$S$2:$S$403,"?*")</f>
        <v/>
      </c>
    </row>
    <row r="3">
      <c r="A3" s="11" t="n">
        <v>279</v>
      </c>
      <c r="B3" s="11" t="inlineStr">
        <is>
          <t>SL00170</t>
        </is>
      </c>
      <c r="C3" s="12" t="inlineStr">
        <is>
          <t>MUJAHID .</t>
        </is>
      </c>
      <c r="D3" s="11" t="inlineStr">
        <is>
          <t>GTR02</t>
        </is>
      </c>
      <c r="E3" s="11" t="inlineStr">
        <is>
          <t>GURUGRAM</t>
        </is>
      </c>
      <c r="F3" s="12" t="inlineStr">
        <is>
          <t>PUNEET WADHWA</t>
        </is>
      </c>
      <c r="G3" s="11" t="inlineStr">
        <is>
          <t>348418</t>
        </is>
      </c>
      <c r="H3" s="14" t="n">
        <v>46307</v>
      </c>
      <c r="I3" s="14" t="n">
        <v>46307</v>
      </c>
      <c r="J3" s="13" t="n">
        <v>516</v>
      </c>
      <c r="K3" s="12">
        <f>IFERROR(INDEX('Photo Review'!$W$2:$W$403,MATCH($A3&amp;"|START",'Photo Review'!$Z$2:$Z$403,0)),"Photo missing / not downloaded")</f>
        <v/>
      </c>
      <c r="L3" s="12">
        <f>IFERROR(INDEX('Photo Review'!$W$2:$W$403,MATCH($A3&amp;"|END",'Photo Review'!$Z$2:$Z$403,0)),"Photo missing / not downloaded")</f>
        <v/>
      </c>
      <c r="M3" s="11">
        <f>IF(AND(K3="Timestamp + Location",L3="Timestamp + Location"),"Compliant","NON-COMPLIANT")</f>
        <v/>
      </c>
      <c r="N3" s="11" t="n">
        <v>7516</v>
      </c>
      <c r="O3" s="11" t="n">
        <v>7715</v>
      </c>
      <c r="P3" s="11" t="n">
        <v>199</v>
      </c>
      <c r="Q3" s="11">
        <f>COUNTIFS('Photo Review'!$J$2:$J$403,A3,'Photo Review'!$S$2:$S$403,"?*")</f>
        <v/>
      </c>
    </row>
    <row r="4">
      <c r="A4" s="11" t="n">
        <v>661</v>
      </c>
      <c r="B4" s="11" t="inlineStr">
        <is>
          <t>SL00170</t>
        </is>
      </c>
      <c r="C4" s="12" t="inlineStr">
        <is>
          <t>MUJAHID .</t>
        </is>
      </c>
      <c r="D4" s="11" t="inlineStr">
        <is>
          <t>GTR02</t>
        </is>
      </c>
      <c r="E4" s="11" t="inlineStr">
        <is>
          <t>GURUGRAM</t>
        </is>
      </c>
      <c r="F4" s="12" t="inlineStr">
        <is>
          <t>PUNEET WADHWA</t>
        </is>
      </c>
      <c r="G4" s="11" t="inlineStr">
        <is>
          <t>348955</t>
        </is>
      </c>
      <c r="H4" s="14" t="n">
        <v>46308</v>
      </c>
      <c r="I4" s="14" t="n">
        <v>46308</v>
      </c>
      <c r="J4" s="13" t="n">
        <v>400</v>
      </c>
      <c r="K4" s="12">
        <f>IFERROR(INDEX('Photo Review'!$W$2:$W$403,MATCH($A4&amp;"|START",'Photo Review'!$Z$2:$Z$403,0)),"Photo missing / not downloaded")</f>
        <v/>
      </c>
      <c r="L4" s="12">
        <f>IFERROR(INDEX('Photo Review'!$W$2:$W$403,MATCH($A4&amp;"|END",'Photo Review'!$Z$2:$Z$403,0)),"Photo missing / not downloaded")</f>
        <v/>
      </c>
      <c r="M4" s="11">
        <f>IF(AND(K4="Timestamp + Location",L4="Timestamp + Location"),"Compliant","NON-COMPLIANT")</f>
        <v/>
      </c>
      <c r="N4" s="11" t="n">
        <v>7715</v>
      </c>
      <c r="O4" s="11" t="n">
        <v>7850</v>
      </c>
      <c r="P4" s="11" t="n">
        <v>135</v>
      </c>
      <c r="Q4" s="11">
        <f>COUNTIFS('Photo Review'!$J$2:$J$403,A4,'Photo Review'!$S$2:$S$403,"?*")</f>
        <v/>
      </c>
    </row>
    <row r="5">
      <c r="A5" s="11" t="n">
        <v>1027</v>
      </c>
      <c r="B5" s="11" t="inlineStr">
        <is>
          <t>SL00170</t>
        </is>
      </c>
      <c r="C5" s="12" t="inlineStr">
        <is>
          <t>MUJAHID .</t>
        </is>
      </c>
      <c r="D5" s="11" t="inlineStr">
        <is>
          <t>GTR02</t>
        </is>
      </c>
      <c r="E5" s="11" t="inlineStr">
        <is>
          <t>GURUGRAM</t>
        </is>
      </c>
      <c r="F5" s="12" t="inlineStr">
        <is>
          <t>PUNEET WADHWA</t>
        </is>
      </c>
      <c r="G5" s="11" t="inlineStr">
        <is>
          <t>349374</t>
        </is>
      </c>
      <c r="H5" s="14" t="n">
        <v>46309</v>
      </c>
      <c r="I5" s="14" t="n">
        <v>46309</v>
      </c>
      <c r="J5" s="13" t="n">
        <v>296</v>
      </c>
      <c r="K5" s="12">
        <f>IFERROR(INDEX('Photo Review'!$W$2:$W$403,MATCH($A5&amp;"|START",'Photo Review'!$Z$2:$Z$403,0)),"Photo missing / not downloaded")</f>
        <v/>
      </c>
      <c r="L5" s="12">
        <f>IFERROR(INDEX('Photo Review'!$W$2:$W$403,MATCH($A5&amp;"|END",'Photo Review'!$Z$2:$Z$403,0)),"Photo missing / not downloaded")</f>
        <v/>
      </c>
      <c r="M5" s="11">
        <f>IF(AND(K5="Timestamp + Location",L5="Timestamp + Location"),"Compliant","NON-COMPLIANT")</f>
        <v/>
      </c>
      <c r="N5" s="11" t="n">
        <v>1022</v>
      </c>
      <c r="O5" s="11" t="n">
        <v>1032.9</v>
      </c>
      <c r="P5" s="11" t="n">
        <v>10.90000000000009</v>
      </c>
      <c r="Q5" s="11">
        <f>COUNTIFS('Photo Review'!$J$2:$J$403,A5,'Photo Review'!$S$2:$S$403,"?*")</f>
        <v/>
      </c>
    </row>
    <row r="6">
      <c r="A6" s="11" t="n">
        <v>1696</v>
      </c>
      <c r="B6" s="11" t="inlineStr">
        <is>
          <t>SL00170</t>
        </is>
      </c>
      <c r="C6" s="12" t="inlineStr">
        <is>
          <t>MUJAHID .</t>
        </is>
      </c>
      <c r="D6" s="11" t="inlineStr">
        <is>
          <t>GTR02</t>
        </is>
      </c>
      <c r="E6" s="11" t="inlineStr">
        <is>
          <t>GURUGRAM</t>
        </is>
      </c>
      <c r="F6" s="12" t="inlineStr">
        <is>
          <t>PUNEET WADHWA</t>
        </is>
      </c>
      <c r="G6" s="11" t="inlineStr">
        <is>
          <t>350005</t>
        </is>
      </c>
      <c r="H6" s="14" t="n">
        <v>46310</v>
      </c>
      <c r="I6" s="14" t="n">
        <v>46310</v>
      </c>
      <c r="J6" s="13" t="n">
        <v>448</v>
      </c>
      <c r="K6" s="12">
        <f>IFERROR(INDEX('Photo Review'!$W$2:$W$403,MATCH($A6&amp;"|START",'Photo Review'!$Z$2:$Z$403,0)),"Photo missing / not downloaded")</f>
        <v/>
      </c>
      <c r="L6" s="12">
        <f>IFERROR(INDEX('Photo Review'!$W$2:$W$403,MATCH($A6&amp;"|END",'Photo Review'!$Z$2:$Z$403,0)),"Photo missing / not downloaded")</f>
        <v/>
      </c>
      <c r="M6" s="11">
        <f>IF(AND(K6="Timestamp + Location",L6="Timestamp + Location"),"Compliant","NON-COMPLIANT")</f>
        <v/>
      </c>
      <c r="N6" s="11" t="n"/>
      <c r="O6" s="11" t="n"/>
      <c r="P6" s="11" t="n"/>
      <c r="Q6" s="11">
        <f>COUNTIFS('Photo Review'!$J$2:$J$403,A6,'Photo Review'!$S$2:$S$403,"?*")</f>
        <v/>
      </c>
    </row>
    <row r="7">
      <c r="A7" s="11" t="n">
        <v>2369</v>
      </c>
      <c r="B7" s="11" t="inlineStr">
        <is>
          <t>SL00170</t>
        </is>
      </c>
      <c r="C7" s="12" t="inlineStr">
        <is>
          <t>MUJAHID .</t>
        </is>
      </c>
      <c r="D7" s="11" t="inlineStr">
        <is>
          <t>GTR02</t>
        </is>
      </c>
      <c r="E7" s="11" t="inlineStr">
        <is>
          <t>GURUGRAM</t>
        </is>
      </c>
      <c r="F7" s="12" t="inlineStr">
        <is>
          <t>PUNEET WADHWA</t>
        </is>
      </c>
      <c r="G7" s="11" t="inlineStr">
        <is>
          <t>350602</t>
        </is>
      </c>
      <c r="H7" s="14" t="n">
        <v>46311</v>
      </c>
      <c r="I7" s="14" t="n">
        <v>46311</v>
      </c>
      <c r="J7" s="13" t="n">
        <v>432</v>
      </c>
      <c r="K7" s="12">
        <f>IFERROR(INDEX('Photo Review'!$W$2:$W$403,MATCH($A7&amp;"|START",'Photo Review'!$Z$2:$Z$403,0)),"Photo missing / not downloaded")</f>
        <v/>
      </c>
      <c r="L7" s="12">
        <f>IFERROR(INDEX('Photo Review'!$W$2:$W$403,MATCH($A7&amp;"|END",'Photo Review'!$Z$2:$Z$403,0)),"Photo missing / not downloaded")</f>
        <v/>
      </c>
      <c r="M7" s="11">
        <f>IF(AND(K7="Timestamp + Location",L7="Timestamp + Location"),"Compliant","NON-COMPLIANT")</f>
        <v/>
      </c>
      <c r="N7" s="11" t="n">
        <v>7850</v>
      </c>
      <c r="O7" s="11" t="n">
        <v>7993</v>
      </c>
      <c r="P7" s="11" t="n">
        <v>143</v>
      </c>
      <c r="Q7" s="11">
        <f>COUNTIFS('Photo Review'!$J$2:$J$403,A7,'Photo Review'!$S$2:$S$403,"?*")</f>
        <v/>
      </c>
    </row>
    <row r="8">
      <c r="A8" s="11" t="n">
        <v>3029</v>
      </c>
      <c r="B8" s="11" t="inlineStr">
        <is>
          <t>SL00170</t>
        </is>
      </c>
      <c r="C8" s="12" t="inlineStr">
        <is>
          <t>MUJAHID .</t>
        </is>
      </c>
      <c r="D8" s="11" t="inlineStr">
        <is>
          <t>GTR02</t>
        </is>
      </c>
      <c r="E8" s="11" t="inlineStr">
        <is>
          <t>GURUGRAM</t>
        </is>
      </c>
      <c r="F8" s="12" t="inlineStr">
        <is>
          <t>PUNEET WADHWA</t>
        </is>
      </c>
      <c r="G8" s="11" t="inlineStr">
        <is>
          <t>351135</t>
        </is>
      </c>
      <c r="H8" s="14" t="n">
        <v>46312</v>
      </c>
      <c r="I8" s="14" t="n">
        <v>46312</v>
      </c>
      <c r="J8" s="13" t="n">
        <v>336</v>
      </c>
      <c r="K8" s="12">
        <f>IFERROR(INDEX('Photo Review'!$W$2:$W$403,MATCH($A8&amp;"|START",'Photo Review'!$Z$2:$Z$403,0)),"Photo missing / not downloaded")</f>
        <v/>
      </c>
      <c r="L8" s="12">
        <f>IFERROR(INDEX('Photo Review'!$W$2:$W$403,MATCH($A8&amp;"|END",'Photo Review'!$Z$2:$Z$403,0)),"Photo missing / not downloaded")</f>
        <v/>
      </c>
      <c r="M8" s="11">
        <f>IF(AND(K8="Timestamp + Location",L8="Timestamp + Location"),"Compliant","NON-COMPLIANT")</f>
        <v/>
      </c>
      <c r="N8" s="11" t="n"/>
      <c r="O8" s="11" t="n"/>
      <c r="P8" s="11" t="n"/>
      <c r="Q8" s="11">
        <f>COUNTIFS('Photo Review'!$J$2:$J$403,A8,'Photo Review'!$S$2:$S$403,"?*")</f>
        <v/>
      </c>
    </row>
    <row r="9">
      <c r="A9" s="11" t="n">
        <v>3215</v>
      </c>
      <c r="B9" s="11" t="inlineStr">
        <is>
          <t>SL01707</t>
        </is>
      </c>
      <c r="C9" s="12" t="inlineStr">
        <is>
          <t>PANKAJ KUMAR PANDEY</t>
        </is>
      </c>
      <c r="D9" s="11" t="inlineStr">
        <is>
          <t>GTR03 A</t>
        </is>
      </c>
      <c r="E9" s="11" t="inlineStr">
        <is>
          <t>FAIZABAD</t>
        </is>
      </c>
      <c r="F9" s="12" t="inlineStr">
        <is>
          <t>PRADEEP KUMAR</t>
        </is>
      </c>
      <c r="G9" s="11" t="inlineStr">
        <is>
          <t>351276</t>
        </is>
      </c>
      <c r="H9" s="14" t="n">
        <v>46310</v>
      </c>
      <c r="I9" s="14" t="n">
        <v>46313</v>
      </c>
      <c r="J9" s="13" t="n">
        <v>124</v>
      </c>
      <c r="K9" s="12">
        <f>IFERROR(INDEX('Photo Review'!$W$2:$W$403,MATCH($A9&amp;"|START",'Photo Review'!$Z$2:$Z$403,0)),"Photo missing / not downloaded")</f>
        <v/>
      </c>
      <c r="L9" s="12">
        <f>IFERROR(INDEX('Photo Review'!$W$2:$W$403,MATCH($A9&amp;"|END",'Photo Review'!$Z$2:$Z$403,0)),"Photo missing / not downloaded")</f>
        <v/>
      </c>
      <c r="M9" s="11">
        <f>IF(AND(K9="Timestamp + Location",L9="Timestamp + Location"),"Compliant","NON-COMPLIANT")</f>
        <v/>
      </c>
      <c r="N9" s="11" t="n"/>
      <c r="O9" s="11" t="n"/>
      <c r="P9" s="11" t="n"/>
      <c r="Q9" s="11">
        <f>COUNTIFS('Photo Review'!$J$2:$J$403,A9,'Photo Review'!$S$2:$S$403,"?*")</f>
        <v/>
      </c>
    </row>
    <row r="10">
      <c r="A10" s="11" t="n">
        <v>149</v>
      </c>
      <c r="B10" s="11" t="inlineStr">
        <is>
          <t>SL01966</t>
        </is>
      </c>
      <c r="C10" s="12" t="inlineStr">
        <is>
          <t>SHASHIDHAR NAIR</t>
        </is>
      </c>
      <c r="D10" s="11" t="inlineStr">
        <is>
          <t>GTR08</t>
        </is>
      </c>
      <c r="E10" s="11" t="inlineStr">
        <is>
          <t>BANGALORE</t>
        </is>
      </c>
      <c r="F10" s="12" t="inlineStr">
        <is>
          <t>GANGADHARAM K</t>
        </is>
      </c>
      <c r="G10" s="11" t="inlineStr">
        <is>
          <t>348187</t>
        </is>
      </c>
      <c r="H10" s="14" t="n">
        <v>46307</v>
      </c>
      <c r="I10" s="14" t="n">
        <v>46307</v>
      </c>
      <c r="J10" s="13" t="n">
        <v>179.2</v>
      </c>
      <c r="K10" s="12">
        <f>IFERROR(INDEX('Photo Review'!$W$2:$W$403,MATCH($A10&amp;"|START",'Photo Review'!$Z$2:$Z$403,0)),"Photo missing / not downloaded")</f>
        <v/>
      </c>
      <c r="L10" s="12">
        <f>IFERROR(INDEX('Photo Review'!$W$2:$W$403,MATCH($A10&amp;"|END",'Photo Review'!$Z$2:$Z$403,0)),"Photo missing / not downloaded")</f>
        <v/>
      </c>
      <c r="M10" s="11">
        <f>IF(AND(K10="Timestamp + Location",L10="Timestamp + Location"),"Compliant","NON-COMPLIANT")</f>
        <v/>
      </c>
      <c r="N10" s="11" t="n">
        <v>4643.7</v>
      </c>
      <c r="O10" s="11" t="n">
        <v>4648.3</v>
      </c>
      <c r="P10" s="11" t="n">
        <v>4.600000000000364</v>
      </c>
      <c r="Q10" s="11">
        <f>COUNTIFS('Photo Review'!$J$2:$J$403,A10,'Photo Review'!$S$2:$S$403,"?*")</f>
        <v/>
      </c>
    </row>
    <row r="11">
      <c r="A11" s="11" t="n">
        <v>524</v>
      </c>
      <c r="B11" s="11" t="inlineStr">
        <is>
          <t>SL01966</t>
        </is>
      </c>
      <c r="C11" s="12" t="inlineStr">
        <is>
          <t>SHASHIDHAR NAIR</t>
        </is>
      </c>
      <c r="D11" s="11" t="inlineStr">
        <is>
          <t>GTR08</t>
        </is>
      </c>
      <c r="E11" s="11" t="inlineStr">
        <is>
          <t>BANGALORE</t>
        </is>
      </c>
      <c r="F11" s="12" t="inlineStr">
        <is>
          <t>GANGADHARAM K</t>
        </is>
      </c>
      <c r="G11" s="11" t="inlineStr">
        <is>
          <t>348804</t>
        </is>
      </c>
      <c r="H11" s="14" t="n">
        <v>46308</v>
      </c>
      <c r="I11" s="14" t="n">
        <v>46308</v>
      </c>
      <c r="J11" s="13" t="n">
        <v>132</v>
      </c>
      <c r="K11" s="12">
        <f>IFERROR(INDEX('Photo Review'!$W$2:$W$403,MATCH($A11&amp;"|START",'Photo Review'!$Z$2:$Z$403,0)),"Photo missing / not downloaded")</f>
        <v/>
      </c>
      <c r="L11" s="12">
        <f>IFERROR(INDEX('Photo Review'!$W$2:$W$403,MATCH($A11&amp;"|END",'Photo Review'!$Z$2:$Z$403,0)),"Photo missing / not downloaded")</f>
        <v/>
      </c>
      <c r="M11" s="11">
        <f>IF(AND(K11="Timestamp + Location",L11="Timestamp + Location"),"Compliant","NON-COMPLIANT")</f>
        <v/>
      </c>
      <c r="N11" s="11" t="n">
        <v>4648.8</v>
      </c>
      <c r="O11" s="11" t="n">
        <v>4652.1</v>
      </c>
      <c r="P11" s="11" t="n">
        <v>3.300000000000182</v>
      </c>
      <c r="Q11" s="11">
        <f>COUNTIFS('Photo Review'!$J$2:$J$403,A11,'Photo Review'!$S$2:$S$403,"?*")</f>
        <v/>
      </c>
    </row>
    <row r="12">
      <c r="A12" s="11" t="n">
        <v>908</v>
      </c>
      <c r="B12" s="11" t="inlineStr">
        <is>
          <t>SL01966</t>
        </is>
      </c>
      <c r="C12" s="12" t="inlineStr">
        <is>
          <t>SHASHIDHAR NAIR</t>
        </is>
      </c>
      <c r="D12" s="11" t="inlineStr">
        <is>
          <t>GTR08</t>
        </is>
      </c>
      <c r="E12" s="11" t="inlineStr">
        <is>
          <t>BANGALORE</t>
        </is>
      </c>
      <c r="F12" s="12" t="inlineStr">
        <is>
          <t>GANGADHARAM K</t>
        </is>
      </c>
      <c r="G12" s="11" t="inlineStr">
        <is>
          <t>349255</t>
        </is>
      </c>
      <c r="H12" s="14" t="n">
        <v>46309</v>
      </c>
      <c r="I12" s="14" t="n">
        <v>46309</v>
      </c>
      <c r="J12" s="13" t="n">
        <v>245.2</v>
      </c>
      <c r="K12" s="12">
        <f>IFERROR(INDEX('Photo Review'!$W$2:$W$403,MATCH($A12&amp;"|START",'Photo Review'!$Z$2:$Z$403,0)),"Photo missing / not downloaded")</f>
        <v/>
      </c>
      <c r="L12" s="12">
        <f>IFERROR(INDEX('Photo Review'!$W$2:$W$403,MATCH($A12&amp;"|END",'Photo Review'!$Z$2:$Z$403,0)),"Photo missing / not downloaded")</f>
        <v/>
      </c>
      <c r="M12" s="11">
        <f>IF(AND(K12="Timestamp + Location",L12="Timestamp + Location"),"Compliant","NON-COMPLIANT")</f>
        <v/>
      </c>
      <c r="N12" s="11" t="n">
        <v>4652.1</v>
      </c>
      <c r="O12" s="11" t="n">
        <v>4658.2</v>
      </c>
      <c r="P12" s="11" t="n">
        <v>6.099999999999454</v>
      </c>
      <c r="Q12" s="11">
        <f>COUNTIFS('Photo Review'!$J$2:$J$403,A12,'Photo Review'!$S$2:$S$403,"?*")</f>
        <v/>
      </c>
    </row>
    <row r="13">
      <c r="A13" s="11" t="n">
        <v>1461</v>
      </c>
      <c r="B13" s="11" t="inlineStr">
        <is>
          <t>SL01966</t>
        </is>
      </c>
      <c r="C13" s="12" t="inlineStr">
        <is>
          <t>SHASHIDHAR NAIR</t>
        </is>
      </c>
      <c r="D13" s="11" t="inlineStr">
        <is>
          <t>GTR08</t>
        </is>
      </c>
      <c r="E13" s="11" t="inlineStr">
        <is>
          <t>BANGALORE</t>
        </is>
      </c>
      <c r="F13" s="12" t="inlineStr">
        <is>
          <t>GANGADHARAM K</t>
        </is>
      </c>
      <c r="G13" s="11" t="inlineStr">
        <is>
          <t>349796</t>
        </is>
      </c>
      <c r="H13" s="14" t="n">
        <v>46310</v>
      </c>
      <c r="I13" s="14" t="n">
        <v>46310</v>
      </c>
      <c r="J13" s="13" t="n">
        <v>151.2</v>
      </c>
      <c r="K13" s="12">
        <f>IFERROR(INDEX('Photo Review'!$W$2:$W$403,MATCH($A13&amp;"|START",'Photo Review'!$Z$2:$Z$403,0)),"Photo missing / not downloaded")</f>
        <v/>
      </c>
      <c r="L13" s="12">
        <f>IFERROR(INDEX('Photo Review'!$W$2:$W$403,MATCH($A13&amp;"|END",'Photo Review'!$Z$2:$Z$403,0)),"Photo missing / not downloaded")</f>
        <v/>
      </c>
      <c r="M13" s="11">
        <f>IF(AND(K13="Timestamp + Location",L13="Timestamp + Location"),"Compliant","NON-COMPLIANT")</f>
        <v/>
      </c>
      <c r="N13" s="11" t="n">
        <v>4658.2</v>
      </c>
      <c r="O13" s="11" t="n">
        <v>4662</v>
      </c>
      <c r="P13" s="11" t="n">
        <v>3.800000000000182</v>
      </c>
      <c r="Q13" s="11">
        <f>COUNTIFS('Photo Review'!$J$2:$J$403,A13,'Photo Review'!$S$2:$S$403,"?*")</f>
        <v/>
      </c>
    </row>
    <row r="14">
      <c r="A14" s="11" t="n">
        <v>2130</v>
      </c>
      <c r="B14" s="11" t="inlineStr">
        <is>
          <t>SL01966</t>
        </is>
      </c>
      <c r="C14" s="12" t="inlineStr">
        <is>
          <t>SHASHIDHAR NAIR</t>
        </is>
      </c>
      <c r="D14" s="11" t="inlineStr">
        <is>
          <t>GTR08</t>
        </is>
      </c>
      <c r="E14" s="11" t="inlineStr">
        <is>
          <t>BANGALORE</t>
        </is>
      </c>
      <c r="F14" s="12" t="inlineStr">
        <is>
          <t>GANGADHARAM K</t>
        </is>
      </c>
      <c r="G14" s="11" t="inlineStr">
        <is>
          <t>350390</t>
        </is>
      </c>
      <c r="H14" s="14" t="n">
        <v>46311</v>
      </c>
      <c r="I14" s="14" t="n">
        <v>46311</v>
      </c>
      <c r="J14" s="13" t="n">
        <v>135.6</v>
      </c>
      <c r="K14" s="12">
        <f>IFERROR(INDEX('Photo Review'!$W$2:$W$403,MATCH($A14&amp;"|START",'Photo Review'!$Z$2:$Z$403,0)),"Photo missing / not downloaded")</f>
        <v/>
      </c>
      <c r="L14" s="12">
        <f>IFERROR(INDEX('Photo Review'!$W$2:$W$403,MATCH($A14&amp;"|END",'Photo Review'!$Z$2:$Z$403,0)),"Photo missing / not downloaded")</f>
        <v/>
      </c>
      <c r="M14" s="11">
        <f>IF(AND(K14="Timestamp + Location",L14="Timestamp + Location"),"Compliant","NON-COMPLIANT")</f>
        <v/>
      </c>
      <c r="N14" s="11" t="n">
        <v>46620.2</v>
      </c>
      <c r="O14" s="11" t="n">
        <v>46654.1</v>
      </c>
      <c r="P14" s="11" t="n">
        <v>33.90000000000146</v>
      </c>
      <c r="Q14" s="11">
        <f>COUNTIFS('Photo Review'!$J$2:$J$403,A14,'Photo Review'!$S$2:$S$403,"?*")</f>
        <v/>
      </c>
    </row>
    <row r="15">
      <c r="A15" s="11" t="n">
        <v>2808</v>
      </c>
      <c r="B15" s="11" t="inlineStr">
        <is>
          <t>SL01966</t>
        </is>
      </c>
      <c r="C15" s="12" t="inlineStr">
        <is>
          <t>SHASHIDHAR NAIR</t>
        </is>
      </c>
      <c r="D15" s="11" t="inlineStr">
        <is>
          <t>GTR08</t>
        </is>
      </c>
      <c r="E15" s="11" t="inlineStr">
        <is>
          <t>BANGALORE</t>
        </is>
      </c>
      <c r="F15" s="12" t="inlineStr">
        <is>
          <t>GANGADHARAM K</t>
        </is>
      </c>
      <c r="G15" s="11" t="inlineStr">
        <is>
          <t>350949</t>
        </is>
      </c>
      <c r="H15" s="14" t="n">
        <v>46312</v>
      </c>
      <c r="I15" s="14" t="n">
        <v>46312</v>
      </c>
      <c r="J15" s="13" t="n">
        <v>150.8</v>
      </c>
      <c r="K15" s="12">
        <f>IFERROR(INDEX('Photo Review'!$W$2:$W$403,MATCH($A15&amp;"|START",'Photo Review'!$Z$2:$Z$403,0)),"Photo missing / not downloaded")</f>
        <v/>
      </c>
      <c r="L15" s="12">
        <f>IFERROR(INDEX('Photo Review'!$W$2:$W$403,MATCH($A15&amp;"|END",'Photo Review'!$Z$2:$Z$403,0)),"Photo missing / not downloaded")</f>
        <v/>
      </c>
      <c r="M15" s="11">
        <f>IF(AND(K15="Timestamp + Location",L15="Timestamp + Location"),"Compliant","NON-COMPLIANT")</f>
        <v/>
      </c>
      <c r="N15" s="11" t="n">
        <v>4665.4</v>
      </c>
      <c r="O15" s="11" t="n">
        <v>4669.2</v>
      </c>
      <c r="P15" s="11" t="n">
        <v>3.800000000000182</v>
      </c>
      <c r="Q15" s="11">
        <f>COUNTIFS('Photo Review'!$J$2:$J$403,A15,'Photo Review'!$S$2:$S$403,"?*")</f>
        <v/>
      </c>
    </row>
    <row r="16">
      <c r="A16" s="11" t="n">
        <v>1237</v>
      </c>
      <c r="B16" s="11" t="inlineStr">
        <is>
          <t>SL02068</t>
        </is>
      </c>
      <c r="C16" s="12" t="inlineStr">
        <is>
          <t>ZEVER FARNONDES</t>
        </is>
      </c>
      <c r="D16" s="11" t="inlineStr">
        <is>
          <t>GTR08</t>
        </is>
      </c>
      <c r="E16" s="11" t="inlineStr">
        <is>
          <t>PANJIM</t>
        </is>
      </c>
      <c r="F16" s="12" t="inlineStr">
        <is>
          <t>MANOHAR KUMAR JHA</t>
        </is>
      </c>
      <c r="G16" s="11" t="inlineStr">
        <is>
          <t>349587</t>
        </is>
      </c>
      <c r="H16" s="14" t="n">
        <v>46307</v>
      </c>
      <c r="I16" s="14" t="n">
        <v>46309</v>
      </c>
      <c r="J16" s="13" t="n">
        <v>140</v>
      </c>
      <c r="K16" s="12">
        <f>IFERROR(INDEX('Photo Review'!$W$2:$W$403,MATCH($A16&amp;"|START",'Photo Review'!$Z$2:$Z$403,0)),"Photo missing / not downloaded")</f>
        <v/>
      </c>
      <c r="L16" s="12">
        <f>IFERROR(INDEX('Photo Review'!$W$2:$W$403,MATCH($A16&amp;"|END",'Photo Review'!$Z$2:$Z$403,0)),"Photo missing / not downloaded")</f>
        <v/>
      </c>
      <c r="M16" s="11">
        <f>IF(AND(K16="Timestamp + Location",L16="Timestamp + Location"),"Compliant","NON-COMPLIANT")</f>
        <v/>
      </c>
      <c r="N16" s="11" t="n"/>
      <c r="O16" s="11" t="n"/>
      <c r="P16" s="11" t="n"/>
      <c r="Q16" s="11">
        <f>COUNTIFS('Photo Review'!$J$2:$J$403,A16,'Photo Review'!$S$2:$S$403,"?*")</f>
        <v/>
      </c>
    </row>
    <row r="17">
      <c r="A17" s="11" t="n">
        <v>1238</v>
      </c>
      <c r="B17" s="11" t="inlineStr">
        <is>
          <t>SL02068</t>
        </is>
      </c>
      <c r="C17" s="12" t="inlineStr">
        <is>
          <t>ZEVER FARNONDES</t>
        </is>
      </c>
      <c r="D17" s="11" t="inlineStr">
        <is>
          <t>GTR08</t>
        </is>
      </c>
      <c r="E17" s="11" t="inlineStr">
        <is>
          <t>PANJIM</t>
        </is>
      </c>
      <c r="F17" s="12" t="inlineStr">
        <is>
          <t>MANOHAR KUMAR JHA</t>
        </is>
      </c>
      <c r="G17" s="11" t="inlineStr">
        <is>
          <t>349588</t>
        </is>
      </c>
      <c r="H17" s="14" t="n">
        <v>46308</v>
      </c>
      <c r="I17" s="14" t="n">
        <v>46309</v>
      </c>
      <c r="J17" s="13" t="n">
        <v>108</v>
      </c>
      <c r="K17" s="12">
        <f>IFERROR(INDEX('Photo Review'!$W$2:$W$403,MATCH($A17&amp;"|START",'Photo Review'!$Z$2:$Z$403,0)),"Photo missing / not downloaded")</f>
        <v/>
      </c>
      <c r="L17" s="12">
        <f>IFERROR(INDEX('Photo Review'!$W$2:$W$403,MATCH($A17&amp;"|END",'Photo Review'!$Z$2:$Z$403,0)),"Photo missing / not downloaded")</f>
        <v/>
      </c>
      <c r="M17" s="11">
        <f>IF(AND(K17="Timestamp + Location",L17="Timestamp + Location"),"Compliant","NON-COMPLIANT")</f>
        <v/>
      </c>
      <c r="N17" s="11" t="n"/>
      <c r="O17" s="11" t="n"/>
      <c r="P17" s="11" t="n"/>
      <c r="Q17" s="11">
        <f>COUNTIFS('Photo Review'!$J$2:$J$403,A17,'Photo Review'!$S$2:$S$403,"?*")</f>
        <v/>
      </c>
    </row>
    <row r="18">
      <c r="A18" s="11" t="n">
        <v>1244</v>
      </c>
      <c r="B18" s="11" t="inlineStr">
        <is>
          <t>SL02068</t>
        </is>
      </c>
      <c r="C18" s="12" t="inlineStr">
        <is>
          <t>ZEVER FARNONDES</t>
        </is>
      </c>
      <c r="D18" s="11" t="inlineStr">
        <is>
          <t>GTR08</t>
        </is>
      </c>
      <c r="E18" s="11" t="inlineStr">
        <is>
          <t>PANJIM</t>
        </is>
      </c>
      <c r="F18" s="12" t="inlineStr">
        <is>
          <t>MANOHAR KUMAR JHA</t>
        </is>
      </c>
      <c r="G18" s="11" t="inlineStr">
        <is>
          <t>328946</t>
        </is>
      </c>
      <c r="H18" s="14" t="n">
        <v>46309</v>
      </c>
      <c r="I18" s="14" t="n">
        <v>46309</v>
      </c>
      <c r="J18" s="13" t="n">
        <v>96</v>
      </c>
      <c r="K18" s="12">
        <f>IFERROR(INDEX('Photo Review'!$W$2:$W$403,MATCH($A18&amp;"|START",'Photo Review'!$Z$2:$Z$403,0)),"Photo missing / not downloaded")</f>
        <v/>
      </c>
      <c r="L18" s="12">
        <f>IFERROR(INDEX('Photo Review'!$W$2:$W$403,MATCH($A18&amp;"|END",'Photo Review'!$Z$2:$Z$403,0)),"Photo missing / not downloaded")</f>
        <v/>
      </c>
      <c r="M18" s="11">
        <f>IF(AND(K18="Timestamp + Location",L18="Timestamp + Location"),"Compliant","NON-COMPLIANT")</f>
        <v/>
      </c>
      <c r="N18" s="11" t="n"/>
      <c r="O18" s="11" t="n"/>
      <c r="P18" s="11" t="n"/>
      <c r="Q18" s="11">
        <f>COUNTIFS('Photo Review'!$J$2:$J$403,A18,'Photo Review'!$S$2:$S$403,"?*")</f>
        <v/>
      </c>
    </row>
    <row r="19">
      <c r="A19" s="11" t="n">
        <v>3665</v>
      </c>
      <c r="B19" s="11" t="inlineStr">
        <is>
          <t>SL02068</t>
        </is>
      </c>
      <c r="C19" s="12" t="inlineStr">
        <is>
          <t>ZEVER FARNONDES</t>
        </is>
      </c>
      <c r="D19" s="11" t="inlineStr">
        <is>
          <t>GTR08</t>
        </is>
      </c>
      <c r="E19" s="11" t="inlineStr">
        <is>
          <t>PANJIM</t>
        </is>
      </c>
      <c r="F19" s="12" t="inlineStr">
        <is>
          <t>MANOHAR KUMAR JHA</t>
        </is>
      </c>
      <c r="G19" s="11" t="inlineStr">
        <is>
          <t>351840</t>
        </is>
      </c>
      <c r="H19" s="14" t="n">
        <v>46310</v>
      </c>
      <c r="I19" s="14" t="n">
        <v>46314</v>
      </c>
      <c r="J19" s="13" t="n">
        <v>76</v>
      </c>
      <c r="K19" s="12">
        <f>IFERROR(INDEX('Photo Review'!$W$2:$W$403,MATCH($A19&amp;"|START",'Photo Review'!$Z$2:$Z$403,0)),"Photo missing / not downloaded")</f>
        <v/>
      </c>
      <c r="L19" s="12">
        <f>IFERROR(INDEX('Photo Review'!$W$2:$W$403,MATCH($A19&amp;"|END",'Photo Review'!$Z$2:$Z$403,0)),"Photo missing / not downloaded")</f>
        <v/>
      </c>
      <c r="M19" s="11">
        <f>IF(AND(K19="Timestamp + Location",L19="Timestamp + Location"),"Compliant","NON-COMPLIANT")</f>
        <v/>
      </c>
      <c r="N19" s="11" t="n"/>
      <c r="O19" s="11" t="n"/>
      <c r="P19" s="11" t="n"/>
      <c r="Q19" s="11">
        <f>COUNTIFS('Photo Review'!$J$2:$J$403,A19,'Photo Review'!$S$2:$S$403,"?*")</f>
        <v/>
      </c>
    </row>
    <row r="20">
      <c r="A20" s="11" t="n">
        <v>3669</v>
      </c>
      <c r="B20" s="11" t="inlineStr">
        <is>
          <t>SL02068</t>
        </is>
      </c>
      <c r="C20" s="12" t="inlineStr">
        <is>
          <t>ZEVER FARNONDES</t>
        </is>
      </c>
      <c r="D20" s="11" t="inlineStr">
        <is>
          <t>GTR08</t>
        </is>
      </c>
      <c r="E20" s="11" t="inlineStr">
        <is>
          <t>PANJIM</t>
        </is>
      </c>
      <c r="F20" s="12" t="inlineStr">
        <is>
          <t>MANOHAR KUMAR JHA</t>
        </is>
      </c>
      <c r="G20" s="11" t="inlineStr">
        <is>
          <t>351843</t>
        </is>
      </c>
      <c r="H20" s="14" t="n">
        <v>46311</v>
      </c>
      <c r="I20" s="14" t="n">
        <v>46314</v>
      </c>
      <c r="J20" s="13" t="n">
        <v>88</v>
      </c>
      <c r="K20" s="12">
        <f>IFERROR(INDEX('Photo Review'!$W$2:$W$403,MATCH($A20&amp;"|START",'Photo Review'!$Z$2:$Z$403,0)),"Photo missing / not downloaded")</f>
        <v/>
      </c>
      <c r="L20" s="12">
        <f>IFERROR(INDEX('Photo Review'!$W$2:$W$403,MATCH($A20&amp;"|END",'Photo Review'!$Z$2:$Z$403,0)),"Photo missing / not downloaded")</f>
        <v/>
      </c>
      <c r="M20" s="11">
        <f>IF(AND(K20="Timestamp + Location",L20="Timestamp + Location"),"Compliant","NON-COMPLIANT")</f>
        <v/>
      </c>
      <c r="N20" s="11" t="n">
        <v>34209</v>
      </c>
      <c r="O20" s="11" t="n">
        <v>34266.8</v>
      </c>
      <c r="P20" s="11" t="n">
        <v>57.80000000000291</v>
      </c>
      <c r="Q20" s="11">
        <f>COUNTIFS('Photo Review'!$J$2:$J$403,A20,'Photo Review'!$S$2:$S$403,"?*")</f>
        <v/>
      </c>
    </row>
    <row r="21">
      <c r="A21" s="11" t="n">
        <v>3672</v>
      </c>
      <c r="B21" s="11" t="inlineStr">
        <is>
          <t>SL02068</t>
        </is>
      </c>
      <c r="C21" s="12" t="inlineStr">
        <is>
          <t>ZEVER FARNONDES</t>
        </is>
      </c>
      <c r="D21" s="11" t="inlineStr">
        <is>
          <t>GTR08</t>
        </is>
      </c>
      <c r="E21" s="11" t="inlineStr">
        <is>
          <t>PANJIM</t>
        </is>
      </c>
      <c r="F21" s="12" t="inlineStr">
        <is>
          <t>MANOHAR KUMAR JHA</t>
        </is>
      </c>
      <c r="G21" s="11" t="inlineStr">
        <is>
          <t>351847</t>
        </is>
      </c>
      <c r="H21" s="14" t="n">
        <v>46312</v>
      </c>
      <c r="I21" s="14" t="n">
        <v>46314</v>
      </c>
      <c r="J21" s="13" t="n">
        <v>84</v>
      </c>
      <c r="K21" s="12">
        <f>IFERROR(INDEX('Photo Review'!$W$2:$W$403,MATCH($A21&amp;"|START",'Photo Review'!$Z$2:$Z$403,0)),"Photo missing / not downloaded")</f>
        <v/>
      </c>
      <c r="L21" s="12">
        <f>IFERROR(INDEX('Photo Review'!$W$2:$W$403,MATCH($A21&amp;"|END",'Photo Review'!$Z$2:$Z$403,0)),"Photo missing / not downloaded")</f>
        <v/>
      </c>
      <c r="M21" s="11">
        <f>IF(AND(K21="Timestamp + Location",L21="Timestamp + Location"),"Compliant","NON-COMPLIANT")</f>
        <v/>
      </c>
      <c r="N21" s="11" t="n"/>
      <c r="O21" s="11" t="n"/>
      <c r="P21" s="11" t="n"/>
      <c r="Q21" s="11">
        <f>COUNTIFS('Photo Review'!$J$2:$J$403,A21,'Photo Review'!$S$2:$S$403,"?*")</f>
        <v/>
      </c>
    </row>
    <row r="22">
      <c r="A22" s="11" t="n">
        <v>1113</v>
      </c>
      <c r="B22" s="11" t="inlineStr">
        <is>
          <t>SL02286</t>
        </is>
      </c>
      <c r="C22" s="12" t="inlineStr">
        <is>
          <t>AMIT KUMAR SINGH</t>
        </is>
      </c>
      <c r="D22" s="11" t="inlineStr">
        <is>
          <t>GTR03 A</t>
        </is>
      </c>
      <c r="E22" s="11" t="inlineStr">
        <is>
          <t>Lucknow</t>
        </is>
      </c>
      <c r="F22" s="12" t="inlineStr">
        <is>
          <t>SAURABH JAISWAL</t>
        </is>
      </c>
      <c r="G22" s="11" t="inlineStr">
        <is>
          <t>349462</t>
        </is>
      </c>
      <c r="H22" s="14" t="n">
        <v>46307</v>
      </c>
      <c r="I22" s="14" t="n">
        <v>46309</v>
      </c>
      <c r="J22" s="13" t="n">
        <v>128</v>
      </c>
      <c r="K22" s="12">
        <f>IFERROR(INDEX('Photo Review'!$W$2:$W$403,MATCH($A22&amp;"|START",'Photo Review'!$Z$2:$Z$403,0)),"Photo missing / not downloaded")</f>
        <v/>
      </c>
      <c r="L22" s="12">
        <f>IFERROR(INDEX('Photo Review'!$W$2:$W$403,MATCH($A22&amp;"|END",'Photo Review'!$Z$2:$Z$403,0)),"Photo missing / not downloaded")</f>
        <v/>
      </c>
      <c r="M22" s="11">
        <f>IF(AND(K22="Timestamp + Location",L22="Timestamp + Location"),"Compliant","NON-COMPLIANT")</f>
        <v/>
      </c>
      <c r="N22" s="11" t="n"/>
      <c r="O22" s="11" t="n"/>
      <c r="P22" s="11" t="n"/>
      <c r="Q22" s="11">
        <f>COUNTIFS('Photo Review'!$J$2:$J$403,A22,'Photo Review'!$S$2:$S$403,"?*")</f>
        <v/>
      </c>
    </row>
    <row r="23">
      <c r="A23" s="11" t="n">
        <v>1149</v>
      </c>
      <c r="B23" s="11" t="inlineStr">
        <is>
          <t>SL02286</t>
        </is>
      </c>
      <c r="C23" s="12" t="inlineStr">
        <is>
          <t>AMIT KUMAR SINGH</t>
        </is>
      </c>
      <c r="D23" s="11" t="inlineStr">
        <is>
          <t>GTR03 A</t>
        </is>
      </c>
      <c r="E23" s="11" t="inlineStr">
        <is>
          <t>Lucknow</t>
        </is>
      </c>
      <c r="F23" s="12" t="inlineStr">
        <is>
          <t>SAURABH JAISWAL</t>
        </is>
      </c>
      <c r="G23" s="11" t="inlineStr">
        <is>
          <t>349500</t>
        </is>
      </c>
      <c r="H23" s="14" t="n">
        <v>46309</v>
      </c>
      <c r="I23" s="14" t="n">
        <v>46309</v>
      </c>
      <c r="J23" s="13" t="n">
        <v>128</v>
      </c>
      <c r="K23" s="12">
        <f>IFERROR(INDEX('Photo Review'!$W$2:$W$403,MATCH($A23&amp;"|START",'Photo Review'!$Z$2:$Z$403,0)),"Photo missing / not downloaded")</f>
        <v/>
      </c>
      <c r="L23" s="12">
        <f>IFERROR(INDEX('Photo Review'!$W$2:$W$403,MATCH($A23&amp;"|END",'Photo Review'!$Z$2:$Z$403,0)),"Photo missing / not downloaded")</f>
        <v/>
      </c>
      <c r="M23" s="11">
        <f>IF(AND(K23="Timestamp + Location",L23="Timestamp + Location"),"Compliant","NON-COMPLIANT")</f>
        <v/>
      </c>
      <c r="N23" s="11" t="n">
        <v>6057.6</v>
      </c>
      <c r="O23" s="11" t="n">
        <v>6064.3</v>
      </c>
      <c r="P23" s="11" t="n">
        <v>6.699999999999818</v>
      </c>
      <c r="Q23" s="11">
        <f>COUNTIFS('Photo Review'!$J$2:$J$403,A23,'Photo Review'!$S$2:$S$403,"?*")</f>
        <v/>
      </c>
    </row>
    <row r="24">
      <c r="A24" s="11" t="n">
        <v>1678</v>
      </c>
      <c r="B24" s="11" t="inlineStr">
        <is>
          <t>SL02286</t>
        </is>
      </c>
      <c r="C24" s="12" t="inlineStr">
        <is>
          <t>AMIT KUMAR SINGH</t>
        </is>
      </c>
      <c r="D24" s="11" t="inlineStr">
        <is>
          <t>GTR03 A</t>
        </is>
      </c>
      <c r="E24" s="11" t="inlineStr">
        <is>
          <t>Lucknow</t>
        </is>
      </c>
      <c r="F24" s="12" t="inlineStr">
        <is>
          <t>SAURABH JAISWAL</t>
        </is>
      </c>
      <c r="G24" s="11" t="inlineStr">
        <is>
          <t>349989</t>
        </is>
      </c>
      <c r="H24" s="14" t="n">
        <v>46310</v>
      </c>
      <c r="I24" s="14" t="n">
        <v>46310</v>
      </c>
      <c r="J24" s="13" t="n">
        <v>184</v>
      </c>
      <c r="K24" s="12">
        <f>IFERROR(INDEX('Photo Review'!$W$2:$W$403,MATCH($A24&amp;"|START",'Photo Review'!$Z$2:$Z$403,0)),"Photo missing / not downloaded")</f>
        <v/>
      </c>
      <c r="L24" s="12">
        <f>IFERROR(INDEX('Photo Review'!$W$2:$W$403,MATCH($A24&amp;"|END",'Photo Review'!$Z$2:$Z$403,0)),"Photo missing / not downloaded")</f>
        <v/>
      </c>
      <c r="M24" s="11">
        <f>IF(AND(K24="Timestamp + Location",L24="Timestamp + Location"),"Compliant","NON-COMPLIANT")</f>
        <v/>
      </c>
      <c r="N24" s="11" t="n">
        <v>6064.3</v>
      </c>
      <c r="O24" s="11" t="n">
        <v>6072.4</v>
      </c>
      <c r="P24" s="11" t="n">
        <v>8.099999999999454</v>
      </c>
      <c r="Q24" s="11">
        <f>COUNTIFS('Photo Review'!$J$2:$J$403,A24,'Photo Review'!$S$2:$S$403,"?*")</f>
        <v/>
      </c>
    </row>
    <row r="25">
      <c r="A25" s="11" t="n">
        <v>2293</v>
      </c>
      <c r="B25" s="11" t="inlineStr">
        <is>
          <t>SL02286</t>
        </is>
      </c>
      <c r="C25" s="12" t="inlineStr">
        <is>
          <t>AMIT KUMAR SINGH</t>
        </is>
      </c>
      <c r="D25" s="11" t="inlineStr">
        <is>
          <t>GTR03 A</t>
        </is>
      </c>
      <c r="E25" s="11" t="inlineStr">
        <is>
          <t>Lucknow</t>
        </is>
      </c>
      <c r="F25" s="12" t="inlineStr">
        <is>
          <t>SAURABH JAISWAL</t>
        </is>
      </c>
      <c r="G25" s="11" t="inlineStr">
        <is>
          <t>350537</t>
        </is>
      </c>
      <c r="H25" s="14" t="n">
        <v>46311</v>
      </c>
      <c r="I25" s="14" t="n">
        <v>46311</v>
      </c>
      <c r="J25" s="13" t="n">
        <v>132</v>
      </c>
      <c r="K25" s="12">
        <f>IFERROR(INDEX('Photo Review'!$W$2:$W$403,MATCH($A25&amp;"|START",'Photo Review'!$Z$2:$Z$403,0)),"Photo missing / not downloaded")</f>
        <v/>
      </c>
      <c r="L25" s="12">
        <f>IFERROR(INDEX('Photo Review'!$W$2:$W$403,MATCH($A25&amp;"|END",'Photo Review'!$Z$2:$Z$403,0)),"Photo missing / not downloaded")</f>
        <v/>
      </c>
      <c r="M25" s="11">
        <f>IF(AND(K25="Timestamp + Location",L25="Timestamp + Location"),"Compliant","NON-COMPLIANT")</f>
        <v/>
      </c>
      <c r="N25" s="11" t="n">
        <v>6072.4</v>
      </c>
      <c r="O25" s="11" t="n">
        <v>6079.2</v>
      </c>
      <c r="P25" s="11" t="n">
        <v>6.800000000000182</v>
      </c>
      <c r="Q25" s="11">
        <f>COUNTIFS('Photo Review'!$J$2:$J$403,A25,'Photo Review'!$S$2:$S$403,"?*")</f>
        <v/>
      </c>
    </row>
    <row r="26">
      <c r="A26" s="11" t="n">
        <v>1782</v>
      </c>
      <c r="B26" s="11" t="inlineStr">
        <is>
          <t>SL02458</t>
        </is>
      </c>
      <c r="C26" s="12" t="inlineStr">
        <is>
          <t>SURESH KUMAR JENA</t>
        </is>
      </c>
      <c r="D26" s="11" t="inlineStr">
        <is>
          <t>GTR05</t>
        </is>
      </c>
      <c r="E26" s="11" t="inlineStr">
        <is>
          <t>cuttack</t>
        </is>
      </c>
      <c r="F26" s="12" t="inlineStr">
        <is>
          <t>UMA SANKAR PATTANAIK</t>
        </is>
      </c>
      <c r="G26" s="11" t="inlineStr">
        <is>
          <t>350082</t>
        </is>
      </c>
      <c r="H26" s="14" t="n">
        <v>46310</v>
      </c>
      <c r="I26" s="14" t="n">
        <v>46310</v>
      </c>
      <c r="J26" s="13" t="n">
        <v>276</v>
      </c>
      <c r="K26" s="12">
        <f>IFERROR(INDEX('Photo Review'!$W$2:$W$403,MATCH($A26&amp;"|START",'Photo Review'!$Z$2:$Z$403,0)),"Photo missing / not downloaded")</f>
        <v/>
      </c>
      <c r="L26" s="12">
        <f>IFERROR(INDEX('Photo Review'!$W$2:$W$403,MATCH($A26&amp;"|END",'Photo Review'!$Z$2:$Z$403,0)),"Photo missing / not downloaded")</f>
        <v/>
      </c>
      <c r="M26" s="11">
        <f>IF(AND(K26="Timestamp + Location",L26="Timestamp + Location"),"Compliant","NON-COMPLIANT")</f>
        <v/>
      </c>
      <c r="N26" s="11" t="n"/>
      <c r="O26" s="11" t="n"/>
      <c r="P26" s="11" t="n"/>
      <c r="Q26" s="11">
        <f>COUNTIFS('Photo Review'!$J$2:$J$403,A26,'Photo Review'!$S$2:$S$403,"?*")</f>
        <v/>
      </c>
    </row>
    <row r="27">
      <c r="A27" s="11" t="n">
        <v>3646</v>
      </c>
      <c r="B27" s="11" t="inlineStr">
        <is>
          <t>SL02480</t>
        </is>
      </c>
      <c r="C27" s="12" t="inlineStr">
        <is>
          <t>B Venkataiah</t>
        </is>
      </c>
      <c r="D27" s="11" t="inlineStr">
        <is>
          <t>South</t>
        </is>
      </c>
      <c r="E27" s="11" t="inlineStr">
        <is>
          <t>Hyderabad</t>
        </is>
      </c>
      <c r="F27" s="12" t="inlineStr">
        <is>
          <t>K.Purushotham</t>
        </is>
      </c>
      <c r="G27" s="11" t="inlineStr">
        <is>
          <t>351812</t>
        </is>
      </c>
      <c r="H27" s="14" t="n">
        <v>46311</v>
      </c>
      <c r="I27" s="14" t="n">
        <v>46314</v>
      </c>
      <c r="J27" s="13" t="n">
        <v>100</v>
      </c>
      <c r="K27" s="12">
        <f>IFERROR(INDEX('Photo Review'!$W$2:$W$403,MATCH($A27&amp;"|START",'Photo Review'!$Z$2:$Z$403,0)),"Photo missing / not downloaded")</f>
        <v/>
      </c>
      <c r="L27" s="12">
        <f>IFERROR(INDEX('Photo Review'!$W$2:$W$403,MATCH($A27&amp;"|END",'Photo Review'!$Z$2:$Z$403,0)),"Photo missing / not downloaded")</f>
        <v/>
      </c>
      <c r="M27" s="11">
        <f>IF(AND(K27="Timestamp + Location",L27="Timestamp + Location"),"Compliant","NON-COMPLIANT")</f>
        <v/>
      </c>
      <c r="N27" s="11" t="n">
        <v>1000</v>
      </c>
      <c r="O27" s="11" t="n">
        <v>1000</v>
      </c>
      <c r="P27" s="11" t="n">
        <v>0</v>
      </c>
      <c r="Q27" s="11">
        <f>COUNTIFS('Photo Review'!$J$2:$J$403,A27,'Photo Review'!$S$2:$S$403,"?*")</f>
        <v/>
      </c>
    </row>
    <row r="28">
      <c r="A28" s="11" t="n">
        <v>3656</v>
      </c>
      <c r="B28" s="11" t="inlineStr">
        <is>
          <t>SL02480</t>
        </is>
      </c>
      <c r="C28" s="12" t="inlineStr">
        <is>
          <t>B Venkataiah</t>
        </is>
      </c>
      <c r="D28" s="11" t="inlineStr">
        <is>
          <t>South</t>
        </is>
      </c>
      <c r="E28" s="11" t="inlineStr">
        <is>
          <t>Hyderabad</t>
        </is>
      </c>
      <c r="F28" s="12" t="inlineStr">
        <is>
          <t>K.Purushotham</t>
        </is>
      </c>
      <c r="G28" s="11" t="inlineStr">
        <is>
          <t>351825</t>
        </is>
      </c>
      <c r="H28" s="14" t="n">
        <v>46312</v>
      </c>
      <c r="I28" s="14" t="n">
        <v>46314</v>
      </c>
      <c r="J28" s="13" t="n">
        <v>40</v>
      </c>
      <c r="K28" s="12">
        <f>IFERROR(INDEX('Photo Review'!$W$2:$W$403,MATCH($A28&amp;"|START",'Photo Review'!$Z$2:$Z$403,0)),"Photo missing / not downloaded")</f>
        <v/>
      </c>
      <c r="L28" s="12">
        <f>IFERROR(INDEX('Photo Review'!$W$2:$W$403,MATCH($A28&amp;"|END",'Photo Review'!$Z$2:$Z$403,0)),"Photo missing / not downloaded")</f>
        <v/>
      </c>
      <c r="M28" s="11">
        <f>IF(AND(K28="Timestamp + Location",L28="Timestamp + Location"),"Compliant","NON-COMPLIANT")</f>
        <v/>
      </c>
      <c r="N28" s="11" t="n">
        <v>1000</v>
      </c>
      <c r="O28" s="11" t="n">
        <v>1000</v>
      </c>
      <c r="P28" s="11" t="n">
        <v>0</v>
      </c>
      <c r="Q28" s="11">
        <f>COUNTIFS('Photo Review'!$J$2:$J$403,A28,'Photo Review'!$S$2:$S$403,"?*")</f>
        <v/>
      </c>
    </row>
    <row r="29">
      <c r="A29" s="11" t="n">
        <v>217</v>
      </c>
      <c r="B29" s="11" t="inlineStr">
        <is>
          <t>SL02611</t>
        </is>
      </c>
      <c r="C29" s="12" t="inlineStr">
        <is>
          <t>Mahesh Kumar Gujjari</t>
        </is>
      </c>
      <c r="D29" s="11" t="inlineStr">
        <is>
          <t>South</t>
        </is>
      </c>
      <c r="E29" s="11" t="inlineStr">
        <is>
          <t>HYDERABAD</t>
        </is>
      </c>
      <c r="F29" s="12" t="inlineStr">
        <is>
          <t>K.Purushotham</t>
        </is>
      </c>
      <c r="G29" s="11" t="inlineStr">
        <is>
          <t>348297</t>
        </is>
      </c>
      <c r="H29" s="14" t="n">
        <v>46307</v>
      </c>
      <c r="I29" s="14" t="n">
        <v>46307</v>
      </c>
      <c r="J29" s="13" t="n">
        <v>168</v>
      </c>
      <c r="K29" s="12">
        <f>IFERROR(INDEX('Photo Review'!$W$2:$W$403,MATCH($A29&amp;"|START",'Photo Review'!$Z$2:$Z$403,0)),"Photo missing / not downloaded")</f>
        <v/>
      </c>
      <c r="L29" s="12">
        <f>IFERROR(INDEX('Photo Review'!$W$2:$W$403,MATCH($A29&amp;"|END",'Photo Review'!$Z$2:$Z$403,0)),"Photo missing / not downloaded")</f>
        <v/>
      </c>
      <c r="M29" s="11">
        <f>IF(AND(K29="Timestamp + Location",L29="Timestamp + Location"),"Compliant","NON-COMPLIANT")</f>
        <v/>
      </c>
      <c r="N29" s="11" t="n">
        <v>8030</v>
      </c>
      <c r="O29" s="11" t="n">
        <v>8037.7</v>
      </c>
      <c r="P29" s="11" t="n">
        <v>7.699999999999818</v>
      </c>
      <c r="Q29" s="11">
        <f>COUNTIFS('Photo Review'!$J$2:$J$403,A29,'Photo Review'!$S$2:$S$403,"?*")</f>
        <v/>
      </c>
    </row>
    <row r="30">
      <c r="A30" s="11" t="n">
        <v>625</v>
      </c>
      <c r="B30" s="11" t="inlineStr">
        <is>
          <t>SL02611</t>
        </is>
      </c>
      <c r="C30" s="12" t="inlineStr">
        <is>
          <t>Mahesh Kumar Gujjari</t>
        </is>
      </c>
      <c r="D30" s="11" t="inlineStr">
        <is>
          <t>South</t>
        </is>
      </c>
      <c r="E30" s="11" t="inlineStr">
        <is>
          <t>HYDERABAD</t>
        </is>
      </c>
      <c r="F30" s="12" t="inlineStr">
        <is>
          <t>K.Purushotham</t>
        </is>
      </c>
      <c r="G30" s="11" t="inlineStr">
        <is>
          <t>348925</t>
        </is>
      </c>
      <c r="H30" s="14" t="n">
        <v>46308</v>
      </c>
      <c r="I30" s="14" t="n">
        <v>46308</v>
      </c>
      <c r="J30" s="13" t="n">
        <v>244</v>
      </c>
      <c r="K30" s="12">
        <f>IFERROR(INDEX('Photo Review'!$W$2:$W$403,MATCH($A30&amp;"|START",'Photo Review'!$Z$2:$Z$403,0)),"Photo missing / not downloaded")</f>
        <v/>
      </c>
      <c r="L30" s="12">
        <f>IFERROR(INDEX('Photo Review'!$W$2:$W$403,MATCH($A30&amp;"|END",'Photo Review'!$Z$2:$Z$403,0)),"Photo missing / not downloaded")</f>
        <v/>
      </c>
      <c r="M30" s="11">
        <f>IF(AND(K30="Timestamp + Location",L30="Timestamp + Location"),"Compliant","NON-COMPLIANT")</f>
        <v/>
      </c>
      <c r="N30" s="11" t="n">
        <v>8037.9</v>
      </c>
      <c r="O30" s="11" t="n">
        <v>8047.5</v>
      </c>
      <c r="P30" s="11" t="n">
        <v>9.600000000000364</v>
      </c>
      <c r="Q30" s="11">
        <f>COUNTIFS('Photo Review'!$J$2:$J$403,A30,'Photo Review'!$S$2:$S$403,"?*")</f>
        <v/>
      </c>
    </row>
    <row r="31">
      <c r="A31" s="11" t="n">
        <v>1423</v>
      </c>
      <c r="B31" s="11" t="inlineStr">
        <is>
          <t>SL02611</t>
        </is>
      </c>
      <c r="C31" s="12" t="inlineStr">
        <is>
          <t>Mahesh Kumar Gujjari</t>
        </is>
      </c>
      <c r="D31" s="11" t="inlineStr">
        <is>
          <t>South</t>
        </is>
      </c>
      <c r="E31" s="11" t="inlineStr">
        <is>
          <t>HYDERABAD</t>
        </is>
      </c>
      <c r="F31" s="12" t="inlineStr">
        <is>
          <t>K.Purushotham</t>
        </is>
      </c>
      <c r="G31" s="11" t="inlineStr">
        <is>
          <t>349766</t>
        </is>
      </c>
      <c r="H31" s="14" t="n">
        <v>46310</v>
      </c>
      <c r="I31" s="14" t="n">
        <v>46310</v>
      </c>
      <c r="J31" s="13" t="n">
        <v>64</v>
      </c>
      <c r="K31" s="12">
        <f>IFERROR(INDEX('Photo Review'!$W$2:$W$403,MATCH($A31&amp;"|START",'Photo Review'!$Z$2:$Z$403,0)),"Photo missing / not downloaded")</f>
        <v/>
      </c>
      <c r="L31" s="12">
        <f>IFERROR(INDEX('Photo Review'!$W$2:$W$403,MATCH($A31&amp;"|END",'Photo Review'!$Z$2:$Z$403,0)),"Photo missing / not downloaded")</f>
        <v/>
      </c>
      <c r="M31" s="11">
        <f>IF(AND(K31="Timestamp + Location",L31="Timestamp + Location"),"Compliant","NON-COMPLIANT")</f>
        <v/>
      </c>
      <c r="N31" s="11" t="n">
        <v>8049.8</v>
      </c>
      <c r="O31" s="11" t="n">
        <v>8054.9</v>
      </c>
      <c r="P31" s="11" t="n">
        <v>5.099999999999454</v>
      </c>
      <c r="Q31" s="11">
        <f>COUNTIFS('Photo Review'!$J$2:$J$403,A31,'Photo Review'!$S$2:$S$403,"?*")</f>
        <v/>
      </c>
    </row>
    <row r="32">
      <c r="A32" s="11" t="n">
        <v>3476</v>
      </c>
      <c r="B32" s="11" t="inlineStr">
        <is>
          <t>SL02670</t>
        </is>
      </c>
      <c r="C32" s="12" t="inlineStr">
        <is>
          <t>RAMAKANTA SAHU</t>
        </is>
      </c>
      <c r="D32" s="11" t="inlineStr">
        <is>
          <t>GTR05</t>
        </is>
      </c>
      <c r="E32" s="11" t="inlineStr">
        <is>
          <t>BALANGIRI</t>
        </is>
      </c>
      <c r="F32" s="12" t="inlineStr">
        <is>
          <t>UMA SANKAR PATTANAIK</t>
        </is>
      </c>
      <c r="G32" s="11" t="inlineStr">
        <is>
          <t>351558</t>
        </is>
      </c>
      <c r="H32" s="14" t="n">
        <v>46311</v>
      </c>
      <c r="I32" s="14" t="n">
        <v>46314</v>
      </c>
      <c r="J32" s="13" t="n">
        <v>584</v>
      </c>
      <c r="K32" s="12">
        <f>IFERROR(INDEX('Photo Review'!$W$2:$W$403,MATCH($A32&amp;"|START",'Photo Review'!$Z$2:$Z$403,0)),"Photo missing / not downloaded")</f>
        <v/>
      </c>
      <c r="L32" s="12">
        <f>IFERROR(INDEX('Photo Review'!$W$2:$W$403,MATCH($A32&amp;"|END",'Photo Review'!$Z$2:$Z$403,0)),"Photo missing / not downloaded")</f>
        <v/>
      </c>
      <c r="M32" s="11">
        <f>IF(AND(K32="Timestamp + Location",L32="Timestamp + Location"),"Compliant","NON-COMPLIANT")</f>
        <v/>
      </c>
      <c r="N32" s="11" t="n">
        <v>16540</v>
      </c>
      <c r="O32" s="11" t="n">
        <v>16554.7</v>
      </c>
      <c r="P32" s="11" t="n">
        <v>14.70000000000073</v>
      </c>
      <c r="Q32" s="11">
        <f>COUNTIFS('Photo Review'!$J$2:$J$403,A32,'Photo Review'!$S$2:$S$403,"?*")</f>
        <v/>
      </c>
    </row>
    <row r="33">
      <c r="A33" s="11" t="n">
        <v>3900</v>
      </c>
      <c r="B33" s="11" t="inlineStr">
        <is>
          <t>SL02671</t>
        </is>
      </c>
      <c r="C33" s="12" t="inlineStr">
        <is>
          <t>IBRAR ALAM</t>
        </is>
      </c>
      <c r="D33" s="11" t="inlineStr">
        <is>
          <t>GTR02</t>
        </is>
      </c>
      <c r="E33" s="11" t="inlineStr">
        <is>
          <t>EAST DELHI</t>
        </is>
      </c>
      <c r="F33" s="12" t="inlineStr">
        <is>
          <t>RAHUL GAUTAM</t>
        </is>
      </c>
      <c r="G33" s="11" t="inlineStr">
        <is>
          <t>352100</t>
        </is>
      </c>
      <c r="H33" s="14" t="n">
        <v>46312</v>
      </c>
      <c r="I33" s="14" t="n">
        <v>46316</v>
      </c>
      <c r="J33" s="13" t="n">
        <v>64</v>
      </c>
      <c r="K33" s="12">
        <f>IFERROR(INDEX('Photo Review'!$W$2:$W$403,MATCH($A33&amp;"|START",'Photo Review'!$Z$2:$Z$403,0)),"Photo missing / not downloaded")</f>
        <v/>
      </c>
      <c r="L33" s="12">
        <f>IFERROR(INDEX('Photo Review'!$W$2:$W$403,MATCH($A33&amp;"|END",'Photo Review'!$Z$2:$Z$403,0)),"Photo missing / not downloaded")</f>
        <v/>
      </c>
      <c r="M33" s="11">
        <f>IF(AND(K33="Timestamp + Location",L33="Timestamp + Location"),"Compliant","NON-COMPLIANT")</f>
        <v/>
      </c>
      <c r="N33" s="11" t="n">
        <v>49322.9</v>
      </c>
      <c r="O33" s="11" t="n">
        <v>49373.9</v>
      </c>
      <c r="P33" s="11" t="n">
        <v>51</v>
      </c>
      <c r="Q33" s="11">
        <f>COUNTIFS('Photo Review'!$J$2:$J$403,A33,'Photo Review'!$S$2:$S$403,"?*")</f>
        <v/>
      </c>
    </row>
    <row r="34">
      <c r="A34" s="11" t="n">
        <v>232</v>
      </c>
      <c r="B34" s="11" t="inlineStr">
        <is>
          <t>SL02826</t>
        </is>
      </c>
      <c r="C34" s="12" t="inlineStr">
        <is>
          <t>KIRAN KUMAR NAYAK</t>
        </is>
      </c>
      <c r="D34" s="11" t="inlineStr">
        <is>
          <t>GTR08</t>
        </is>
      </c>
      <c r="E34" s="11" t="inlineStr">
        <is>
          <t>BANGALORE</t>
        </is>
      </c>
      <c r="F34" s="12" t="inlineStr">
        <is>
          <t>GANGADHARAM K</t>
        </is>
      </c>
      <c r="G34" s="11" t="inlineStr">
        <is>
          <t>348314</t>
        </is>
      </c>
      <c r="H34" s="14" t="n">
        <v>46307</v>
      </c>
      <c r="I34" s="14" t="n">
        <v>46307</v>
      </c>
      <c r="J34" s="13" t="n">
        <v>80</v>
      </c>
      <c r="K34" s="12">
        <f>IFERROR(INDEX('Photo Review'!$W$2:$W$403,MATCH($A34&amp;"|START",'Photo Review'!$Z$2:$Z$403,0)),"Photo missing / not downloaded")</f>
        <v/>
      </c>
      <c r="L34" s="12">
        <f>IFERROR(INDEX('Photo Review'!$W$2:$W$403,MATCH($A34&amp;"|END",'Photo Review'!$Z$2:$Z$403,0)),"Photo missing / not downloaded")</f>
        <v/>
      </c>
      <c r="M34" s="11">
        <f>IF(AND(K34="Timestamp + Location",L34="Timestamp + Location"),"Compliant","NON-COMPLIANT")</f>
        <v/>
      </c>
      <c r="N34" s="11" t="n"/>
      <c r="O34" s="11" t="n"/>
      <c r="P34" s="11" t="n"/>
      <c r="Q34" s="11">
        <f>COUNTIFS('Photo Review'!$J$2:$J$403,A34,'Photo Review'!$S$2:$S$403,"?*")</f>
        <v/>
      </c>
    </row>
    <row r="35">
      <c r="A35" s="11" t="n">
        <v>346</v>
      </c>
      <c r="B35" s="11" t="inlineStr">
        <is>
          <t>SL02826</t>
        </is>
      </c>
      <c r="C35" s="12" t="inlineStr">
        <is>
          <t>KIRAN KUMAR NAYAK</t>
        </is>
      </c>
      <c r="D35" s="11" t="inlineStr">
        <is>
          <t>GTR08</t>
        </is>
      </c>
      <c r="E35" s="11" t="inlineStr">
        <is>
          <t>BANGALORE</t>
        </is>
      </c>
      <c r="F35" s="12" t="inlineStr">
        <is>
          <t>GANGADHARAM K</t>
        </is>
      </c>
      <c r="G35" s="11" t="inlineStr">
        <is>
          <t>348590</t>
        </is>
      </c>
      <c r="H35" s="14" t="n">
        <v>46308</v>
      </c>
      <c r="I35" s="14" t="n">
        <v>46308</v>
      </c>
      <c r="J35" s="13" t="n">
        <v>72</v>
      </c>
      <c r="K35" s="12">
        <f>IFERROR(INDEX('Photo Review'!$W$2:$W$403,MATCH($A35&amp;"|START",'Photo Review'!$Z$2:$Z$403,0)),"Photo missing / not downloaded")</f>
        <v/>
      </c>
      <c r="L35" s="12">
        <f>IFERROR(INDEX('Photo Review'!$W$2:$W$403,MATCH($A35&amp;"|END",'Photo Review'!$Z$2:$Z$403,0)),"Photo missing / not downloaded")</f>
        <v/>
      </c>
      <c r="M35" s="11">
        <f>IF(AND(K35="Timestamp + Location",L35="Timestamp + Location"),"Compliant","NON-COMPLIANT")</f>
        <v/>
      </c>
      <c r="N35" s="11" t="n"/>
      <c r="O35" s="11" t="n"/>
      <c r="P35" s="11" t="n"/>
      <c r="Q35" s="11">
        <f>COUNTIFS('Photo Review'!$J$2:$J$403,A35,'Photo Review'!$S$2:$S$403,"?*")</f>
        <v/>
      </c>
    </row>
    <row r="36">
      <c r="A36" s="11" t="n">
        <v>2339</v>
      </c>
      <c r="B36" s="11" t="inlineStr">
        <is>
          <t>SL02826</t>
        </is>
      </c>
      <c r="C36" s="12" t="inlineStr">
        <is>
          <t>KIRAN KUMAR NAYAK</t>
        </is>
      </c>
      <c r="D36" s="11" t="inlineStr">
        <is>
          <t>GTR08</t>
        </is>
      </c>
      <c r="E36" s="11" t="inlineStr">
        <is>
          <t>BANGALORE</t>
        </is>
      </c>
      <c r="F36" s="12" t="inlineStr">
        <is>
          <t>GANGADHARAM K</t>
        </is>
      </c>
      <c r="G36" s="11" t="inlineStr">
        <is>
          <t>350572</t>
        </is>
      </c>
      <c r="H36" s="14" t="n">
        <v>46309</v>
      </c>
      <c r="I36" s="14" t="n">
        <v>46311</v>
      </c>
      <c r="J36" s="13" t="n">
        <v>60</v>
      </c>
      <c r="K36" s="12">
        <f>IFERROR(INDEX('Photo Review'!$W$2:$W$403,MATCH($A36&amp;"|START",'Photo Review'!$Z$2:$Z$403,0)),"Photo missing / not downloaded")</f>
        <v/>
      </c>
      <c r="L36" s="12">
        <f>IFERROR(INDEX('Photo Review'!$W$2:$W$403,MATCH($A36&amp;"|END",'Photo Review'!$Z$2:$Z$403,0)),"Photo missing / not downloaded")</f>
        <v/>
      </c>
      <c r="M36" s="11">
        <f>IF(AND(K36="Timestamp + Location",L36="Timestamp + Location"),"Compliant","NON-COMPLIANT")</f>
        <v/>
      </c>
      <c r="N36" s="11" t="n"/>
      <c r="O36" s="11" t="n"/>
      <c r="P36" s="11" t="n"/>
      <c r="Q36" s="11">
        <f>COUNTIFS('Photo Review'!$J$2:$J$403,A36,'Photo Review'!$S$2:$S$403,"?*")</f>
        <v/>
      </c>
    </row>
    <row r="37">
      <c r="A37" s="11" t="n">
        <v>2349</v>
      </c>
      <c r="B37" s="11" t="inlineStr">
        <is>
          <t>SL02826</t>
        </is>
      </c>
      <c r="C37" s="12" t="inlineStr">
        <is>
          <t>KIRAN KUMAR NAYAK</t>
        </is>
      </c>
      <c r="D37" s="11" t="inlineStr">
        <is>
          <t>GTR08</t>
        </is>
      </c>
      <c r="E37" s="11" t="inlineStr">
        <is>
          <t>BANGALORE</t>
        </is>
      </c>
      <c r="F37" s="12" t="inlineStr">
        <is>
          <t>GANGADHARAM K</t>
        </is>
      </c>
      <c r="G37" s="11" t="inlineStr">
        <is>
          <t>350585</t>
        </is>
      </c>
      <c r="H37" s="14" t="n">
        <v>46310</v>
      </c>
      <c r="I37" s="14" t="n">
        <v>46311</v>
      </c>
      <c r="J37" s="13" t="n">
        <v>92</v>
      </c>
      <c r="K37" s="12">
        <f>IFERROR(INDEX('Photo Review'!$W$2:$W$403,MATCH($A37&amp;"|START",'Photo Review'!$Z$2:$Z$403,0)),"Photo missing / not downloaded")</f>
        <v/>
      </c>
      <c r="L37" s="12">
        <f>IFERROR(INDEX('Photo Review'!$W$2:$W$403,MATCH($A37&amp;"|END",'Photo Review'!$Z$2:$Z$403,0)),"Photo missing / not downloaded")</f>
        <v/>
      </c>
      <c r="M37" s="11">
        <f>IF(AND(K37="Timestamp + Location",L37="Timestamp + Location"),"Compliant","NON-COMPLIANT")</f>
        <v/>
      </c>
      <c r="N37" s="11" t="n"/>
      <c r="O37" s="11" t="n"/>
      <c r="P37" s="11" t="n"/>
      <c r="Q37" s="11">
        <f>COUNTIFS('Photo Review'!$J$2:$J$403,A37,'Photo Review'!$S$2:$S$403,"?*")</f>
        <v/>
      </c>
    </row>
    <row r="38">
      <c r="A38" s="11" t="n">
        <v>2333</v>
      </c>
      <c r="B38" s="11" t="inlineStr">
        <is>
          <t>SL02826</t>
        </is>
      </c>
      <c r="C38" s="12" t="inlineStr">
        <is>
          <t>KIRAN KUMAR NAYAK</t>
        </is>
      </c>
      <c r="D38" s="11" t="inlineStr">
        <is>
          <t>GTR08</t>
        </is>
      </c>
      <c r="E38" s="11" t="inlineStr">
        <is>
          <t>BANGALORE</t>
        </is>
      </c>
      <c r="F38" s="12" t="inlineStr">
        <is>
          <t>GANGADHARAM K</t>
        </is>
      </c>
      <c r="G38" s="11" t="inlineStr">
        <is>
          <t>350566</t>
        </is>
      </c>
      <c r="H38" s="14" t="n">
        <v>46311</v>
      </c>
      <c r="I38" s="14" t="n">
        <v>46311</v>
      </c>
      <c r="J38" s="13" t="n">
        <v>200</v>
      </c>
      <c r="K38" s="12">
        <f>IFERROR(INDEX('Photo Review'!$W$2:$W$403,MATCH($A38&amp;"|START",'Photo Review'!$Z$2:$Z$403,0)),"Photo missing / not downloaded")</f>
        <v/>
      </c>
      <c r="L38" s="12">
        <f>IFERROR(INDEX('Photo Review'!$W$2:$W$403,MATCH($A38&amp;"|END",'Photo Review'!$Z$2:$Z$403,0)),"Photo missing / not downloaded")</f>
        <v/>
      </c>
      <c r="M38" s="11">
        <f>IF(AND(K38="Timestamp + Location",L38="Timestamp + Location"),"Compliant","NON-COMPLIANT")</f>
        <v/>
      </c>
      <c r="N38" s="11" t="n">
        <v>58854</v>
      </c>
      <c r="O38" s="11" t="n">
        <v>58939.4</v>
      </c>
      <c r="P38" s="11" t="n">
        <v>85.40000000000146</v>
      </c>
      <c r="Q38" s="11">
        <f>COUNTIFS('Photo Review'!$J$2:$J$403,A38,'Photo Review'!$S$2:$S$403,"?*")</f>
        <v/>
      </c>
    </row>
    <row r="39">
      <c r="A39" s="11" t="n">
        <v>3635</v>
      </c>
      <c r="B39" s="11" t="inlineStr">
        <is>
          <t>SL02930</t>
        </is>
      </c>
      <c r="C39" s="12" t="inlineStr">
        <is>
          <t>A. SURESH GOUD</t>
        </is>
      </c>
      <c r="D39" s="11" t="inlineStr">
        <is>
          <t>GTR07</t>
        </is>
      </c>
      <c r="E39" s="11" t="inlineStr">
        <is>
          <t>Jadcherla</t>
        </is>
      </c>
      <c r="F39" s="12" t="inlineStr">
        <is>
          <t>B BHASKAR</t>
        </is>
      </c>
      <c r="G39" s="11" t="inlineStr">
        <is>
          <t>351802</t>
        </is>
      </c>
      <c r="H39" s="14" t="n">
        <v>46312</v>
      </c>
      <c r="I39" s="14" t="n">
        <v>46314</v>
      </c>
      <c r="J39" s="13" t="n">
        <v>192</v>
      </c>
      <c r="K39" s="12">
        <f>IFERROR(INDEX('Photo Review'!$W$2:$W$403,MATCH($A39&amp;"|START",'Photo Review'!$Z$2:$Z$403,0)),"Photo missing / not downloaded")</f>
        <v/>
      </c>
      <c r="L39" s="12">
        <f>IFERROR(INDEX('Photo Review'!$W$2:$W$403,MATCH($A39&amp;"|END",'Photo Review'!$Z$2:$Z$403,0)),"Photo missing / not downloaded")</f>
        <v/>
      </c>
      <c r="M39" s="11">
        <f>IF(AND(K39="Timestamp + Location",L39="Timestamp + Location"),"Compliant","NON-COMPLIANT")</f>
        <v/>
      </c>
      <c r="N39" s="11" t="n">
        <v>37427</v>
      </c>
      <c r="O39" s="11" t="n">
        <v>37475.8</v>
      </c>
      <c r="P39" s="11" t="n">
        <v>48.80000000000291</v>
      </c>
      <c r="Q39" s="11">
        <f>COUNTIFS('Photo Review'!$J$2:$J$403,A39,'Photo Review'!$S$2:$S$403,"?*")</f>
        <v/>
      </c>
    </row>
    <row r="40">
      <c r="A40" s="11" t="n">
        <v>794</v>
      </c>
      <c r="B40" s="11" t="inlineStr">
        <is>
          <t>SL03071</t>
        </is>
      </c>
      <c r="C40" s="12" t="inlineStr">
        <is>
          <t>Bhavana Yadav</t>
        </is>
      </c>
      <c r="D40" s="11" t="inlineStr">
        <is>
          <t>West</t>
        </is>
      </c>
      <c r="E40" s="11" t="inlineStr">
        <is>
          <t>RAIPUR</t>
        </is>
      </c>
      <c r="F40" s="12" t="inlineStr">
        <is>
          <t>POKHRAJ KUMAR SAHU</t>
        </is>
      </c>
      <c r="G40" s="11" t="inlineStr">
        <is>
          <t>349124</t>
        </is>
      </c>
      <c r="H40" s="14" t="n">
        <v>46307</v>
      </c>
      <c r="I40" s="14" t="n">
        <v>46309</v>
      </c>
      <c r="J40" s="13" t="n">
        <v>264</v>
      </c>
      <c r="K40" s="12">
        <f>IFERROR(INDEX('Photo Review'!$W$2:$W$403,MATCH($A40&amp;"|START",'Photo Review'!$Z$2:$Z$403,0)),"Photo missing / not downloaded")</f>
        <v/>
      </c>
      <c r="L40" s="12">
        <f>IFERROR(INDEX('Photo Review'!$W$2:$W$403,MATCH($A40&amp;"|END",'Photo Review'!$Z$2:$Z$403,0)),"Photo missing / not downloaded")</f>
        <v/>
      </c>
      <c r="M40" s="11">
        <f>IF(AND(K40="Timestamp + Location",L40="Timestamp + Location"),"Compliant","NON-COMPLIANT")</f>
        <v/>
      </c>
      <c r="N40" s="11" t="n">
        <v>5259.9</v>
      </c>
      <c r="O40" s="11" t="n">
        <v>5270</v>
      </c>
      <c r="P40" s="11" t="n">
        <v>10.10000000000036</v>
      </c>
      <c r="Q40" s="11">
        <f>COUNTIFS('Photo Review'!$J$2:$J$403,A40,'Photo Review'!$S$2:$S$403,"?*")</f>
        <v/>
      </c>
    </row>
    <row r="41">
      <c r="A41" s="11" t="n">
        <v>796</v>
      </c>
      <c r="B41" s="11" t="inlineStr">
        <is>
          <t>SL03071</t>
        </is>
      </c>
      <c r="C41" s="12" t="inlineStr">
        <is>
          <t>Bhavana Yadav</t>
        </is>
      </c>
      <c r="D41" s="11" t="inlineStr">
        <is>
          <t>West</t>
        </is>
      </c>
      <c r="E41" s="11" t="inlineStr">
        <is>
          <t>RAIPUR</t>
        </is>
      </c>
      <c r="F41" s="12" t="inlineStr">
        <is>
          <t>POKHRAJ KUMAR SAHU</t>
        </is>
      </c>
      <c r="G41" s="11" t="inlineStr">
        <is>
          <t>349125</t>
        </is>
      </c>
      <c r="H41" s="14" t="n">
        <v>46308</v>
      </c>
      <c r="I41" s="14" t="n">
        <v>46309</v>
      </c>
      <c r="J41" s="13" t="n">
        <v>24</v>
      </c>
      <c r="K41" s="12">
        <f>IFERROR(INDEX('Photo Review'!$W$2:$W$403,MATCH($A41&amp;"|START",'Photo Review'!$Z$2:$Z$403,0)),"Photo missing / not downloaded")</f>
        <v/>
      </c>
      <c r="L41" s="12">
        <f>IFERROR(INDEX('Photo Review'!$W$2:$W$403,MATCH($A41&amp;"|END",'Photo Review'!$Z$2:$Z$403,0)),"Photo missing / not downloaded")</f>
        <v/>
      </c>
      <c r="M41" s="11">
        <f>IF(AND(K41="Timestamp + Location",L41="Timestamp + Location"),"Compliant","NON-COMPLIANT")</f>
        <v/>
      </c>
      <c r="N41" s="11" t="n">
        <v>52702.9</v>
      </c>
      <c r="O41" s="11" t="n">
        <v>52743</v>
      </c>
      <c r="P41" s="11" t="n">
        <v>40.09999999999854</v>
      </c>
      <c r="Q41" s="11">
        <f>COUNTIFS('Photo Review'!$J$2:$J$403,A41,'Photo Review'!$S$2:$S$403,"?*")</f>
        <v/>
      </c>
    </row>
    <row r="42">
      <c r="A42" s="11" t="n">
        <v>2495</v>
      </c>
      <c r="B42" s="11" t="inlineStr">
        <is>
          <t>SL03071</t>
        </is>
      </c>
      <c r="C42" s="12" t="inlineStr">
        <is>
          <t>Bhavana Yadav</t>
        </is>
      </c>
      <c r="D42" s="11" t="inlineStr">
        <is>
          <t>West</t>
        </is>
      </c>
      <c r="E42" s="11" t="inlineStr">
        <is>
          <t>RAIPUR</t>
        </is>
      </c>
      <c r="F42" s="12" t="inlineStr">
        <is>
          <t>POKHRAJ KUMAR SAHU</t>
        </is>
      </c>
      <c r="G42" s="11" t="inlineStr">
        <is>
          <t>350703</t>
        </is>
      </c>
      <c r="H42" s="14" t="n">
        <v>46311</v>
      </c>
      <c r="I42" s="14" t="n">
        <v>46312</v>
      </c>
      <c r="J42" s="13" t="n">
        <v>20</v>
      </c>
      <c r="K42" s="12">
        <f>IFERROR(INDEX('Photo Review'!$W$2:$W$403,MATCH($A42&amp;"|START",'Photo Review'!$Z$2:$Z$403,0)),"Photo missing / not downloaded")</f>
        <v/>
      </c>
      <c r="L42" s="12">
        <f>IFERROR(INDEX('Photo Review'!$W$2:$W$403,MATCH($A42&amp;"|END",'Photo Review'!$Z$2:$Z$403,0)),"Photo missing / not downloaded")</f>
        <v/>
      </c>
      <c r="M42" s="11">
        <f>IF(AND(K42="Timestamp + Location",L42="Timestamp + Location"),"Compliant","NON-COMPLIANT")</f>
        <v/>
      </c>
      <c r="N42" s="11" t="n">
        <v>5281</v>
      </c>
      <c r="O42" s="11" t="n">
        <v>5285</v>
      </c>
      <c r="P42" s="11" t="n">
        <v>4</v>
      </c>
      <c r="Q42" s="11">
        <f>COUNTIFS('Photo Review'!$J$2:$J$403,A42,'Photo Review'!$S$2:$S$403,"?*")</f>
        <v/>
      </c>
    </row>
    <row r="43">
      <c r="A43" s="11" t="n">
        <v>4150</v>
      </c>
      <c r="B43" s="11" t="inlineStr">
        <is>
          <t>SL03290</t>
        </is>
      </c>
      <c r="C43" s="12" t="inlineStr">
        <is>
          <t>MILI AHIRWAR</t>
        </is>
      </c>
      <c r="D43" s="11" t="inlineStr">
        <is>
          <t>East</t>
        </is>
      </c>
      <c r="E43" s="11" t="inlineStr">
        <is>
          <t>Bhopal</t>
        </is>
      </c>
      <c r="F43" s="12" t="inlineStr">
        <is>
          <t>POKHRAJ KUMAR SAHU</t>
        </is>
      </c>
      <c r="G43" s="11" t="inlineStr">
        <is>
          <t>352627</t>
        </is>
      </c>
      <c r="H43" s="14" t="n">
        <v>46311</v>
      </c>
      <c r="I43" s="14" t="n">
        <v>46317</v>
      </c>
      <c r="J43" s="13" t="n">
        <v>292</v>
      </c>
      <c r="K43" s="12">
        <f>IFERROR(INDEX('Photo Review'!$W$2:$W$403,MATCH($A43&amp;"|START",'Photo Review'!$Z$2:$Z$403,0)),"Photo missing / not downloaded")</f>
        <v/>
      </c>
      <c r="L43" s="12">
        <f>IFERROR(INDEX('Photo Review'!$W$2:$W$403,MATCH($A43&amp;"|END",'Photo Review'!$Z$2:$Z$403,0)),"Photo missing / not downloaded")</f>
        <v/>
      </c>
      <c r="M43" s="11">
        <f>IF(AND(K43="Timestamp + Location",L43="Timestamp + Location"),"Compliant","NON-COMPLIANT")</f>
        <v/>
      </c>
      <c r="N43" s="11" t="n">
        <v>27325</v>
      </c>
      <c r="O43" s="11" t="n">
        <v>27433.2</v>
      </c>
      <c r="P43" s="11" t="n">
        <v>108.2000000000007</v>
      </c>
      <c r="Q43" s="11">
        <f>COUNTIFS('Photo Review'!$J$2:$J$403,A43,'Photo Review'!$S$2:$S$403,"?*")</f>
        <v/>
      </c>
    </row>
    <row r="44">
      <c r="A44" s="11" t="n">
        <v>3024</v>
      </c>
      <c r="B44" s="11" t="inlineStr">
        <is>
          <t>SL03532</t>
        </is>
      </c>
      <c r="C44" s="12" t="inlineStr">
        <is>
          <t>SURENDRAN R</t>
        </is>
      </c>
      <c r="D44" s="11" t="inlineStr">
        <is>
          <t>South</t>
        </is>
      </c>
      <c r="E44" s="11" t="inlineStr">
        <is>
          <t>CHENNAI</t>
        </is>
      </c>
      <c r="F44" s="12" t="inlineStr">
        <is>
          <t>Gouri Shankar</t>
        </is>
      </c>
      <c r="G44" s="11" t="inlineStr">
        <is>
          <t>351131</t>
        </is>
      </c>
      <c r="H44" s="14" t="n">
        <v>46308</v>
      </c>
      <c r="I44" s="14" t="n">
        <v>46312</v>
      </c>
      <c r="J44" s="13" t="n">
        <v>192</v>
      </c>
      <c r="K44" s="12">
        <f>IFERROR(INDEX('Photo Review'!$W$2:$W$403,MATCH($A44&amp;"|START",'Photo Review'!$Z$2:$Z$403,0)),"Photo missing / not downloaded")</f>
        <v/>
      </c>
      <c r="L44" s="12">
        <f>IFERROR(INDEX('Photo Review'!$W$2:$W$403,MATCH($A44&amp;"|END",'Photo Review'!$Z$2:$Z$403,0)),"Photo missing / not downloaded")</f>
        <v/>
      </c>
      <c r="M44" s="11">
        <f>IF(AND(K44="Timestamp + Location",L44="Timestamp + Location"),"Compliant","NON-COMPLIANT")</f>
        <v/>
      </c>
      <c r="N44" s="11" t="n"/>
      <c r="O44" s="11" t="n"/>
      <c r="P44" s="11" t="n"/>
      <c r="Q44" s="11">
        <f>COUNTIFS('Photo Review'!$J$2:$J$403,A44,'Photo Review'!$S$2:$S$403,"?*")</f>
        <v/>
      </c>
    </row>
    <row r="45">
      <c r="A45" s="11" t="n">
        <v>313</v>
      </c>
      <c r="B45" s="11" t="inlineStr">
        <is>
          <t>SL03612</t>
        </is>
      </c>
      <c r="C45" s="12" t="inlineStr">
        <is>
          <t>RAJ KUMAR PAL</t>
        </is>
      </c>
      <c r="D45" s="11" t="inlineStr">
        <is>
          <t>GTR03 A</t>
        </is>
      </c>
      <c r="E45" s="11" t="inlineStr">
        <is>
          <t>LUCKNOW</t>
        </is>
      </c>
      <c r="F45" s="12" t="inlineStr">
        <is>
          <t>SAURABH JAISWAL</t>
        </is>
      </c>
      <c r="G45" s="11" t="inlineStr">
        <is>
          <t>348531</t>
        </is>
      </c>
      <c r="H45" s="14" t="n">
        <v>46307</v>
      </c>
      <c r="I45" s="14" t="n">
        <v>46307</v>
      </c>
      <c r="J45" s="13" t="n">
        <v>232</v>
      </c>
      <c r="K45" s="12">
        <f>IFERROR(INDEX('Photo Review'!$W$2:$W$403,MATCH($A45&amp;"|START",'Photo Review'!$Z$2:$Z$403,0)),"Photo missing / not downloaded")</f>
        <v/>
      </c>
      <c r="L45" s="12">
        <f>IFERROR(INDEX('Photo Review'!$W$2:$W$403,MATCH($A45&amp;"|END",'Photo Review'!$Z$2:$Z$403,0)),"Photo missing / not downloaded")</f>
        <v/>
      </c>
      <c r="M45" s="11">
        <f>IF(AND(K45="Timestamp + Location",L45="Timestamp + Location"),"Compliant","NON-COMPLIANT")</f>
        <v/>
      </c>
      <c r="N45" s="11" t="n"/>
      <c r="O45" s="11" t="n"/>
      <c r="P45" s="11" t="n"/>
      <c r="Q45" s="11">
        <f>COUNTIFS('Photo Review'!$J$2:$J$403,A45,'Photo Review'!$S$2:$S$403,"?*")</f>
        <v/>
      </c>
    </row>
    <row r="46">
      <c r="A46" s="11" t="n">
        <v>664</v>
      </c>
      <c r="B46" s="11" t="inlineStr">
        <is>
          <t>SL03612</t>
        </is>
      </c>
      <c r="C46" s="12" t="inlineStr">
        <is>
          <t>RAJ KUMAR PAL</t>
        </is>
      </c>
      <c r="D46" s="11" t="inlineStr">
        <is>
          <t>GTR03 A</t>
        </is>
      </c>
      <c r="E46" s="11" t="inlineStr">
        <is>
          <t>LUCKNOW</t>
        </is>
      </c>
      <c r="F46" s="12" t="inlineStr">
        <is>
          <t>SAURABH JAISWAL</t>
        </is>
      </c>
      <c r="G46" s="11" t="inlineStr">
        <is>
          <t>348958</t>
        </is>
      </c>
      <c r="H46" s="14" t="n">
        <v>46308</v>
      </c>
      <c r="I46" s="14" t="n">
        <v>46308</v>
      </c>
      <c r="J46" s="13" t="n">
        <v>116</v>
      </c>
      <c r="K46" s="12">
        <f>IFERROR(INDEX('Photo Review'!$W$2:$W$403,MATCH($A46&amp;"|START",'Photo Review'!$Z$2:$Z$403,0)),"Photo missing / not downloaded")</f>
        <v/>
      </c>
      <c r="L46" s="12">
        <f>IFERROR(INDEX('Photo Review'!$W$2:$W$403,MATCH($A46&amp;"|END",'Photo Review'!$Z$2:$Z$403,0)),"Photo missing / not downloaded")</f>
        <v/>
      </c>
      <c r="M46" s="11">
        <f>IF(AND(K46="Timestamp + Location",L46="Timestamp + Location"),"Compliant","NON-COMPLIANT")</f>
        <v/>
      </c>
      <c r="N46" s="11" t="n">
        <v>44456</v>
      </c>
      <c r="O46" s="11" t="n">
        <v>44520.6</v>
      </c>
      <c r="P46" s="11" t="n">
        <v>64.59999999999854</v>
      </c>
      <c r="Q46" s="11">
        <f>COUNTIFS('Photo Review'!$J$2:$J$403,A46,'Photo Review'!$S$2:$S$403,"?*")</f>
        <v/>
      </c>
    </row>
    <row r="47">
      <c r="A47" s="11" t="n">
        <v>1235</v>
      </c>
      <c r="B47" s="11" t="inlineStr">
        <is>
          <t>SL03612</t>
        </is>
      </c>
      <c r="C47" s="12" t="inlineStr">
        <is>
          <t>RAJ KUMAR PAL</t>
        </is>
      </c>
      <c r="D47" s="11" t="inlineStr">
        <is>
          <t>GTR03 A</t>
        </is>
      </c>
      <c r="E47" s="11" t="inlineStr">
        <is>
          <t>LUCKNOW</t>
        </is>
      </c>
      <c r="F47" s="12" t="inlineStr">
        <is>
          <t>SAURABH JAISWAL</t>
        </is>
      </c>
      <c r="G47" s="11" t="inlineStr">
        <is>
          <t>349585</t>
        </is>
      </c>
      <c r="H47" s="14" t="n">
        <v>46309</v>
      </c>
      <c r="I47" s="14" t="n">
        <v>46309</v>
      </c>
      <c r="J47" s="13" t="n">
        <v>148</v>
      </c>
      <c r="K47" s="12">
        <f>IFERROR(INDEX('Photo Review'!$W$2:$W$403,MATCH($A47&amp;"|START",'Photo Review'!$Z$2:$Z$403,0)),"Photo missing / not downloaded")</f>
        <v/>
      </c>
      <c r="L47" s="12">
        <f>IFERROR(INDEX('Photo Review'!$W$2:$W$403,MATCH($A47&amp;"|END",'Photo Review'!$Z$2:$Z$403,0)),"Photo missing / not downloaded")</f>
        <v/>
      </c>
      <c r="M47" s="11">
        <f>IF(AND(K47="Timestamp + Location",L47="Timestamp + Location"),"Compliant","NON-COMPLIANT")</f>
        <v/>
      </c>
      <c r="N47" s="11" t="n">
        <v>4452.6</v>
      </c>
      <c r="O47" s="11" t="n">
        <v>4459.8</v>
      </c>
      <c r="P47" s="11" t="n">
        <v>7.199999999999818</v>
      </c>
      <c r="Q47" s="11">
        <f>COUNTIFS('Photo Review'!$J$2:$J$403,A47,'Photo Review'!$S$2:$S$403,"?*")</f>
        <v/>
      </c>
    </row>
    <row r="48">
      <c r="A48" s="11" t="n">
        <v>1798</v>
      </c>
      <c r="B48" s="11" t="inlineStr">
        <is>
          <t>SL03612</t>
        </is>
      </c>
      <c r="C48" s="12" t="inlineStr">
        <is>
          <t>RAJ KUMAR PAL</t>
        </is>
      </c>
      <c r="D48" s="11" t="inlineStr">
        <is>
          <t>GTR03 A</t>
        </is>
      </c>
      <c r="E48" s="11" t="inlineStr">
        <is>
          <t>LUCKNOW</t>
        </is>
      </c>
      <c r="F48" s="12" t="inlineStr">
        <is>
          <t>SAURABH JAISWAL</t>
        </is>
      </c>
      <c r="G48" s="11" t="inlineStr">
        <is>
          <t>350092</t>
        </is>
      </c>
      <c r="H48" s="14" t="n">
        <v>46310</v>
      </c>
      <c r="I48" s="14" t="n">
        <v>46311</v>
      </c>
      <c r="J48" s="13" t="n">
        <v>152</v>
      </c>
      <c r="K48" s="12">
        <f>IFERROR(INDEX('Photo Review'!$W$2:$W$403,MATCH($A48&amp;"|START",'Photo Review'!$Z$2:$Z$403,0)),"Photo missing / not downloaded")</f>
        <v/>
      </c>
      <c r="L48" s="12">
        <f>IFERROR(INDEX('Photo Review'!$W$2:$W$403,MATCH($A48&amp;"|END",'Photo Review'!$Z$2:$Z$403,0)),"Photo missing / not downloaded")</f>
        <v/>
      </c>
      <c r="M48" s="11">
        <f>IF(AND(K48="Timestamp + Location",L48="Timestamp + Location"),"Compliant","NON-COMPLIANT")</f>
        <v/>
      </c>
      <c r="N48" s="11" t="n">
        <v>4459.8</v>
      </c>
      <c r="O48" s="11" t="n">
        <v>4463.6</v>
      </c>
      <c r="P48" s="11" t="n">
        <v>3.800000000000182</v>
      </c>
      <c r="Q48" s="11">
        <f>COUNTIFS('Photo Review'!$J$2:$J$403,A48,'Photo Review'!$S$2:$S$403,"?*")</f>
        <v/>
      </c>
    </row>
    <row r="49">
      <c r="A49" s="11" t="n">
        <v>2452</v>
      </c>
      <c r="B49" s="11" t="inlineStr">
        <is>
          <t>SL03612</t>
        </is>
      </c>
      <c r="C49" s="12" t="inlineStr">
        <is>
          <t>RAJ KUMAR PAL</t>
        </is>
      </c>
      <c r="D49" s="11" t="inlineStr">
        <is>
          <t>GTR03 A</t>
        </is>
      </c>
      <c r="E49" s="11" t="inlineStr">
        <is>
          <t>LUCKNOW</t>
        </is>
      </c>
      <c r="F49" s="12" t="inlineStr">
        <is>
          <t>SAURABH JAISWAL</t>
        </is>
      </c>
      <c r="G49" s="11" t="inlineStr">
        <is>
          <t>350663</t>
        </is>
      </c>
      <c r="H49" s="14" t="n">
        <v>46311</v>
      </c>
      <c r="I49" s="14" t="n">
        <v>46312</v>
      </c>
      <c r="J49" s="13" t="n">
        <v>136</v>
      </c>
      <c r="K49" s="12">
        <f>IFERROR(INDEX('Photo Review'!$W$2:$W$403,MATCH($A49&amp;"|START",'Photo Review'!$Z$2:$Z$403,0)),"Photo missing / not downloaded")</f>
        <v/>
      </c>
      <c r="L49" s="12">
        <f>IFERROR(INDEX('Photo Review'!$W$2:$W$403,MATCH($A49&amp;"|END",'Photo Review'!$Z$2:$Z$403,0)),"Photo missing / not downloaded")</f>
        <v/>
      </c>
      <c r="M49" s="11">
        <f>IF(AND(K49="Timestamp + Location",L49="Timestamp + Location"),"Compliant","NON-COMPLIANT")</f>
        <v/>
      </c>
      <c r="N49" s="11" t="n">
        <v>44636.4</v>
      </c>
      <c r="O49" s="11" t="n">
        <v>44710</v>
      </c>
      <c r="P49" s="11" t="n">
        <v>73.59999999999854</v>
      </c>
      <c r="Q49" s="11">
        <f>COUNTIFS('Photo Review'!$J$2:$J$403,A49,'Photo Review'!$S$2:$S$403,"?*")</f>
        <v/>
      </c>
    </row>
    <row r="50">
      <c r="A50" s="11" t="n">
        <v>2897</v>
      </c>
      <c r="B50" s="11" t="inlineStr">
        <is>
          <t>SL03612</t>
        </is>
      </c>
      <c r="C50" s="12" t="inlineStr">
        <is>
          <t>RAJ KUMAR PAL</t>
        </is>
      </c>
      <c r="D50" s="11" t="inlineStr">
        <is>
          <t>GTR03 A</t>
        </is>
      </c>
      <c r="E50" s="11" t="inlineStr">
        <is>
          <t>LUCKNOW</t>
        </is>
      </c>
      <c r="F50" s="12" t="inlineStr">
        <is>
          <t>SAURABH JAISWAL</t>
        </is>
      </c>
      <c r="G50" s="11" t="inlineStr">
        <is>
          <t>351027</t>
        </is>
      </c>
      <c r="H50" s="14" t="n">
        <v>46312</v>
      </c>
      <c r="I50" s="14" t="n">
        <v>46312</v>
      </c>
      <c r="J50" s="13" t="n">
        <v>120</v>
      </c>
      <c r="K50" s="12">
        <f>IFERROR(INDEX('Photo Review'!$W$2:$W$403,MATCH($A50&amp;"|START",'Photo Review'!$Z$2:$Z$403,0)),"Photo missing / not downloaded")</f>
        <v/>
      </c>
      <c r="L50" s="12">
        <f>IFERROR(INDEX('Photo Review'!$W$2:$W$403,MATCH($A50&amp;"|END",'Photo Review'!$Z$2:$Z$403,0)),"Photo missing / not downloaded")</f>
        <v/>
      </c>
      <c r="M50" s="11">
        <f>IF(AND(K50="Timestamp + Location",L50="Timestamp + Location"),"Compliant","NON-COMPLIANT")</f>
        <v/>
      </c>
      <c r="N50" s="11" t="n">
        <v>6070</v>
      </c>
      <c r="O50" s="11" t="n">
        <v>6070</v>
      </c>
      <c r="P50" s="11" t="n">
        <v>0</v>
      </c>
      <c r="Q50" s="11">
        <f>COUNTIFS('Photo Review'!$J$2:$J$403,A50,'Photo Review'!$S$2:$S$403,"?*")</f>
        <v/>
      </c>
    </row>
    <row r="51">
      <c r="A51" s="11" t="n">
        <v>1002</v>
      </c>
      <c r="B51" s="11" t="inlineStr">
        <is>
          <t>SL03702</t>
        </is>
      </c>
      <c r="C51" s="12" t="inlineStr">
        <is>
          <t>MASTR ANSARI VASIMAEHNAD</t>
        </is>
      </c>
      <c r="D51" s="11" t="inlineStr">
        <is>
          <t>GTR06 B</t>
        </is>
      </c>
      <c r="E51" s="11" t="inlineStr">
        <is>
          <t>VADODARA</t>
        </is>
      </c>
      <c r="F51" s="12" t="inlineStr">
        <is>
          <t>DEEPAK TUKARAM DESHMUKH</t>
        </is>
      </c>
      <c r="G51" s="11" t="inlineStr">
        <is>
          <t>349347</t>
        </is>
      </c>
      <c r="H51" s="14" t="n">
        <v>46308</v>
      </c>
      <c r="I51" s="14" t="n">
        <v>46309</v>
      </c>
      <c r="J51" s="13" t="n">
        <v>164</v>
      </c>
      <c r="K51" s="12">
        <f>IFERROR(INDEX('Photo Review'!$W$2:$W$403,MATCH($A51&amp;"|START",'Photo Review'!$Z$2:$Z$403,0)),"Photo missing / not downloaded")</f>
        <v/>
      </c>
      <c r="L51" s="12">
        <f>IFERROR(INDEX('Photo Review'!$W$2:$W$403,MATCH($A51&amp;"|END",'Photo Review'!$Z$2:$Z$403,0)),"Photo missing / not downloaded")</f>
        <v/>
      </c>
      <c r="M51" s="11">
        <f>IF(AND(K51="Timestamp + Location",L51="Timestamp + Location"),"Compliant","NON-COMPLIANT")</f>
        <v/>
      </c>
      <c r="N51" s="11" t="n">
        <v>52428.8</v>
      </c>
      <c r="O51" s="11" t="n">
        <v>52504</v>
      </c>
      <c r="P51" s="11" t="n">
        <v>75.19999999999709</v>
      </c>
      <c r="Q51" s="11">
        <f>COUNTIFS('Photo Review'!$J$2:$J$403,A51,'Photo Review'!$S$2:$S$403,"?*")</f>
        <v/>
      </c>
    </row>
    <row r="52">
      <c r="A52" s="11" t="n">
        <v>1513</v>
      </c>
      <c r="B52" s="11" t="inlineStr">
        <is>
          <t>SL03702</t>
        </is>
      </c>
      <c r="C52" s="12" t="inlineStr">
        <is>
          <t>MASTR ANSARI VASIMAEHNAD</t>
        </is>
      </c>
      <c r="D52" s="11" t="inlineStr">
        <is>
          <t>GTR06 B</t>
        </is>
      </c>
      <c r="E52" s="11" t="inlineStr">
        <is>
          <t>VADODARA</t>
        </is>
      </c>
      <c r="F52" s="12" t="inlineStr">
        <is>
          <t>DEEPAK TUKARAM DESHMUKH</t>
        </is>
      </c>
      <c r="G52" s="11" t="inlineStr">
        <is>
          <t>349841</t>
        </is>
      </c>
      <c r="H52" s="14" t="n">
        <v>46309</v>
      </c>
      <c r="I52" s="14" t="n">
        <v>46310</v>
      </c>
      <c r="J52" s="13" t="n">
        <v>188</v>
      </c>
      <c r="K52" s="12">
        <f>IFERROR(INDEX('Photo Review'!$W$2:$W$403,MATCH($A52&amp;"|START",'Photo Review'!$Z$2:$Z$403,0)),"Photo missing / not downloaded")</f>
        <v/>
      </c>
      <c r="L52" s="12">
        <f>IFERROR(INDEX('Photo Review'!$W$2:$W$403,MATCH($A52&amp;"|END",'Photo Review'!$Z$2:$Z$403,0)),"Photo missing / not downloaded")</f>
        <v/>
      </c>
      <c r="M52" s="11">
        <f>IF(AND(K52="Timestamp + Location",L52="Timestamp + Location"),"Compliant","NON-COMPLIANT")</f>
        <v/>
      </c>
      <c r="N52" s="11" t="n">
        <v>52504</v>
      </c>
      <c r="O52" s="11" t="n">
        <v>52586.7</v>
      </c>
      <c r="P52" s="11" t="n">
        <v>82.69999999999709</v>
      </c>
      <c r="Q52" s="11">
        <f>COUNTIFS('Photo Review'!$J$2:$J$403,A52,'Photo Review'!$S$2:$S$403,"?*")</f>
        <v/>
      </c>
    </row>
    <row r="53">
      <c r="A53" s="11" t="n">
        <v>1516</v>
      </c>
      <c r="B53" s="11" t="inlineStr">
        <is>
          <t>SL03702</t>
        </is>
      </c>
      <c r="C53" s="12" t="inlineStr">
        <is>
          <t>MASTR ANSARI VASIMAEHNAD</t>
        </is>
      </c>
      <c r="D53" s="11" t="inlineStr">
        <is>
          <t>GTR06 B</t>
        </is>
      </c>
      <c r="E53" s="11" t="inlineStr">
        <is>
          <t>VADODARA</t>
        </is>
      </c>
      <c r="F53" s="12" t="inlineStr">
        <is>
          <t>DEEPAK TUKARAM DESHMUKH</t>
        </is>
      </c>
      <c r="G53" s="11" t="inlineStr">
        <is>
          <t>349844</t>
        </is>
      </c>
      <c r="H53" s="14" t="n">
        <v>46310</v>
      </c>
      <c r="I53" s="14" t="n">
        <v>46310</v>
      </c>
      <c r="J53" s="13" t="n">
        <v>240</v>
      </c>
      <c r="K53" s="12">
        <f>IFERROR(INDEX('Photo Review'!$W$2:$W$403,MATCH($A53&amp;"|START",'Photo Review'!$Z$2:$Z$403,0)),"Photo missing / not downloaded")</f>
        <v/>
      </c>
      <c r="L53" s="12">
        <f>IFERROR(INDEX('Photo Review'!$W$2:$W$403,MATCH($A53&amp;"|END",'Photo Review'!$Z$2:$Z$403,0)),"Photo missing / not downloaded")</f>
        <v/>
      </c>
      <c r="M53" s="11">
        <f>IF(AND(K53="Timestamp + Location",L53="Timestamp + Location"),"Compliant","NON-COMPLIANT")</f>
        <v/>
      </c>
      <c r="N53" s="11" t="n"/>
      <c r="O53" s="11" t="n"/>
      <c r="P53" s="11" t="n"/>
      <c r="Q53" s="11">
        <f>COUNTIFS('Photo Review'!$J$2:$J$403,A53,'Photo Review'!$S$2:$S$403,"?*")</f>
        <v/>
      </c>
    </row>
    <row r="54">
      <c r="A54" s="11" t="n">
        <v>1081</v>
      </c>
      <c r="B54" s="11" t="inlineStr">
        <is>
          <t>SL03708</t>
        </is>
      </c>
      <c r="C54" s="12" t="inlineStr">
        <is>
          <t>ARUMANI M</t>
        </is>
      </c>
      <c r="D54" s="11" t="inlineStr">
        <is>
          <t>GTR09</t>
        </is>
      </c>
      <c r="E54" s="11" t="inlineStr">
        <is>
          <t>CHENNAI</t>
        </is>
      </c>
      <c r="F54" s="12" t="inlineStr">
        <is>
          <t>Saravanan N</t>
        </is>
      </c>
      <c r="G54" s="11" t="inlineStr">
        <is>
          <t>349430</t>
        </is>
      </c>
      <c r="H54" s="14" t="n">
        <v>46309</v>
      </c>
      <c r="I54" s="14" t="n">
        <v>46309</v>
      </c>
      <c r="J54" s="13" t="n">
        <v>316</v>
      </c>
      <c r="K54" s="12">
        <f>IFERROR(INDEX('Photo Review'!$W$2:$W$403,MATCH($A54&amp;"|START",'Photo Review'!$Z$2:$Z$403,0)),"Photo missing / not downloaded")</f>
        <v/>
      </c>
      <c r="L54" s="12">
        <f>IFERROR(INDEX('Photo Review'!$W$2:$W$403,MATCH($A54&amp;"|END",'Photo Review'!$Z$2:$Z$403,0)),"Photo missing / not downloaded")</f>
        <v/>
      </c>
      <c r="M54" s="11">
        <f>IF(AND(K54="Timestamp + Location",L54="Timestamp + Location"),"Compliant","NON-COMPLIANT")</f>
        <v/>
      </c>
      <c r="N54" s="11" t="n">
        <v>5347.4</v>
      </c>
      <c r="O54" s="11" t="n">
        <v>5358.8</v>
      </c>
      <c r="P54" s="11" t="n">
        <v>11.40000000000055</v>
      </c>
      <c r="Q54" s="11">
        <f>COUNTIFS('Photo Review'!$J$2:$J$403,A54,'Photo Review'!$S$2:$S$403,"?*")</f>
        <v/>
      </c>
    </row>
    <row r="55">
      <c r="A55" s="11" t="n">
        <v>1848</v>
      </c>
      <c r="B55" s="11" t="inlineStr">
        <is>
          <t>SL03708</t>
        </is>
      </c>
      <c r="C55" s="12" t="inlineStr">
        <is>
          <t>ARUMANI M</t>
        </is>
      </c>
      <c r="D55" s="11" t="inlineStr">
        <is>
          <t>GTR09</t>
        </is>
      </c>
      <c r="E55" s="11" t="inlineStr">
        <is>
          <t>CHENNAI</t>
        </is>
      </c>
      <c r="F55" s="12" t="inlineStr">
        <is>
          <t>Saravanan N</t>
        </is>
      </c>
      <c r="G55" s="11" t="inlineStr">
        <is>
          <t>350135</t>
        </is>
      </c>
      <c r="H55" s="14" t="n">
        <v>46310</v>
      </c>
      <c r="I55" s="14" t="n">
        <v>46311</v>
      </c>
      <c r="J55" s="13" t="n">
        <v>260</v>
      </c>
      <c r="K55" s="12">
        <f>IFERROR(INDEX('Photo Review'!$W$2:$W$403,MATCH($A55&amp;"|START",'Photo Review'!$Z$2:$Z$403,0)),"Photo missing / not downloaded")</f>
        <v/>
      </c>
      <c r="L55" s="12">
        <f>IFERROR(INDEX('Photo Review'!$W$2:$W$403,MATCH($A55&amp;"|END",'Photo Review'!$Z$2:$Z$403,0)),"Photo missing / not downloaded")</f>
        <v/>
      </c>
      <c r="M55" s="11">
        <f>IF(AND(K55="Timestamp + Location",L55="Timestamp + Location"),"Compliant","NON-COMPLIANT")</f>
        <v/>
      </c>
      <c r="N55" s="11" t="n"/>
      <c r="O55" s="11" t="n"/>
      <c r="P55" s="11" t="n"/>
      <c r="Q55" s="11">
        <f>COUNTIFS('Photo Review'!$J$2:$J$403,A55,'Photo Review'!$S$2:$S$403,"?*")</f>
        <v/>
      </c>
    </row>
    <row r="56">
      <c r="A56" s="11" t="n">
        <v>125</v>
      </c>
      <c r="B56" s="11" t="inlineStr">
        <is>
          <t>SL03855</t>
        </is>
      </c>
      <c r="C56" s="12" t="inlineStr">
        <is>
          <t>PRAVEEN SHARMA</t>
        </is>
      </c>
      <c r="D56" s="11" t="inlineStr">
        <is>
          <t>GTR02</t>
        </is>
      </c>
      <c r="E56" s="11" t="inlineStr">
        <is>
          <t>JAIPUR</t>
        </is>
      </c>
      <c r="F56" s="12" t="inlineStr">
        <is>
          <t>VINAY SHARMA</t>
        </is>
      </c>
      <c r="G56" s="11" t="inlineStr">
        <is>
          <t>348160</t>
        </is>
      </c>
      <c r="H56" s="14" t="n">
        <v>46307</v>
      </c>
      <c r="I56" s="14" t="n">
        <v>46307</v>
      </c>
      <c r="J56" s="13" t="n">
        <v>60</v>
      </c>
      <c r="K56" s="12">
        <f>IFERROR(INDEX('Photo Review'!$W$2:$W$403,MATCH($A56&amp;"|START",'Photo Review'!$Z$2:$Z$403,0)),"Photo missing / not downloaded")</f>
        <v/>
      </c>
      <c r="L56" s="12">
        <f>IFERROR(INDEX('Photo Review'!$W$2:$W$403,MATCH($A56&amp;"|END",'Photo Review'!$Z$2:$Z$403,0)),"Photo missing / not downloaded")</f>
        <v/>
      </c>
      <c r="M56" s="11">
        <f>IF(AND(K56="Timestamp + Location",L56="Timestamp + Location"),"Compliant","NON-COMPLIANT")</f>
        <v/>
      </c>
      <c r="N56" s="11" t="n">
        <v>5773.9</v>
      </c>
      <c r="O56" s="11" t="n">
        <v>5778</v>
      </c>
      <c r="P56" s="11" t="n">
        <v>4.100000000000364</v>
      </c>
      <c r="Q56" s="11">
        <f>COUNTIFS('Photo Review'!$J$2:$J$403,A56,'Photo Review'!$S$2:$S$403,"?*")</f>
        <v/>
      </c>
    </row>
    <row r="57">
      <c r="A57" s="11" t="n">
        <v>567</v>
      </c>
      <c r="B57" s="11" t="inlineStr">
        <is>
          <t>SL03855</t>
        </is>
      </c>
      <c r="C57" s="12" t="inlineStr">
        <is>
          <t>PRAVEEN SHARMA</t>
        </is>
      </c>
      <c r="D57" s="11" t="inlineStr">
        <is>
          <t>GTR02</t>
        </is>
      </c>
      <c r="E57" s="11" t="inlineStr">
        <is>
          <t>JAIPUR</t>
        </is>
      </c>
      <c r="F57" s="12" t="inlineStr">
        <is>
          <t>VINAY SHARMA</t>
        </is>
      </c>
      <c r="G57" s="11" t="inlineStr">
        <is>
          <t>348848</t>
        </is>
      </c>
      <c r="H57" s="14" t="n">
        <v>46308</v>
      </c>
      <c r="I57" s="14" t="n">
        <v>46308</v>
      </c>
      <c r="J57" s="13" t="n">
        <v>64</v>
      </c>
      <c r="K57" s="12">
        <f>IFERROR(INDEX('Photo Review'!$W$2:$W$403,MATCH($A57&amp;"|START",'Photo Review'!$Z$2:$Z$403,0)),"Photo missing / not downloaded")</f>
        <v/>
      </c>
      <c r="L57" s="12">
        <f>IFERROR(INDEX('Photo Review'!$W$2:$W$403,MATCH($A57&amp;"|END",'Photo Review'!$Z$2:$Z$403,0)),"Photo missing / not downloaded")</f>
        <v/>
      </c>
      <c r="M57" s="11">
        <f>IF(AND(K57="Timestamp + Location",L57="Timestamp + Location"),"Compliant","NON-COMPLIANT")</f>
        <v/>
      </c>
      <c r="N57" s="11" t="n">
        <v>5779.1</v>
      </c>
      <c r="O57" s="11" t="n">
        <v>5784</v>
      </c>
      <c r="P57" s="11" t="n">
        <v>4.899999999999636</v>
      </c>
      <c r="Q57" s="11">
        <f>COUNTIFS('Photo Review'!$J$2:$J$403,A57,'Photo Review'!$S$2:$S$403,"?*")</f>
        <v/>
      </c>
    </row>
    <row r="58">
      <c r="A58" s="11" t="n">
        <v>1034</v>
      </c>
      <c r="B58" s="11" t="inlineStr">
        <is>
          <t>SL03855</t>
        </is>
      </c>
      <c r="C58" s="12" t="inlineStr">
        <is>
          <t>PRAVEEN SHARMA</t>
        </is>
      </c>
      <c r="D58" s="11" t="inlineStr">
        <is>
          <t>GTR02</t>
        </is>
      </c>
      <c r="E58" s="11" t="inlineStr">
        <is>
          <t>JAIPUR</t>
        </is>
      </c>
      <c r="F58" s="12" t="inlineStr">
        <is>
          <t>VINAY SHARMA</t>
        </is>
      </c>
      <c r="G58" s="11" t="inlineStr">
        <is>
          <t>349379</t>
        </is>
      </c>
      <c r="H58" s="14" t="n">
        <v>46309</v>
      </c>
      <c r="I58" s="14" t="n">
        <v>46309</v>
      </c>
      <c r="J58" s="13" t="n">
        <v>60</v>
      </c>
      <c r="K58" s="12">
        <f>IFERROR(INDEX('Photo Review'!$W$2:$W$403,MATCH($A58&amp;"|START",'Photo Review'!$Z$2:$Z$403,0)),"Photo missing / not downloaded")</f>
        <v/>
      </c>
      <c r="L58" s="12">
        <f>IFERROR(INDEX('Photo Review'!$W$2:$W$403,MATCH($A58&amp;"|END",'Photo Review'!$Z$2:$Z$403,0)),"Photo missing / not downloaded")</f>
        <v/>
      </c>
      <c r="M58" s="11">
        <f>IF(AND(K58="Timestamp + Location",L58="Timestamp + Location"),"Compliant","NON-COMPLIANT")</f>
        <v/>
      </c>
      <c r="N58" s="11" t="n">
        <v>57850.9</v>
      </c>
      <c r="O58" s="11" t="n">
        <v>57900</v>
      </c>
      <c r="P58" s="11" t="n">
        <v>49.09999999999854</v>
      </c>
      <c r="Q58" s="11">
        <f>COUNTIFS('Photo Review'!$J$2:$J$403,A58,'Photo Review'!$S$2:$S$403,"?*")</f>
        <v/>
      </c>
    </row>
    <row r="59">
      <c r="A59" s="11" t="n">
        <v>1438</v>
      </c>
      <c r="B59" s="11" t="inlineStr">
        <is>
          <t>SL03855</t>
        </is>
      </c>
      <c r="C59" s="12" t="inlineStr">
        <is>
          <t>PRAVEEN SHARMA</t>
        </is>
      </c>
      <c r="D59" s="11" t="inlineStr">
        <is>
          <t>GTR02</t>
        </is>
      </c>
      <c r="E59" s="11" t="inlineStr">
        <is>
          <t>JAIPUR</t>
        </is>
      </c>
      <c r="F59" s="12" t="inlineStr">
        <is>
          <t>VINAY SHARMA</t>
        </is>
      </c>
      <c r="G59" s="11" t="inlineStr">
        <is>
          <t>349779</t>
        </is>
      </c>
      <c r="H59" s="14" t="n">
        <v>46310</v>
      </c>
      <c r="I59" s="14" t="n">
        <v>46310</v>
      </c>
      <c r="J59" s="13" t="n">
        <v>32</v>
      </c>
      <c r="K59" s="12">
        <f>IFERROR(INDEX('Photo Review'!$W$2:$W$403,MATCH($A59&amp;"|START",'Photo Review'!$Z$2:$Z$403,0)),"Photo missing / not downloaded")</f>
        <v/>
      </c>
      <c r="L59" s="12">
        <f>IFERROR(INDEX('Photo Review'!$W$2:$W$403,MATCH($A59&amp;"|END",'Photo Review'!$Z$2:$Z$403,0)),"Photo missing / not downloaded")</f>
        <v/>
      </c>
      <c r="M59" s="11">
        <f>IF(AND(K59="Timestamp + Location",L59="Timestamp + Location"),"Compliant","NON-COMPLIANT")</f>
        <v/>
      </c>
      <c r="N59" s="11" t="n">
        <v>5790.5</v>
      </c>
      <c r="O59" s="11" t="n">
        <v>5794.8</v>
      </c>
      <c r="P59" s="11" t="n">
        <v>4.300000000000182</v>
      </c>
      <c r="Q59" s="11">
        <f>COUNTIFS('Photo Review'!$J$2:$J$403,A59,'Photo Review'!$S$2:$S$403,"?*")</f>
        <v/>
      </c>
    </row>
    <row r="60">
      <c r="A60" s="11" t="n">
        <v>2034</v>
      </c>
      <c r="B60" s="11" t="inlineStr">
        <is>
          <t>SL03855</t>
        </is>
      </c>
      <c r="C60" s="12" t="inlineStr">
        <is>
          <t>PRAVEEN SHARMA</t>
        </is>
      </c>
      <c r="D60" s="11" t="inlineStr">
        <is>
          <t>GTR02</t>
        </is>
      </c>
      <c r="E60" s="11" t="inlineStr">
        <is>
          <t>JAIPUR</t>
        </is>
      </c>
      <c r="F60" s="12" t="inlineStr">
        <is>
          <t>VINAY SHARMA</t>
        </is>
      </c>
      <c r="G60" s="11" t="inlineStr">
        <is>
          <t>350301</t>
        </is>
      </c>
      <c r="H60" s="14" t="n">
        <v>46311</v>
      </c>
      <c r="I60" s="14" t="n">
        <v>46311</v>
      </c>
      <c r="J60" s="13" t="n">
        <v>136</v>
      </c>
      <c r="K60" s="12">
        <f>IFERROR(INDEX('Photo Review'!$W$2:$W$403,MATCH($A60&amp;"|START",'Photo Review'!$Z$2:$Z$403,0)),"Photo missing / not downloaded")</f>
        <v/>
      </c>
      <c r="L60" s="12">
        <f>IFERROR(INDEX('Photo Review'!$W$2:$W$403,MATCH($A60&amp;"|END",'Photo Review'!$Z$2:$Z$403,0)),"Photo missing / not downloaded")</f>
        <v/>
      </c>
      <c r="M60" s="11">
        <f>IF(AND(K60="Timestamp + Location",L60="Timestamp + Location"),"Compliant","NON-COMPLIANT")</f>
        <v/>
      </c>
      <c r="N60" s="11" t="n">
        <v>5795.1</v>
      </c>
      <c r="O60" s="11" t="n">
        <v>5802</v>
      </c>
      <c r="P60" s="11" t="n">
        <v>6.899999999999636</v>
      </c>
      <c r="Q60" s="11">
        <f>COUNTIFS('Photo Review'!$J$2:$J$403,A60,'Photo Review'!$S$2:$S$403,"?*")</f>
        <v/>
      </c>
    </row>
    <row r="61">
      <c r="A61" s="11" t="n">
        <v>2727</v>
      </c>
      <c r="B61" s="11" t="inlineStr">
        <is>
          <t>SL03855</t>
        </is>
      </c>
      <c r="C61" s="12" t="inlineStr">
        <is>
          <t>PRAVEEN SHARMA</t>
        </is>
      </c>
      <c r="D61" s="11" t="inlineStr">
        <is>
          <t>GTR02</t>
        </is>
      </c>
      <c r="E61" s="11" t="inlineStr">
        <is>
          <t>JAIPUR</t>
        </is>
      </c>
      <c r="F61" s="12" t="inlineStr">
        <is>
          <t>VINAY SHARMA</t>
        </is>
      </c>
      <c r="G61" s="11" t="inlineStr">
        <is>
          <t>350887</t>
        </is>
      </c>
      <c r="H61" s="14" t="n">
        <v>46312</v>
      </c>
      <c r="I61" s="14" t="n">
        <v>46312</v>
      </c>
      <c r="J61" s="13" t="n">
        <v>72</v>
      </c>
      <c r="K61" s="12">
        <f>IFERROR(INDEX('Photo Review'!$W$2:$W$403,MATCH($A61&amp;"|START",'Photo Review'!$Z$2:$Z$403,0)),"Photo missing / not downloaded")</f>
        <v/>
      </c>
      <c r="L61" s="12">
        <f>IFERROR(INDEX('Photo Review'!$W$2:$W$403,MATCH($A61&amp;"|END",'Photo Review'!$Z$2:$Z$403,0)),"Photo missing / not downloaded")</f>
        <v/>
      </c>
      <c r="M61" s="11">
        <f>IF(AND(K61="Timestamp + Location",L61="Timestamp + Location"),"Compliant","NON-COMPLIANT")</f>
        <v/>
      </c>
      <c r="N61" s="11" t="n">
        <v>5802.2</v>
      </c>
      <c r="O61" s="11" t="n">
        <v>5807.5</v>
      </c>
      <c r="P61" s="11" t="n">
        <v>5.300000000000182</v>
      </c>
      <c r="Q61" s="11">
        <f>COUNTIFS('Photo Review'!$J$2:$J$403,A61,'Photo Review'!$S$2:$S$403,"?*")</f>
        <v/>
      </c>
    </row>
    <row r="62">
      <c r="A62" s="11" t="n">
        <v>553</v>
      </c>
      <c r="B62" s="11" t="inlineStr">
        <is>
          <t>SL03991</t>
        </is>
      </c>
      <c r="C62" s="12" t="inlineStr">
        <is>
          <t>BHATTARU SETTI RAMESH</t>
        </is>
      </c>
      <c r="D62" s="11" t="inlineStr">
        <is>
          <t>GTR07</t>
        </is>
      </c>
      <c r="E62" s="11" t="inlineStr">
        <is>
          <t>HYDERABAD</t>
        </is>
      </c>
      <c r="F62" s="12" t="inlineStr">
        <is>
          <t>SHIVAKANTH SAPA</t>
        </is>
      </c>
      <c r="G62" s="11" t="inlineStr">
        <is>
          <t>348833</t>
        </is>
      </c>
      <c r="H62" s="14" t="n">
        <v>46308</v>
      </c>
      <c r="I62" s="14" t="n">
        <v>46308</v>
      </c>
      <c r="J62" s="13" t="n">
        <v>112</v>
      </c>
      <c r="K62" s="12">
        <f>IFERROR(INDEX('Photo Review'!$W$2:$W$403,MATCH($A62&amp;"|START",'Photo Review'!$Z$2:$Z$403,0)),"Photo missing / not downloaded")</f>
        <v/>
      </c>
      <c r="L62" s="12">
        <f>IFERROR(INDEX('Photo Review'!$W$2:$W$403,MATCH($A62&amp;"|END",'Photo Review'!$Z$2:$Z$403,0)),"Photo missing / not downloaded")</f>
        <v/>
      </c>
      <c r="M62" s="11">
        <f>IF(AND(K62="Timestamp + Location",L62="Timestamp + Location"),"Compliant","NON-COMPLIANT")</f>
        <v/>
      </c>
      <c r="N62" s="11" t="n"/>
      <c r="O62" s="11" t="n"/>
      <c r="P62" s="11" t="n"/>
      <c r="Q62" s="11">
        <f>COUNTIFS('Photo Review'!$J$2:$J$403,A62,'Photo Review'!$S$2:$S$403,"?*")</f>
        <v/>
      </c>
    </row>
    <row r="63">
      <c r="A63" s="11" t="n">
        <v>2132</v>
      </c>
      <c r="B63" s="11" t="inlineStr">
        <is>
          <t>SL03991</t>
        </is>
      </c>
      <c r="C63" s="12" t="inlineStr">
        <is>
          <t>BHATTARU SETTI RAMESH</t>
        </is>
      </c>
      <c r="D63" s="11" t="inlineStr">
        <is>
          <t>GTR07</t>
        </is>
      </c>
      <c r="E63" s="11" t="inlineStr">
        <is>
          <t>HYDERABAD</t>
        </is>
      </c>
      <c r="F63" s="12" t="inlineStr">
        <is>
          <t>SHIVAKANTH SAPA</t>
        </is>
      </c>
      <c r="G63" s="11" t="inlineStr">
        <is>
          <t>350391</t>
        </is>
      </c>
      <c r="H63" s="14" t="n">
        <v>46311</v>
      </c>
      <c r="I63" s="14" t="n">
        <v>46311</v>
      </c>
      <c r="J63" s="13" t="n">
        <v>64</v>
      </c>
      <c r="K63" s="12">
        <f>IFERROR(INDEX('Photo Review'!$W$2:$W$403,MATCH($A63&amp;"|START",'Photo Review'!$Z$2:$Z$403,0)),"Photo missing / not downloaded")</f>
        <v/>
      </c>
      <c r="L63" s="12">
        <f>IFERROR(INDEX('Photo Review'!$W$2:$W$403,MATCH($A63&amp;"|END",'Photo Review'!$Z$2:$Z$403,0)),"Photo missing / not downloaded")</f>
        <v/>
      </c>
      <c r="M63" s="11">
        <f>IF(AND(K63="Timestamp + Location",L63="Timestamp + Location"),"Compliant","NON-COMPLIANT")</f>
        <v/>
      </c>
      <c r="N63" s="11" t="n"/>
      <c r="O63" s="11" t="n"/>
      <c r="P63" s="11" t="n"/>
      <c r="Q63" s="11">
        <f>COUNTIFS('Photo Review'!$J$2:$J$403,A63,'Photo Review'!$S$2:$S$403,"?*")</f>
        <v/>
      </c>
    </row>
    <row r="64">
      <c r="A64" s="11" t="n">
        <v>415</v>
      </c>
      <c r="B64" s="11" t="inlineStr">
        <is>
          <t>SL04004</t>
        </is>
      </c>
      <c r="C64" s="12" t="inlineStr">
        <is>
          <t>PINKU KUMAR CHOUDHARI</t>
        </is>
      </c>
      <c r="D64" s="11" t="inlineStr">
        <is>
          <t>GTR04 B</t>
        </is>
      </c>
      <c r="E64" s="11" t="inlineStr">
        <is>
          <t>DEOGHAR</t>
        </is>
      </c>
      <c r="F64" s="12" t="inlineStr">
        <is>
          <t>AMIT KUMAR SINHA</t>
        </is>
      </c>
      <c r="G64" s="11" t="inlineStr">
        <is>
          <t>348685</t>
        </is>
      </c>
      <c r="H64" s="14" t="n">
        <v>46307</v>
      </c>
      <c r="I64" s="14" t="n">
        <v>46308</v>
      </c>
      <c r="J64" s="13" t="n">
        <v>300</v>
      </c>
      <c r="K64" s="12">
        <f>IFERROR(INDEX('Photo Review'!$W$2:$W$403,MATCH($A64&amp;"|START",'Photo Review'!$Z$2:$Z$403,0)),"Photo missing / not downloaded")</f>
        <v/>
      </c>
      <c r="L64" s="12">
        <f>IFERROR(INDEX('Photo Review'!$W$2:$W$403,MATCH($A64&amp;"|END",'Photo Review'!$Z$2:$Z$403,0)),"Photo missing / not downloaded")</f>
        <v/>
      </c>
      <c r="M64" s="11">
        <f>IF(AND(K64="Timestamp + Location",L64="Timestamp + Location"),"Compliant","NON-COMPLIANT")</f>
        <v/>
      </c>
      <c r="N64" s="11" t="n"/>
      <c r="O64" s="11" t="n"/>
      <c r="P64" s="11" t="n"/>
      <c r="Q64" s="11">
        <f>COUNTIFS('Photo Review'!$J$2:$J$403,A64,'Photo Review'!$S$2:$S$403,"?*")</f>
        <v/>
      </c>
    </row>
    <row r="65">
      <c r="A65" s="11" t="n">
        <v>1571</v>
      </c>
      <c r="B65" s="11" t="inlineStr">
        <is>
          <t>SL04004</t>
        </is>
      </c>
      <c r="C65" s="12" t="inlineStr">
        <is>
          <t>PINKU KUMAR CHOUDHARI</t>
        </is>
      </c>
      <c r="D65" s="11" t="inlineStr">
        <is>
          <t>GTR04 B</t>
        </is>
      </c>
      <c r="E65" s="11" t="inlineStr">
        <is>
          <t>DEOGHAR</t>
        </is>
      </c>
      <c r="F65" s="12" t="inlineStr">
        <is>
          <t>AMIT KUMAR SINHA</t>
        </is>
      </c>
      <c r="G65" s="11" t="inlineStr">
        <is>
          <t>349893</t>
        </is>
      </c>
      <c r="H65" s="14" t="n">
        <v>46310</v>
      </c>
      <c r="I65" s="14" t="n">
        <v>46310</v>
      </c>
      <c r="J65" s="13" t="n">
        <v>208</v>
      </c>
      <c r="K65" s="12">
        <f>IFERROR(INDEX('Photo Review'!$W$2:$W$403,MATCH($A65&amp;"|START",'Photo Review'!$Z$2:$Z$403,0)),"Photo missing / not downloaded")</f>
        <v/>
      </c>
      <c r="L65" s="12">
        <f>IFERROR(INDEX('Photo Review'!$W$2:$W$403,MATCH($A65&amp;"|END",'Photo Review'!$Z$2:$Z$403,0)),"Photo missing / not downloaded")</f>
        <v/>
      </c>
      <c r="M65" s="11">
        <f>IF(AND(K65="Timestamp + Location",L65="Timestamp + Location"),"Compliant","NON-COMPLIANT")</f>
        <v/>
      </c>
      <c r="N65" s="11" t="n">
        <v>9647.299999999999</v>
      </c>
      <c r="O65" s="11" t="n">
        <v>9656</v>
      </c>
      <c r="P65" s="11" t="n">
        <v>8.700000000000728</v>
      </c>
      <c r="Q65" s="11">
        <f>COUNTIFS('Photo Review'!$J$2:$J$403,A65,'Photo Review'!$S$2:$S$403,"?*")</f>
        <v/>
      </c>
    </row>
    <row r="66">
      <c r="A66" s="11" t="n">
        <v>3708</v>
      </c>
      <c r="B66" s="11" t="inlineStr">
        <is>
          <t>SL04004</t>
        </is>
      </c>
      <c r="C66" s="12" t="inlineStr">
        <is>
          <t>PINKU KUMAR CHOUDHARI</t>
        </is>
      </c>
      <c r="D66" s="11" t="inlineStr">
        <is>
          <t>GTR04 B</t>
        </is>
      </c>
      <c r="E66" s="11" t="inlineStr">
        <is>
          <t>DEOGHAR</t>
        </is>
      </c>
      <c r="F66" s="12" t="inlineStr">
        <is>
          <t>AMIT KUMAR SINHA</t>
        </is>
      </c>
      <c r="G66" s="11" t="inlineStr">
        <is>
          <t>351883</t>
        </is>
      </c>
      <c r="H66" s="14" t="n">
        <v>46312</v>
      </c>
      <c r="I66" s="14" t="n">
        <v>46315</v>
      </c>
      <c r="J66" s="13" t="n">
        <v>124</v>
      </c>
      <c r="K66" s="12">
        <f>IFERROR(INDEX('Photo Review'!$W$2:$W$403,MATCH($A66&amp;"|START",'Photo Review'!$Z$2:$Z$403,0)),"Photo missing / not downloaded")</f>
        <v/>
      </c>
      <c r="L66" s="12">
        <f>IFERROR(INDEX('Photo Review'!$W$2:$W$403,MATCH($A66&amp;"|END",'Photo Review'!$Z$2:$Z$403,0)),"Photo missing / not downloaded")</f>
        <v/>
      </c>
      <c r="M66" s="11">
        <f>IF(AND(K66="Timestamp + Location",L66="Timestamp + Location"),"Compliant","NON-COMPLIANT")</f>
        <v/>
      </c>
      <c r="N66" s="11" t="n">
        <v>9669.6</v>
      </c>
      <c r="O66" s="11" t="n">
        <v>9676.200000000001</v>
      </c>
      <c r="P66" s="11" t="n">
        <v>6.600000000000364</v>
      </c>
      <c r="Q66" s="11">
        <f>COUNTIFS('Photo Review'!$J$2:$J$403,A66,'Photo Review'!$S$2:$S$403,"?*")</f>
        <v/>
      </c>
    </row>
    <row r="67">
      <c r="A67" s="11" t="n">
        <v>1048</v>
      </c>
      <c r="B67" s="11" t="inlineStr">
        <is>
          <t>SL04087</t>
        </is>
      </c>
      <c r="C67" s="12" t="inlineStr">
        <is>
          <t>GANGADHARAM K</t>
        </is>
      </c>
      <c r="D67" s="11" t="inlineStr">
        <is>
          <t>GTR08</t>
        </is>
      </c>
      <c r="E67" s="11" t="inlineStr">
        <is>
          <t>Bangalore</t>
        </is>
      </c>
      <c r="F67" s="12" t="inlineStr">
        <is>
          <t>REVANASIDDAPPA</t>
        </is>
      </c>
      <c r="G67" s="11" t="inlineStr">
        <is>
          <t>349398</t>
        </is>
      </c>
      <c r="H67" s="14" t="n">
        <v>46309</v>
      </c>
      <c r="I67" s="14" t="n">
        <v>46309</v>
      </c>
      <c r="J67" s="13" t="n">
        <v>76</v>
      </c>
      <c r="K67" s="12">
        <f>IFERROR(INDEX('Photo Review'!$W$2:$W$403,MATCH($A67&amp;"|START",'Photo Review'!$Z$2:$Z$403,0)),"Photo missing / not downloaded")</f>
        <v/>
      </c>
      <c r="L67" s="12">
        <f>IFERROR(INDEX('Photo Review'!$W$2:$W$403,MATCH($A67&amp;"|END",'Photo Review'!$Z$2:$Z$403,0)),"Photo missing / not downloaded")</f>
        <v/>
      </c>
      <c r="M67" s="11">
        <f>IF(AND(K67="Timestamp + Location",L67="Timestamp + Location"),"Compliant","NON-COMPLIANT")</f>
        <v/>
      </c>
      <c r="N67" s="11" t="n"/>
      <c r="O67" s="11" t="n"/>
      <c r="P67" s="11" t="n"/>
      <c r="Q67" s="11">
        <f>COUNTIFS('Photo Review'!$J$2:$J$403,A67,'Photo Review'!$S$2:$S$403,"?*")</f>
        <v/>
      </c>
    </row>
    <row r="68">
      <c r="A68" s="11" t="n">
        <v>2183</v>
      </c>
      <c r="B68" s="11" t="inlineStr">
        <is>
          <t>SL04087</t>
        </is>
      </c>
      <c r="C68" s="12" t="inlineStr">
        <is>
          <t>GANGADHARAM K</t>
        </is>
      </c>
      <c r="D68" s="11" t="inlineStr">
        <is>
          <t>GTR08</t>
        </is>
      </c>
      <c r="E68" s="11" t="inlineStr">
        <is>
          <t>Bangalore</t>
        </is>
      </c>
      <c r="F68" s="12" t="inlineStr">
        <is>
          <t>REVANASIDDAPPA</t>
        </is>
      </c>
      <c r="G68" s="11" t="inlineStr">
        <is>
          <t>350439</t>
        </is>
      </c>
      <c r="H68" s="14" t="n">
        <v>46311</v>
      </c>
      <c r="I68" s="14" t="n">
        <v>46311</v>
      </c>
      <c r="J68" s="13" t="n">
        <v>40</v>
      </c>
      <c r="K68" s="12">
        <f>IFERROR(INDEX('Photo Review'!$W$2:$W$403,MATCH($A68&amp;"|START",'Photo Review'!$Z$2:$Z$403,0)),"Photo missing / not downloaded")</f>
        <v/>
      </c>
      <c r="L68" s="12">
        <f>IFERROR(INDEX('Photo Review'!$W$2:$W$403,MATCH($A68&amp;"|END",'Photo Review'!$Z$2:$Z$403,0)),"Photo missing / not downloaded")</f>
        <v/>
      </c>
      <c r="M68" s="11">
        <f>IF(AND(K68="Timestamp + Location",L68="Timestamp + Location"),"Compliant","NON-COMPLIANT")</f>
        <v/>
      </c>
      <c r="N68" s="11" t="n"/>
      <c r="O68" s="11" t="n"/>
      <c r="P68" s="11" t="n"/>
      <c r="Q68" s="11">
        <f>COUNTIFS('Photo Review'!$J$2:$J$403,A68,'Photo Review'!$S$2:$S$403,"?*")</f>
        <v/>
      </c>
    </row>
    <row r="69">
      <c r="A69" s="11" t="n">
        <v>143</v>
      </c>
      <c r="B69" s="11" t="inlineStr">
        <is>
          <t>SL04109</t>
        </is>
      </c>
      <c r="C69" s="12" t="inlineStr">
        <is>
          <t>Medudula Santhosh Kumar</t>
        </is>
      </c>
      <c r="D69" s="11" t="inlineStr">
        <is>
          <t>GTR07</t>
        </is>
      </c>
      <c r="E69" s="11" t="inlineStr">
        <is>
          <t>Hyderabad</t>
        </is>
      </c>
      <c r="F69" s="12" t="inlineStr">
        <is>
          <t>SHIVAKANTH SAPA</t>
        </is>
      </c>
      <c r="G69" s="11" t="inlineStr">
        <is>
          <t>348182</t>
        </is>
      </c>
      <c r="H69" s="14" t="n">
        <v>46307</v>
      </c>
      <c r="I69" s="14" t="n">
        <v>46307</v>
      </c>
      <c r="J69" s="13" t="n">
        <v>20</v>
      </c>
      <c r="K69" s="12">
        <f>IFERROR(INDEX('Photo Review'!$W$2:$W$403,MATCH($A69&amp;"|START",'Photo Review'!$Z$2:$Z$403,0)),"Photo missing / not downloaded")</f>
        <v/>
      </c>
      <c r="L69" s="12">
        <f>IFERROR(INDEX('Photo Review'!$W$2:$W$403,MATCH($A69&amp;"|END",'Photo Review'!$Z$2:$Z$403,0)),"Photo missing / not downloaded")</f>
        <v/>
      </c>
      <c r="M69" s="11">
        <f>IF(AND(K69="Timestamp + Location",L69="Timestamp + Location"),"Compliant","NON-COMPLIANT")</f>
        <v/>
      </c>
      <c r="N69" s="11" t="n"/>
      <c r="O69" s="11" t="n"/>
      <c r="P69" s="11" t="n"/>
      <c r="Q69" s="11">
        <f>COUNTIFS('Photo Review'!$J$2:$J$403,A69,'Photo Review'!$S$2:$S$403,"?*")</f>
        <v/>
      </c>
    </row>
    <row r="70">
      <c r="A70" s="11" t="n">
        <v>982</v>
      </c>
      <c r="B70" s="11" t="inlineStr">
        <is>
          <t>SL04109</t>
        </is>
      </c>
      <c r="C70" s="12" t="inlineStr">
        <is>
          <t>Medudula Santhosh Kumar</t>
        </is>
      </c>
      <c r="D70" s="11" t="inlineStr">
        <is>
          <t>GTR07</t>
        </is>
      </c>
      <c r="E70" s="11" t="inlineStr">
        <is>
          <t>Hyderabad</t>
        </is>
      </c>
      <c r="F70" s="12" t="inlineStr">
        <is>
          <t>SHIVAKANTH SAPA</t>
        </is>
      </c>
      <c r="G70" s="11" t="inlineStr">
        <is>
          <t>349330</t>
        </is>
      </c>
      <c r="H70" s="14" t="n">
        <v>46309</v>
      </c>
      <c r="I70" s="14" t="n">
        <v>46309</v>
      </c>
      <c r="J70" s="13" t="n">
        <v>168</v>
      </c>
      <c r="K70" s="12">
        <f>IFERROR(INDEX('Photo Review'!$W$2:$W$403,MATCH($A70&amp;"|START",'Photo Review'!$Z$2:$Z$403,0)),"Photo missing / not downloaded")</f>
        <v/>
      </c>
      <c r="L70" s="12">
        <f>IFERROR(INDEX('Photo Review'!$W$2:$W$403,MATCH($A70&amp;"|END",'Photo Review'!$Z$2:$Z$403,0)),"Photo missing / not downloaded")</f>
        <v/>
      </c>
      <c r="M70" s="11">
        <f>IF(AND(K70="Timestamp + Location",L70="Timestamp + Location"),"Compliant","NON-COMPLIANT")</f>
        <v/>
      </c>
      <c r="N70" s="11" t="n"/>
      <c r="O70" s="11" t="n"/>
      <c r="P70" s="11" t="n"/>
      <c r="Q70" s="11">
        <f>COUNTIFS('Photo Review'!$J$2:$J$403,A70,'Photo Review'!$S$2:$S$403,"?*")</f>
        <v/>
      </c>
    </row>
    <row r="71">
      <c r="A71" s="11" t="n">
        <v>2017</v>
      </c>
      <c r="B71" s="11" t="inlineStr">
        <is>
          <t>SL04109</t>
        </is>
      </c>
      <c r="C71" s="12" t="inlineStr">
        <is>
          <t>Medudula Santhosh Kumar</t>
        </is>
      </c>
      <c r="D71" s="11" t="inlineStr">
        <is>
          <t>GTR07</t>
        </is>
      </c>
      <c r="E71" s="11" t="inlineStr">
        <is>
          <t>Hyderabad</t>
        </is>
      </c>
      <c r="F71" s="12" t="inlineStr">
        <is>
          <t>SHIVAKANTH SAPA</t>
        </is>
      </c>
      <c r="G71" s="11" t="inlineStr">
        <is>
          <t>350288</t>
        </is>
      </c>
      <c r="H71" s="14" t="n">
        <v>46311</v>
      </c>
      <c r="I71" s="14" t="n">
        <v>46311</v>
      </c>
      <c r="J71" s="13" t="n">
        <v>56</v>
      </c>
      <c r="K71" s="12">
        <f>IFERROR(INDEX('Photo Review'!$W$2:$W$403,MATCH($A71&amp;"|START",'Photo Review'!$Z$2:$Z$403,0)),"Photo missing / not downloaded")</f>
        <v/>
      </c>
      <c r="L71" s="12">
        <f>IFERROR(INDEX('Photo Review'!$W$2:$W$403,MATCH($A71&amp;"|END",'Photo Review'!$Z$2:$Z$403,0)),"Photo missing / not downloaded")</f>
        <v/>
      </c>
      <c r="M71" s="11">
        <f>IF(AND(K71="Timestamp + Location",L71="Timestamp + Location"),"Compliant","NON-COMPLIANT")</f>
        <v/>
      </c>
      <c r="N71" s="11" t="n"/>
      <c r="O71" s="11" t="n"/>
      <c r="P71" s="11" t="n"/>
      <c r="Q71" s="11">
        <f>COUNTIFS('Photo Review'!$J$2:$J$403,A71,'Photo Review'!$S$2:$S$403,"?*")</f>
        <v/>
      </c>
    </row>
    <row r="72">
      <c r="A72" s="11" t="n">
        <v>667</v>
      </c>
      <c r="B72" s="11" t="inlineStr">
        <is>
          <t>SL04125</t>
        </is>
      </c>
      <c r="C72" s="12" t="inlineStr">
        <is>
          <t>ARVIND KUMAR DUBEY</t>
        </is>
      </c>
      <c r="D72" s="11" t="inlineStr">
        <is>
          <t>GTR02</t>
        </is>
      </c>
      <c r="E72" s="11" t="inlineStr">
        <is>
          <t>NORTH AND EAST DELHI</t>
        </is>
      </c>
      <c r="F72" s="12" t="inlineStr">
        <is>
          <t>RAHUL GAUTAM</t>
        </is>
      </c>
      <c r="G72" s="11" t="inlineStr">
        <is>
          <t>348963</t>
        </is>
      </c>
      <c r="H72" s="14" t="n">
        <v>46308</v>
      </c>
      <c r="I72" s="14" t="n">
        <v>46308</v>
      </c>
      <c r="J72" s="13" t="n">
        <v>492</v>
      </c>
      <c r="K72" s="12">
        <f>IFERROR(INDEX('Photo Review'!$W$2:$W$403,MATCH($A72&amp;"|START",'Photo Review'!$Z$2:$Z$403,0)),"Photo missing / not downloaded")</f>
        <v/>
      </c>
      <c r="L72" s="12">
        <f>IFERROR(INDEX('Photo Review'!$W$2:$W$403,MATCH($A72&amp;"|END",'Photo Review'!$Z$2:$Z$403,0)),"Photo missing / not downloaded")</f>
        <v/>
      </c>
      <c r="M72" s="11">
        <f>IF(AND(K72="Timestamp + Location",L72="Timestamp + Location"),"Compliant","NON-COMPLIANT")</f>
        <v/>
      </c>
      <c r="N72" s="11" t="n">
        <v>5672.2</v>
      </c>
      <c r="O72" s="11" t="n">
        <v>5830.1</v>
      </c>
      <c r="P72" s="11" t="n">
        <v>157.9000000000005</v>
      </c>
      <c r="Q72" s="11">
        <f>COUNTIFS('Photo Review'!$J$2:$J$403,A72,'Photo Review'!$S$2:$S$403,"?*")</f>
        <v/>
      </c>
    </row>
    <row r="73">
      <c r="A73" s="11" t="n">
        <v>2127</v>
      </c>
      <c r="B73" s="11" t="inlineStr">
        <is>
          <t>SL04125</t>
        </is>
      </c>
      <c r="C73" s="12" t="inlineStr">
        <is>
          <t>ARVIND KUMAR DUBEY</t>
        </is>
      </c>
      <c r="D73" s="11" t="inlineStr">
        <is>
          <t>GTR02</t>
        </is>
      </c>
      <c r="E73" s="11" t="inlineStr">
        <is>
          <t>NORTH AND EAST DELHI</t>
        </is>
      </c>
      <c r="F73" s="12" t="inlineStr">
        <is>
          <t>RAHUL GAUTAM</t>
        </is>
      </c>
      <c r="G73" s="11" t="inlineStr">
        <is>
          <t>350388</t>
        </is>
      </c>
      <c r="H73" s="14" t="n">
        <v>46311</v>
      </c>
      <c r="I73" s="14" t="n">
        <v>46311</v>
      </c>
      <c r="J73" s="13" t="n">
        <v>200</v>
      </c>
      <c r="K73" s="12">
        <f>IFERROR(INDEX('Photo Review'!$W$2:$W$403,MATCH($A73&amp;"|START",'Photo Review'!$Z$2:$Z$403,0)),"Photo missing / not downloaded")</f>
        <v/>
      </c>
      <c r="L73" s="12">
        <f>IFERROR(INDEX('Photo Review'!$W$2:$W$403,MATCH($A73&amp;"|END",'Photo Review'!$Z$2:$Z$403,0)),"Photo missing / not downloaded")</f>
        <v/>
      </c>
      <c r="M73" s="11">
        <f>IF(AND(K73="Timestamp + Location",L73="Timestamp + Location"),"Compliant","NON-COMPLIANT")</f>
        <v/>
      </c>
      <c r="N73" s="11" t="n">
        <v>5830.1</v>
      </c>
      <c r="O73" s="11" t="n">
        <v>5915</v>
      </c>
      <c r="P73" s="11" t="n">
        <v>84.89999999999964</v>
      </c>
      <c r="Q73" s="11">
        <f>COUNTIFS('Photo Review'!$J$2:$J$403,A73,'Photo Review'!$S$2:$S$403,"?*")</f>
        <v/>
      </c>
    </row>
    <row r="74">
      <c r="A74" s="11" t="n">
        <v>3038</v>
      </c>
      <c r="B74" s="11" t="inlineStr">
        <is>
          <t>SL04125</t>
        </is>
      </c>
      <c r="C74" s="12" t="inlineStr">
        <is>
          <t>ARVIND KUMAR DUBEY</t>
        </is>
      </c>
      <c r="D74" s="11" t="inlineStr">
        <is>
          <t>GTR02</t>
        </is>
      </c>
      <c r="E74" s="11" t="inlineStr">
        <is>
          <t>NORTH AND EAST DELHI</t>
        </is>
      </c>
      <c r="F74" s="12" t="inlineStr">
        <is>
          <t>RAHUL GAUTAM</t>
        </is>
      </c>
      <c r="G74" s="11" t="inlineStr">
        <is>
          <t>351144</t>
        </is>
      </c>
      <c r="H74" s="14" t="n">
        <v>46312</v>
      </c>
      <c r="I74" s="14" t="n">
        <v>46312</v>
      </c>
      <c r="J74" s="13" t="n">
        <v>292</v>
      </c>
      <c r="K74" s="12">
        <f>IFERROR(INDEX('Photo Review'!$W$2:$W$403,MATCH($A74&amp;"|START",'Photo Review'!$Z$2:$Z$403,0)),"Photo missing / not downloaded")</f>
        <v/>
      </c>
      <c r="L74" s="12">
        <f>IFERROR(INDEX('Photo Review'!$W$2:$W$403,MATCH($A74&amp;"|END",'Photo Review'!$Z$2:$Z$403,0)),"Photo missing / not downloaded")</f>
        <v/>
      </c>
      <c r="M74" s="11">
        <f>IF(AND(K74="Timestamp + Location",L74="Timestamp + Location"),"Compliant","NON-COMPLIANT")</f>
        <v/>
      </c>
      <c r="N74" s="11" t="n">
        <v>5915</v>
      </c>
      <c r="O74" s="11" t="n">
        <v>6023</v>
      </c>
      <c r="P74" s="11" t="n">
        <v>108</v>
      </c>
      <c r="Q74" s="11">
        <f>COUNTIFS('Photo Review'!$J$2:$J$403,A74,'Photo Review'!$S$2:$S$403,"?*")</f>
        <v/>
      </c>
    </row>
    <row r="75">
      <c r="A75" s="11" t="n">
        <v>4120</v>
      </c>
      <c r="B75" s="11" t="inlineStr">
        <is>
          <t>SL04130</t>
        </is>
      </c>
      <c r="C75" s="12" t="inlineStr">
        <is>
          <t>RAJESH KUMAR SHARMA</t>
        </is>
      </c>
      <c r="D75" s="11" t="inlineStr">
        <is>
          <t>GTR01</t>
        </is>
      </c>
      <c r="E75" s="11" t="inlineStr">
        <is>
          <t>Bilaspur</t>
        </is>
      </c>
      <c r="F75" s="12" t="inlineStr">
        <is>
          <t>MOHINDER SHARMA</t>
        </is>
      </c>
      <c r="G75" s="11" t="inlineStr">
        <is>
          <t>352577</t>
        </is>
      </c>
      <c r="H75" s="14" t="n">
        <v>46311</v>
      </c>
      <c r="I75" s="14" t="n">
        <v>46317</v>
      </c>
      <c r="J75" s="13" t="n">
        <v>316</v>
      </c>
      <c r="K75" s="12">
        <f>IFERROR(INDEX('Photo Review'!$W$2:$W$403,MATCH($A75&amp;"|START",'Photo Review'!$Z$2:$Z$403,0)),"Photo missing / not downloaded")</f>
        <v/>
      </c>
      <c r="L75" s="12">
        <f>IFERROR(INDEX('Photo Review'!$W$2:$W$403,MATCH($A75&amp;"|END",'Photo Review'!$Z$2:$Z$403,0)),"Photo missing / not downloaded")</f>
        <v/>
      </c>
      <c r="M75" s="11">
        <f>IF(AND(K75="Timestamp + Location",L75="Timestamp + Location"),"Compliant","NON-COMPLIANT")</f>
        <v/>
      </c>
      <c r="N75" s="11" t="n"/>
      <c r="O75" s="11" t="n"/>
      <c r="P75" s="11" t="n"/>
      <c r="Q75" s="11">
        <f>COUNTIFS('Photo Review'!$J$2:$J$403,A75,'Photo Review'!$S$2:$S$403,"?*")</f>
        <v/>
      </c>
    </row>
    <row r="76">
      <c r="A76" s="11" t="n">
        <v>152</v>
      </c>
      <c r="B76" s="11" t="inlineStr">
        <is>
          <t>SL04134</t>
        </is>
      </c>
      <c r="C76" s="12" t="inlineStr">
        <is>
          <t>Babu Madhanagiriyappa</t>
        </is>
      </c>
      <c r="D76" s="11" t="inlineStr">
        <is>
          <t>GTR08</t>
        </is>
      </c>
      <c r="E76" s="11" t="inlineStr">
        <is>
          <t>Bangalore</t>
        </is>
      </c>
      <c r="F76" s="12" t="inlineStr">
        <is>
          <t>P VIJAY KUMAR</t>
        </is>
      </c>
      <c r="G76" s="11" t="inlineStr">
        <is>
          <t>348191</t>
        </is>
      </c>
      <c r="H76" s="14" t="n">
        <v>46307</v>
      </c>
      <c r="I76" s="14" t="n">
        <v>46307</v>
      </c>
      <c r="J76" s="13" t="n">
        <v>268</v>
      </c>
      <c r="K76" s="12">
        <f>IFERROR(INDEX('Photo Review'!$W$2:$W$403,MATCH($A76&amp;"|START",'Photo Review'!$Z$2:$Z$403,0)),"Photo missing / not downloaded")</f>
        <v/>
      </c>
      <c r="L76" s="12">
        <f>IFERROR(INDEX('Photo Review'!$W$2:$W$403,MATCH($A76&amp;"|END",'Photo Review'!$Z$2:$Z$403,0)),"Photo missing / not downloaded")</f>
        <v/>
      </c>
      <c r="M76" s="11">
        <f>IF(AND(K76="Timestamp + Location",L76="Timestamp + Location"),"Compliant","NON-COMPLIANT")</f>
        <v/>
      </c>
      <c r="N76" s="11" t="n">
        <v>18303.9</v>
      </c>
      <c r="O76" s="11" t="n">
        <v>18405</v>
      </c>
      <c r="P76" s="11" t="n">
        <v>101.0999999999985</v>
      </c>
      <c r="Q76" s="11">
        <f>COUNTIFS('Photo Review'!$J$2:$J$403,A76,'Photo Review'!$S$2:$S$403,"?*")</f>
        <v/>
      </c>
    </row>
    <row r="77">
      <c r="A77" s="11" t="n">
        <v>615</v>
      </c>
      <c r="B77" s="11" t="inlineStr">
        <is>
          <t>SL04134</t>
        </is>
      </c>
      <c r="C77" s="12" t="inlineStr">
        <is>
          <t>Babu Madhanagiriyappa</t>
        </is>
      </c>
      <c r="D77" s="11" t="inlineStr">
        <is>
          <t>GTR08</t>
        </is>
      </c>
      <c r="E77" s="11" t="inlineStr">
        <is>
          <t>Bangalore</t>
        </is>
      </c>
      <c r="F77" s="12" t="inlineStr">
        <is>
          <t>P VIJAY KUMAR</t>
        </is>
      </c>
      <c r="G77" s="11" t="inlineStr">
        <is>
          <t>348914</t>
        </is>
      </c>
      <c r="H77" s="14" t="n">
        <v>46308</v>
      </c>
      <c r="I77" s="14" t="n">
        <v>46308</v>
      </c>
      <c r="J77" s="13" t="n">
        <v>232</v>
      </c>
      <c r="K77" s="12">
        <f>IFERROR(INDEX('Photo Review'!$W$2:$W$403,MATCH($A77&amp;"|START",'Photo Review'!$Z$2:$Z$403,0)),"Photo missing / not downloaded")</f>
        <v/>
      </c>
      <c r="L77" s="12">
        <f>IFERROR(INDEX('Photo Review'!$W$2:$W$403,MATCH($A77&amp;"|END",'Photo Review'!$Z$2:$Z$403,0)),"Photo missing / not downloaded")</f>
        <v/>
      </c>
      <c r="M77" s="11">
        <f>IF(AND(K77="Timestamp + Location",L77="Timestamp + Location"),"Compliant","NON-COMPLIANT")</f>
        <v/>
      </c>
      <c r="N77" s="11" t="n">
        <v>7080</v>
      </c>
      <c r="O77" s="11" t="n">
        <v>7080</v>
      </c>
      <c r="P77" s="11" t="n">
        <v>0</v>
      </c>
      <c r="Q77" s="11">
        <f>COUNTIFS('Photo Review'!$J$2:$J$403,A77,'Photo Review'!$S$2:$S$403,"?*")</f>
        <v/>
      </c>
    </row>
    <row r="78">
      <c r="A78" s="11" t="n">
        <v>1009</v>
      </c>
      <c r="B78" s="11" t="inlineStr">
        <is>
          <t>SL04134</t>
        </is>
      </c>
      <c r="C78" s="12" t="inlineStr">
        <is>
          <t>Babu Madhanagiriyappa</t>
        </is>
      </c>
      <c r="D78" s="11" t="inlineStr">
        <is>
          <t>GTR08</t>
        </is>
      </c>
      <c r="E78" s="11" t="inlineStr">
        <is>
          <t>Bangalore</t>
        </is>
      </c>
      <c r="F78" s="12" t="inlineStr">
        <is>
          <t>P VIJAY KUMAR</t>
        </is>
      </c>
      <c r="G78" s="11" t="inlineStr">
        <is>
          <t>349353</t>
        </is>
      </c>
      <c r="H78" s="14" t="n">
        <v>46309</v>
      </c>
      <c r="I78" s="14" t="n">
        <v>46309</v>
      </c>
      <c r="J78" s="13" t="n">
        <v>128</v>
      </c>
      <c r="K78" s="12">
        <f>IFERROR(INDEX('Photo Review'!$W$2:$W$403,MATCH($A78&amp;"|START",'Photo Review'!$Z$2:$Z$403,0)),"Photo missing / not downloaded")</f>
        <v/>
      </c>
      <c r="L78" s="12">
        <f>IFERROR(INDEX('Photo Review'!$W$2:$W$403,MATCH($A78&amp;"|END",'Photo Review'!$Z$2:$Z$403,0)),"Photo missing / not downloaded")</f>
        <v/>
      </c>
      <c r="M78" s="11">
        <f>IF(AND(K78="Timestamp + Location",L78="Timestamp + Location"),"Compliant","NON-COMPLIANT")</f>
        <v/>
      </c>
      <c r="N78" s="11" t="n">
        <v>18498.1</v>
      </c>
      <c r="O78" s="11" t="n">
        <v>18565.4</v>
      </c>
      <c r="P78" s="11" t="n">
        <v>67.30000000000291</v>
      </c>
      <c r="Q78" s="11">
        <f>COUNTIFS('Photo Review'!$J$2:$J$403,A78,'Photo Review'!$S$2:$S$403,"?*")</f>
        <v/>
      </c>
    </row>
    <row r="79">
      <c r="A79" s="11" t="n">
        <v>1583</v>
      </c>
      <c r="B79" s="11" t="inlineStr">
        <is>
          <t>SL04134</t>
        </is>
      </c>
      <c r="C79" s="12" t="inlineStr">
        <is>
          <t>Babu Madhanagiriyappa</t>
        </is>
      </c>
      <c r="D79" s="11" t="inlineStr">
        <is>
          <t>GTR08</t>
        </is>
      </c>
      <c r="E79" s="11" t="inlineStr">
        <is>
          <t>Bangalore</t>
        </is>
      </c>
      <c r="F79" s="12" t="inlineStr">
        <is>
          <t>P VIJAY KUMAR</t>
        </is>
      </c>
      <c r="G79" s="11" t="inlineStr">
        <is>
          <t>349904</t>
        </is>
      </c>
      <c r="H79" s="14" t="n">
        <v>46310</v>
      </c>
      <c r="I79" s="14" t="n">
        <v>46310</v>
      </c>
      <c r="J79" s="13" t="n">
        <v>192</v>
      </c>
      <c r="K79" s="12">
        <f>IFERROR(INDEX('Photo Review'!$W$2:$W$403,MATCH($A79&amp;"|START",'Photo Review'!$Z$2:$Z$403,0)),"Photo missing / not downloaded")</f>
        <v/>
      </c>
      <c r="L79" s="12">
        <f>IFERROR(INDEX('Photo Review'!$W$2:$W$403,MATCH($A79&amp;"|END",'Photo Review'!$Z$2:$Z$403,0)),"Photo missing / not downloaded")</f>
        <v/>
      </c>
      <c r="M79" s="11">
        <f>IF(AND(K79="Timestamp + Location",L79="Timestamp + Location"),"Compliant","NON-COMPLIANT")</f>
        <v/>
      </c>
      <c r="N79" s="11" t="n">
        <v>18569.5</v>
      </c>
      <c r="O79" s="11" t="n">
        <v>18652</v>
      </c>
      <c r="P79" s="11" t="n">
        <v>82.5</v>
      </c>
      <c r="Q79" s="11">
        <f>COUNTIFS('Photo Review'!$J$2:$J$403,A79,'Photo Review'!$S$2:$S$403,"?*")</f>
        <v/>
      </c>
    </row>
    <row r="80">
      <c r="A80" s="11" t="n">
        <v>2022</v>
      </c>
      <c r="B80" s="11" t="inlineStr">
        <is>
          <t>SL04134</t>
        </is>
      </c>
      <c r="C80" s="12" t="inlineStr">
        <is>
          <t>Babu Madhanagiriyappa</t>
        </is>
      </c>
      <c r="D80" s="11" t="inlineStr">
        <is>
          <t>GTR08</t>
        </is>
      </c>
      <c r="E80" s="11" t="inlineStr">
        <is>
          <t>Bangalore</t>
        </is>
      </c>
      <c r="F80" s="12" t="inlineStr">
        <is>
          <t>P VIJAY KUMAR</t>
        </is>
      </c>
      <c r="G80" s="11" t="inlineStr">
        <is>
          <t>350292</t>
        </is>
      </c>
      <c r="H80" s="14" t="n">
        <v>46311</v>
      </c>
      <c r="I80" s="14" t="n">
        <v>46311</v>
      </c>
      <c r="J80" s="13" t="n">
        <v>120</v>
      </c>
      <c r="K80" s="12">
        <f>IFERROR(INDEX('Photo Review'!$W$2:$W$403,MATCH($A80&amp;"|START",'Photo Review'!$Z$2:$Z$403,0)),"Photo missing / not downloaded")</f>
        <v/>
      </c>
      <c r="L80" s="12">
        <f>IFERROR(INDEX('Photo Review'!$W$2:$W$403,MATCH($A80&amp;"|END",'Photo Review'!$Z$2:$Z$403,0)),"Photo missing / not downloaded")</f>
        <v/>
      </c>
      <c r="M80" s="11">
        <f>IF(AND(K80="Timestamp + Location",L80="Timestamp + Location"),"Compliant","NON-COMPLIANT")</f>
        <v/>
      </c>
      <c r="N80" s="11" t="n">
        <v>18658.1</v>
      </c>
      <c r="O80" s="11" t="n">
        <v>18723</v>
      </c>
      <c r="P80" s="11" t="n">
        <v>64.90000000000146</v>
      </c>
      <c r="Q80" s="11">
        <f>COUNTIFS('Photo Review'!$J$2:$J$403,A80,'Photo Review'!$S$2:$S$403,"?*")</f>
        <v/>
      </c>
    </row>
    <row r="81">
      <c r="A81" s="11" t="n">
        <v>3776</v>
      </c>
      <c r="B81" s="11" t="inlineStr">
        <is>
          <t>SL04150</t>
        </is>
      </c>
      <c r="C81" s="12" t="inlineStr">
        <is>
          <t>SUBHASH GANESH MANDVE</t>
        </is>
      </c>
      <c r="D81" s="11" t="inlineStr">
        <is>
          <t>West</t>
        </is>
      </c>
      <c r="E81" s="11" t="inlineStr">
        <is>
          <t>NAGPUR</t>
        </is>
      </c>
      <c r="F81" s="12" t="inlineStr">
        <is>
          <t>POKHRAJ KUMAR SAHU</t>
        </is>
      </c>
      <c r="G81" s="11" t="inlineStr">
        <is>
          <t>351967</t>
        </is>
      </c>
      <c r="H81" s="14" t="n">
        <v>46310</v>
      </c>
      <c r="I81" s="14" t="n">
        <v>46315</v>
      </c>
      <c r="J81" s="13" t="n">
        <v>464</v>
      </c>
      <c r="K81" s="12">
        <f>IFERROR(INDEX('Photo Review'!$W$2:$W$403,MATCH($A81&amp;"|START",'Photo Review'!$Z$2:$Z$403,0)),"Photo missing / not downloaded")</f>
        <v/>
      </c>
      <c r="L81" s="12">
        <f>IFERROR(INDEX('Photo Review'!$W$2:$W$403,MATCH($A81&amp;"|END",'Photo Review'!$Z$2:$Z$403,0)),"Photo missing / not downloaded")</f>
        <v/>
      </c>
      <c r="M81" s="11">
        <f>IF(AND(K81="Timestamp + Location",L81="Timestamp + Location"),"Compliant","NON-COMPLIANT")</f>
        <v/>
      </c>
      <c r="N81" s="11" t="n"/>
      <c r="O81" s="11" t="n"/>
      <c r="P81" s="11" t="n"/>
      <c r="Q81" s="11">
        <f>COUNTIFS('Photo Review'!$J$2:$J$403,A81,'Photo Review'!$S$2:$S$403,"?*")</f>
        <v/>
      </c>
    </row>
    <row r="82">
      <c r="A82" s="11" t="n">
        <v>274</v>
      </c>
      <c r="B82" s="11" t="inlineStr">
        <is>
          <t>SL04184</t>
        </is>
      </c>
      <c r="C82" s="12" t="inlineStr">
        <is>
          <t>PANGAJAM U</t>
        </is>
      </c>
      <c r="D82" s="11" t="inlineStr">
        <is>
          <t>South</t>
        </is>
      </c>
      <c r="E82" s="11" t="inlineStr">
        <is>
          <t>Coimbatore</t>
        </is>
      </c>
      <c r="F82" s="12" t="inlineStr">
        <is>
          <t>SURENDRAN R</t>
        </is>
      </c>
      <c r="G82" s="11" t="inlineStr">
        <is>
          <t>348409</t>
        </is>
      </c>
      <c r="H82" s="14" t="n">
        <v>46307</v>
      </c>
      <c r="I82" s="14" t="n">
        <v>46307</v>
      </c>
      <c r="J82" s="13" t="n">
        <v>100</v>
      </c>
      <c r="K82" s="12">
        <f>IFERROR(INDEX('Photo Review'!$W$2:$W$403,MATCH($A82&amp;"|START",'Photo Review'!$Z$2:$Z$403,0)),"Photo missing / not downloaded")</f>
        <v/>
      </c>
      <c r="L82" s="12">
        <f>IFERROR(INDEX('Photo Review'!$W$2:$W$403,MATCH($A82&amp;"|END",'Photo Review'!$Z$2:$Z$403,0)),"Photo missing / not downloaded")</f>
        <v/>
      </c>
      <c r="M82" s="11">
        <f>IF(AND(K82="Timestamp + Location",L82="Timestamp + Location"),"Compliant","NON-COMPLIANT")</f>
        <v/>
      </c>
      <c r="N82" s="11" t="n"/>
      <c r="O82" s="11" t="n"/>
      <c r="P82" s="11" t="n"/>
      <c r="Q82" s="11">
        <f>COUNTIFS('Photo Review'!$J$2:$J$403,A82,'Photo Review'!$S$2:$S$403,"?*")</f>
        <v/>
      </c>
    </row>
    <row r="83">
      <c r="A83" s="11" t="n">
        <v>1119</v>
      </c>
      <c r="B83" s="11" t="inlineStr">
        <is>
          <t>SL04184</t>
        </is>
      </c>
      <c r="C83" s="12" t="inlineStr">
        <is>
          <t>PANGAJAM U</t>
        </is>
      </c>
      <c r="D83" s="11" t="inlineStr">
        <is>
          <t>South</t>
        </is>
      </c>
      <c r="E83" s="11" t="inlineStr">
        <is>
          <t>Coimbatore</t>
        </is>
      </c>
      <c r="F83" s="12" t="inlineStr">
        <is>
          <t>SURENDRAN R</t>
        </is>
      </c>
      <c r="G83" s="11" t="inlineStr">
        <is>
          <t>349467</t>
        </is>
      </c>
      <c r="H83" s="14" t="n">
        <v>46308</v>
      </c>
      <c r="I83" s="14" t="n">
        <v>46309</v>
      </c>
      <c r="J83" s="13" t="n">
        <v>164</v>
      </c>
      <c r="K83" s="12">
        <f>IFERROR(INDEX('Photo Review'!$W$2:$W$403,MATCH($A83&amp;"|START",'Photo Review'!$Z$2:$Z$403,0)),"Photo missing / not downloaded")</f>
        <v/>
      </c>
      <c r="L83" s="12">
        <f>IFERROR(INDEX('Photo Review'!$W$2:$W$403,MATCH($A83&amp;"|END",'Photo Review'!$Z$2:$Z$403,0)),"Photo missing / not downloaded")</f>
        <v/>
      </c>
      <c r="M83" s="11">
        <f>IF(AND(K83="Timestamp + Location",L83="Timestamp + Location"),"Compliant","NON-COMPLIANT")</f>
        <v/>
      </c>
      <c r="N83" s="11" t="n"/>
      <c r="O83" s="11" t="n"/>
      <c r="P83" s="11" t="n"/>
      <c r="Q83" s="11">
        <f>COUNTIFS('Photo Review'!$J$2:$J$403,A83,'Photo Review'!$S$2:$S$403,"?*")</f>
        <v/>
      </c>
    </row>
    <row r="84">
      <c r="A84" s="11" t="n">
        <v>1100</v>
      </c>
      <c r="B84" s="11" t="inlineStr">
        <is>
          <t>SL04184</t>
        </is>
      </c>
      <c r="C84" s="12" t="inlineStr">
        <is>
          <t>PANGAJAM U</t>
        </is>
      </c>
      <c r="D84" s="11" t="inlineStr">
        <is>
          <t>South</t>
        </is>
      </c>
      <c r="E84" s="11" t="inlineStr">
        <is>
          <t>Coimbatore</t>
        </is>
      </c>
      <c r="F84" s="12" t="inlineStr">
        <is>
          <t>SURENDRAN R</t>
        </is>
      </c>
      <c r="G84" s="11" t="inlineStr">
        <is>
          <t>349450</t>
        </is>
      </c>
      <c r="H84" s="14" t="n">
        <v>46309</v>
      </c>
      <c r="I84" s="14" t="n">
        <v>46309</v>
      </c>
      <c r="J84" s="13" t="n">
        <v>332</v>
      </c>
      <c r="K84" s="12">
        <f>IFERROR(INDEX('Photo Review'!$W$2:$W$403,MATCH($A84&amp;"|START",'Photo Review'!$Z$2:$Z$403,0)),"Photo missing / not downloaded")</f>
        <v/>
      </c>
      <c r="L84" s="12">
        <f>IFERROR(INDEX('Photo Review'!$W$2:$W$403,MATCH($A84&amp;"|END",'Photo Review'!$Z$2:$Z$403,0)),"Photo missing / not downloaded")</f>
        <v/>
      </c>
      <c r="M84" s="11">
        <f>IF(AND(K84="Timestamp + Location",L84="Timestamp + Location"),"Compliant","NON-COMPLIANT")</f>
        <v/>
      </c>
      <c r="N84" s="11" t="n"/>
      <c r="O84" s="11" t="n"/>
      <c r="P84" s="11" t="n"/>
      <c r="Q84" s="11">
        <f>COUNTIFS('Photo Review'!$J$2:$J$403,A84,'Photo Review'!$S$2:$S$403,"?*")</f>
        <v/>
      </c>
    </row>
    <row r="85">
      <c r="A85" s="11" t="n">
        <v>2537</v>
      </c>
      <c r="B85" s="11" t="inlineStr">
        <is>
          <t>SL04188</t>
        </is>
      </c>
      <c r="C85" s="12" t="inlineStr">
        <is>
          <t>RAM BAHADUR SINGH</t>
        </is>
      </c>
      <c r="D85" s="11" t="inlineStr">
        <is>
          <t>North</t>
        </is>
      </c>
      <c r="E85" s="11" t="inlineStr">
        <is>
          <t>Lucknow</t>
        </is>
      </c>
      <c r="F85" s="12" t="inlineStr">
        <is>
          <t>RISHI RAGHAV</t>
        </is>
      </c>
      <c r="G85" s="11" t="inlineStr">
        <is>
          <t>350734</t>
        </is>
      </c>
      <c r="H85" s="14" t="n">
        <v>46308</v>
      </c>
      <c r="I85" s="14" t="n">
        <v>46312</v>
      </c>
      <c r="J85" s="13" t="n">
        <v>52</v>
      </c>
      <c r="K85" s="12">
        <f>IFERROR(INDEX('Photo Review'!$W$2:$W$403,MATCH($A85&amp;"|START",'Photo Review'!$Z$2:$Z$403,0)),"Photo missing / not downloaded")</f>
        <v/>
      </c>
      <c r="L85" s="12">
        <f>IFERROR(INDEX('Photo Review'!$W$2:$W$403,MATCH($A85&amp;"|END",'Photo Review'!$Z$2:$Z$403,0)),"Photo missing / not downloaded")</f>
        <v/>
      </c>
      <c r="M85" s="11">
        <f>IF(AND(K85="Timestamp + Location",L85="Timestamp + Location"),"Compliant","NON-COMPLIANT")</f>
        <v/>
      </c>
      <c r="N85" s="11" t="n"/>
      <c r="O85" s="11" t="n"/>
      <c r="P85" s="11" t="n"/>
      <c r="Q85" s="11">
        <f>COUNTIFS('Photo Review'!$J$2:$J$403,A85,'Photo Review'!$S$2:$S$403,"?*")</f>
        <v/>
      </c>
    </row>
    <row r="86">
      <c r="A86" s="11" t="n">
        <v>2539</v>
      </c>
      <c r="B86" s="11" t="inlineStr">
        <is>
          <t>SL04188</t>
        </is>
      </c>
      <c r="C86" s="12" t="inlineStr">
        <is>
          <t>RAM BAHADUR SINGH</t>
        </is>
      </c>
      <c r="D86" s="11" t="inlineStr">
        <is>
          <t>North</t>
        </is>
      </c>
      <c r="E86" s="11" t="inlineStr">
        <is>
          <t>Lucknow</t>
        </is>
      </c>
      <c r="F86" s="12" t="inlineStr">
        <is>
          <t>RISHI RAGHAV</t>
        </is>
      </c>
      <c r="G86" s="11" t="inlineStr">
        <is>
          <t>350736</t>
        </is>
      </c>
      <c r="H86" s="14" t="n">
        <v>46309</v>
      </c>
      <c r="I86" s="14" t="n">
        <v>46312</v>
      </c>
      <c r="J86" s="13" t="n">
        <v>48</v>
      </c>
      <c r="K86" s="12">
        <f>IFERROR(INDEX('Photo Review'!$W$2:$W$403,MATCH($A86&amp;"|START",'Photo Review'!$Z$2:$Z$403,0)),"Photo missing / not downloaded")</f>
        <v/>
      </c>
      <c r="L86" s="12">
        <f>IFERROR(INDEX('Photo Review'!$W$2:$W$403,MATCH($A86&amp;"|END",'Photo Review'!$Z$2:$Z$403,0)),"Photo missing / not downloaded")</f>
        <v/>
      </c>
      <c r="M86" s="11">
        <f>IF(AND(K86="Timestamp + Location",L86="Timestamp + Location"),"Compliant","NON-COMPLIANT")</f>
        <v/>
      </c>
      <c r="N86" s="11" t="n">
        <v>22212.2</v>
      </c>
      <c r="O86" s="11" t="n">
        <v>22259</v>
      </c>
      <c r="P86" s="11" t="n">
        <v>46.79999999999927</v>
      </c>
      <c r="Q86" s="11">
        <f>COUNTIFS('Photo Review'!$J$2:$J$403,A86,'Photo Review'!$S$2:$S$403,"?*")</f>
        <v/>
      </c>
    </row>
    <row r="87">
      <c r="A87" s="11" t="n">
        <v>2542</v>
      </c>
      <c r="B87" s="11" t="inlineStr">
        <is>
          <t>SL04188</t>
        </is>
      </c>
      <c r="C87" s="12" t="inlineStr">
        <is>
          <t>RAM BAHADUR SINGH</t>
        </is>
      </c>
      <c r="D87" s="11" t="inlineStr">
        <is>
          <t>North</t>
        </is>
      </c>
      <c r="E87" s="11" t="inlineStr">
        <is>
          <t>Lucknow</t>
        </is>
      </c>
      <c r="F87" s="12" t="inlineStr">
        <is>
          <t>RISHI RAGHAV</t>
        </is>
      </c>
      <c r="G87" s="11" t="inlineStr">
        <is>
          <t>350739</t>
        </is>
      </c>
      <c r="H87" s="14" t="n">
        <v>46311</v>
      </c>
      <c r="I87" s="14" t="n">
        <v>46312</v>
      </c>
      <c r="J87" s="13" t="n">
        <v>80</v>
      </c>
      <c r="K87" s="12">
        <f>IFERROR(INDEX('Photo Review'!$W$2:$W$403,MATCH($A87&amp;"|START",'Photo Review'!$Z$2:$Z$403,0)),"Photo missing / not downloaded")</f>
        <v/>
      </c>
      <c r="L87" s="12">
        <f>IFERROR(INDEX('Photo Review'!$W$2:$W$403,MATCH($A87&amp;"|END",'Photo Review'!$Z$2:$Z$403,0)),"Photo missing / not downloaded")</f>
        <v/>
      </c>
      <c r="M87" s="11">
        <f>IF(AND(K87="Timestamp + Location",L87="Timestamp + Location"),"Compliant","NON-COMPLIANT")</f>
        <v/>
      </c>
      <c r="N87" s="11" t="n">
        <v>2229.8</v>
      </c>
      <c r="O87" s="11" t="n">
        <v>2235.3</v>
      </c>
      <c r="P87" s="11" t="n">
        <v>5.5</v>
      </c>
      <c r="Q87" s="11">
        <f>COUNTIFS('Photo Review'!$J$2:$J$403,A87,'Photo Review'!$S$2:$S$403,"?*")</f>
        <v/>
      </c>
    </row>
    <row r="88">
      <c r="A88" s="11" t="n">
        <v>196</v>
      </c>
      <c r="B88" s="11" t="inlineStr">
        <is>
          <t>SL04205</t>
        </is>
      </c>
      <c r="C88" s="12" t="inlineStr">
        <is>
          <t>VINOD KUMAR</t>
        </is>
      </c>
      <c r="D88" s="11" t="inlineStr">
        <is>
          <t>North</t>
        </is>
      </c>
      <c r="E88" s="11" t="inlineStr">
        <is>
          <t>Delhi</t>
        </is>
      </c>
      <c r="F88" s="12" t="inlineStr">
        <is>
          <t>Gouri Shankar</t>
        </is>
      </c>
      <c r="G88" s="11" t="inlineStr">
        <is>
          <t>348264</t>
        </is>
      </c>
      <c r="H88" s="14" t="n">
        <v>46307</v>
      </c>
      <c r="I88" s="14" t="n">
        <v>46307</v>
      </c>
      <c r="J88" s="13" t="n">
        <v>312</v>
      </c>
      <c r="K88" s="12">
        <f>IFERROR(INDEX('Photo Review'!$W$2:$W$403,MATCH($A88&amp;"|START",'Photo Review'!$Z$2:$Z$403,0)),"Photo missing / not downloaded")</f>
        <v/>
      </c>
      <c r="L88" s="12">
        <f>IFERROR(INDEX('Photo Review'!$W$2:$W$403,MATCH($A88&amp;"|END",'Photo Review'!$Z$2:$Z$403,0)),"Photo missing / not downloaded")</f>
        <v/>
      </c>
      <c r="M88" s="11">
        <f>IF(AND(K88="Timestamp + Location",L88="Timestamp + Location"),"Compliant","NON-COMPLIANT")</f>
        <v/>
      </c>
      <c r="N88" s="11" t="n"/>
      <c r="O88" s="11" t="n"/>
      <c r="P88" s="11" t="n"/>
      <c r="Q88" s="11">
        <f>COUNTIFS('Photo Review'!$J$2:$J$403,A88,'Photo Review'!$S$2:$S$403,"?*")</f>
        <v/>
      </c>
    </row>
    <row r="89">
      <c r="A89" s="11" t="n">
        <v>705</v>
      </c>
      <c r="B89" s="11" t="inlineStr">
        <is>
          <t>SL04205</t>
        </is>
      </c>
      <c r="C89" s="12" t="inlineStr">
        <is>
          <t>VINOD KUMAR</t>
        </is>
      </c>
      <c r="D89" s="11" t="inlineStr">
        <is>
          <t>North</t>
        </is>
      </c>
      <c r="E89" s="11" t="inlineStr">
        <is>
          <t>Delhi</t>
        </is>
      </c>
      <c r="F89" s="12" t="inlineStr">
        <is>
          <t>Gouri Shankar</t>
        </is>
      </c>
      <c r="G89" s="11" t="inlineStr">
        <is>
          <t>349000</t>
        </is>
      </c>
      <c r="H89" s="14" t="n">
        <v>46308</v>
      </c>
      <c r="I89" s="14" t="n">
        <v>46308</v>
      </c>
      <c r="J89" s="13" t="n">
        <v>212</v>
      </c>
      <c r="K89" s="12">
        <f>IFERROR(INDEX('Photo Review'!$W$2:$W$403,MATCH($A89&amp;"|START",'Photo Review'!$Z$2:$Z$403,0)),"Photo missing / not downloaded")</f>
        <v/>
      </c>
      <c r="L89" s="12">
        <f>IFERROR(INDEX('Photo Review'!$W$2:$W$403,MATCH($A89&amp;"|END",'Photo Review'!$Z$2:$Z$403,0)),"Photo missing / not downloaded")</f>
        <v/>
      </c>
      <c r="M89" s="11">
        <f>IF(AND(K89="Timestamp + Location",L89="Timestamp + Location"),"Compliant","NON-COMPLIANT")</f>
        <v/>
      </c>
      <c r="N89" s="11" t="n"/>
      <c r="O89" s="11" t="n"/>
      <c r="P89" s="11" t="n"/>
      <c r="Q89" s="11">
        <f>COUNTIFS('Photo Review'!$J$2:$J$403,A89,'Photo Review'!$S$2:$S$403,"?*")</f>
        <v/>
      </c>
    </row>
    <row r="90">
      <c r="A90" s="11" t="n">
        <v>1182</v>
      </c>
      <c r="B90" s="11" t="inlineStr">
        <is>
          <t>SL04205</t>
        </is>
      </c>
      <c r="C90" s="12" t="inlineStr">
        <is>
          <t>VINOD KUMAR</t>
        </is>
      </c>
      <c r="D90" s="11" t="inlineStr">
        <is>
          <t>North</t>
        </is>
      </c>
      <c r="E90" s="11" t="inlineStr">
        <is>
          <t>Delhi</t>
        </is>
      </c>
      <c r="F90" s="12" t="inlineStr">
        <is>
          <t>Gouri Shankar</t>
        </is>
      </c>
      <c r="G90" s="11" t="inlineStr">
        <is>
          <t>349534</t>
        </is>
      </c>
      <c r="H90" s="14" t="n">
        <v>46309</v>
      </c>
      <c r="I90" s="14" t="n">
        <v>46309</v>
      </c>
      <c r="J90" s="13" t="n">
        <v>176</v>
      </c>
      <c r="K90" s="12">
        <f>IFERROR(INDEX('Photo Review'!$W$2:$W$403,MATCH($A90&amp;"|START",'Photo Review'!$Z$2:$Z$403,0)),"Photo missing / not downloaded")</f>
        <v/>
      </c>
      <c r="L90" s="12">
        <f>IFERROR(INDEX('Photo Review'!$W$2:$W$403,MATCH($A90&amp;"|END",'Photo Review'!$Z$2:$Z$403,0)),"Photo missing / not downloaded")</f>
        <v/>
      </c>
      <c r="M90" s="11">
        <f>IF(AND(K90="Timestamp + Location",L90="Timestamp + Location"),"Compliant","NON-COMPLIANT")</f>
        <v/>
      </c>
      <c r="N90" s="11" t="n"/>
      <c r="O90" s="11" t="n"/>
      <c r="P90" s="11" t="n"/>
      <c r="Q90" s="11">
        <f>COUNTIFS('Photo Review'!$J$2:$J$403,A90,'Photo Review'!$S$2:$S$403,"?*")</f>
        <v/>
      </c>
    </row>
    <row r="91">
      <c r="A91" s="11" t="n">
        <v>1716</v>
      </c>
      <c r="B91" s="11" t="inlineStr">
        <is>
          <t>SL04205</t>
        </is>
      </c>
      <c r="C91" s="12" t="inlineStr">
        <is>
          <t>VINOD KUMAR</t>
        </is>
      </c>
      <c r="D91" s="11" t="inlineStr">
        <is>
          <t>North</t>
        </is>
      </c>
      <c r="E91" s="11" t="inlineStr">
        <is>
          <t>Delhi</t>
        </is>
      </c>
      <c r="F91" s="12" t="inlineStr">
        <is>
          <t>Gouri Shankar</t>
        </is>
      </c>
      <c r="G91" s="11" t="inlineStr">
        <is>
          <t>350027</t>
        </is>
      </c>
      <c r="H91" s="14" t="n">
        <v>46310</v>
      </c>
      <c r="I91" s="14" t="n">
        <v>46310</v>
      </c>
      <c r="J91" s="13" t="n">
        <v>168</v>
      </c>
      <c r="K91" s="12">
        <f>IFERROR(INDEX('Photo Review'!$W$2:$W$403,MATCH($A91&amp;"|START",'Photo Review'!$Z$2:$Z$403,0)),"Photo missing / not downloaded")</f>
        <v/>
      </c>
      <c r="L91" s="12">
        <f>IFERROR(INDEX('Photo Review'!$W$2:$W$403,MATCH($A91&amp;"|END",'Photo Review'!$Z$2:$Z$403,0)),"Photo missing / not downloaded")</f>
        <v/>
      </c>
      <c r="M91" s="11">
        <f>IF(AND(K91="Timestamp + Location",L91="Timestamp + Location"),"Compliant","NON-COMPLIANT")</f>
        <v/>
      </c>
      <c r="N91" s="11" t="n"/>
      <c r="O91" s="11" t="n"/>
      <c r="P91" s="11" t="n"/>
      <c r="Q91" s="11">
        <f>COUNTIFS('Photo Review'!$J$2:$J$403,A91,'Photo Review'!$S$2:$S$403,"?*")</f>
        <v/>
      </c>
    </row>
    <row r="92">
      <c r="A92" s="11" t="n">
        <v>2295</v>
      </c>
      <c r="B92" s="11" t="inlineStr">
        <is>
          <t>SL04205</t>
        </is>
      </c>
      <c r="C92" s="12" t="inlineStr">
        <is>
          <t>VINOD KUMAR</t>
        </is>
      </c>
      <c r="D92" s="11" t="inlineStr">
        <is>
          <t>North</t>
        </is>
      </c>
      <c r="E92" s="11" t="inlineStr">
        <is>
          <t>Delhi</t>
        </is>
      </c>
      <c r="F92" s="12" t="inlineStr">
        <is>
          <t>Gouri Shankar</t>
        </is>
      </c>
      <c r="G92" s="11" t="inlineStr">
        <is>
          <t>350539</t>
        </is>
      </c>
      <c r="H92" s="14" t="n">
        <v>46311</v>
      </c>
      <c r="I92" s="14" t="n">
        <v>46311</v>
      </c>
      <c r="J92" s="13" t="n">
        <v>328</v>
      </c>
      <c r="K92" s="12">
        <f>IFERROR(INDEX('Photo Review'!$W$2:$W$403,MATCH($A92&amp;"|START",'Photo Review'!$Z$2:$Z$403,0)),"Photo missing / not downloaded")</f>
        <v/>
      </c>
      <c r="L92" s="12">
        <f>IFERROR(INDEX('Photo Review'!$W$2:$W$403,MATCH($A92&amp;"|END",'Photo Review'!$Z$2:$Z$403,0)),"Photo missing / not downloaded")</f>
        <v/>
      </c>
      <c r="M92" s="11">
        <f>IF(AND(K92="Timestamp + Location",L92="Timestamp + Location"),"Compliant","NON-COMPLIANT")</f>
        <v/>
      </c>
      <c r="N92" s="11" t="n"/>
      <c r="O92" s="11" t="n"/>
      <c r="P92" s="11" t="n"/>
      <c r="Q92" s="11">
        <f>COUNTIFS('Photo Review'!$J$2:$J$403,A92,'Photo Review'!$S$2:$S$403,"?*")</f>
        <v/>
      </c>
    </row>
    <row r="93">
      <c r="A93" s="11" t="n">
        <v>2908</v>
      </c>
      <c r="B93" s="11" t="inlineStr">
        <is>
          <t>SL04205</t>
        </is>
      </c>
      <c r="C93" s="12" t="inlineStr">
        <is>
          <t>VINOD KUMAR</t>
        </is>
      </c>
      <c r="D93" s="11" t="inlineStr">
        <is>
          <t>North</t>
        </is>
      </c>
      <c r="E93" s="11" t="inlineStr">
        <is>
          <t>Delhi</t>
        </is>
      </c>
      <c r="F93" s="12" t="inlineStr">
        <is>
          <t>Gouri Shankar</t>
        </is>
      </c>
      <c r="G93" s="11" t="inlineStr">
        <is>
          <t>351037</t>
        </is>
      </c>
      <c r="H93" s="14" t="n">
        <v>46312</v>
      </c>
      <c r="I93" s="14" t="n">
        <v>46312</v>
      </c>
      <c r="J93" s="13" t="n">
        <v>252</v>
      </c>
      <c r="K93" s="12">
        <f>IFERROR(INDEX('Photo Review'!$W$2:$W$403,MATCH($A93&amp;"|START",'Photo Review'!$Z$2:$Z$403,0)),"Photo missing / not downloaded")</f>
        <v/>
      </c>
      <c r="L93" s="12">
        <f>IFERROR(INDEX('Photo Review'!$W$2:$W$403,MATCH($A93&amp;"|END",'Photo Review'!$Z$2:$Z$403,0)),"Photo missing / not downloaded")</f>
        <v/>
      </c>
      <c r="M93" s="11">
        <f>IF(AND(K93="Timestamp + Location",L93="Timestamp + Location"),"Compliant","NON-COMPLIANT")</f>
        <v/>
      </c>
      <c r="N93" s="11" t="n"/>
      <c r="O93" s="11" t="n"/>
      <c r="P93" s="11" t="n"/>
      <c r="Q93" s="11">
        <f>COUNTIFS('Photo Review'!$J$2:$J$403,A93,'Photo Review'!$S$2:$S$403,"?*")</f>
        <v/>
      </c>
    </row>
    <row r="94">
      <c r="A94" s="11" t="n">
        <v>241</v>
      </c>
      <c r="B94" s="11" t="inlineStr">
        <is>
          <t>SL04206</t>
        </is>
      </c>
      <c r="C94" s="12" t="inlineStr">
        <is>
          <t>BHARATKUMAR BHOGILAL SUTHAR</t>
        </is>
      </c>
      <c r="D94" s="11" t="inlineStr">
        <is>
          <t>GTR06 B</t>
        </is>
      </c>
      <c r="E94" s="11" t="inlineStr">
        <is>
          <t>Ahmedabad</t>
        </is>
      </c>
      <c r="F94" s="12" t="inlineStr">
        <is>
          <t>DEEPAK TUKARAM DESHMUKH</t>
        </is>
      </c>
      <c r="G94" s="11" t="inlineStr">
        <is>
          <t>348336</t>
        </is>
      </c>
      <c r="H94" s="14" t="n">
        <v>46307</v>
      </c>
      <c r="I94" s="14" t="n">
        <v>46307</v>
      </c>
      <c r="J94" s="13" t="n">
        <v>168</v>
      </c>
      <c r="K94" s="12">
        <f>IFERROR(INDEX('Photo Review'!$W$2:$W$403,MATCH($A94&amp;"|START",'Photo Review'!$Z$2:$Z$403,0)),"Photo missing / not downloaded")</f>
        <v/>
      </c>
      <c r="L94" s="12">
        <f>IFERROR(INDEX('Photo Review'!$W$2:$W$403,MATCH($A94&amp;"|END",'Photo Review'!$Z$2:$Z$403,0)),"Photo missing / not downloaded")</f>
        <v/>
      </c>
      <c r="M94" s="11">
        <f>IF(AND(K94="Timestamp + Location",L94="Timestamp + Location"),"Compliant","NON-COMPLIANT")</f>
        <v/>
      </c>
      <c r="N94" s="11" t="n"/>
      <c r="O94" s="11" t="n"/>
      <c r="P94" s="11" t="n"/>
      <c r="Q94" s="11">
        <f>COUNTIFS('Photo Review'!$J$2:$J$403,A94,'Photo Review'!$S$2:$S$403,"?*")</f>
        <v/>
      </c>
    </row>
    <row r="95">
      <c r="A95" s="11" t="n">
        <v>694</v>
      </c>
      <c r="B95" s="11" t="inlineStr">
        <is>
          <t>SL04206</t>
        </is>
      </c>
      <c r="C95" s="12" t="inlineStr">
        <is>
          <t>BHARATKUMAR BHOGILAL SUTHAR</t>
        </is>
      </c>
      <c r="D95" s="11" t="inlineStr">
        <is>
          <t>GTR06 B</t>
        </is>
      </c>
      <c r="E95" s="11" t="inlineStr">
        <is>
          <t>Ahmedabad</t>
        </is>
      </c>
      <c r="F95" s="12" t="inlineStr">
        <is>
          <t>DEEPAK TUKARAM DESHMUKH</t>
        </is>
      </c>
      <c r="G95" s="11" t="inlineStr">
        <is>
          <t>348990</t>
        </is>
      </c>
      <c r="H95" s="14" t="n">
        <v>46308</v>
      </c>
      <c r="I95" s="14" t="n">
        <v>46308</v>
      </c>
      <c r="J95" s="13" t="n">
        <v>180</v>
      </c>
      <c r="K95" s="12">
        <f>IFERROR(INDEX('Photo Review'!$W$2:$W$403,MATCH($A95&amp;"|START",'Photo Review'!$Z$2:$Z$403,0)),"Photo missing / not downloaded")</f>
        <v/>
      </c>
      <c r="L95" s="12">
        <f>IFERROR(INDEX('Photo Review'!$W$2:$W$403,MATCH($A95&amp;"|END",'Photo Review'!$Z$2:$Z$403,0)),"Photo missing / not downloaded")</f>
        <v/>
      </c>
      <c r="M95" s="11">
        <f>IF(AND(K95="Timestamp + Location",L95="Timestamp + Location"),"Compliant","NON-COMPLIANT")</f>
        <v/>
      </c>
      <c r="N95" s="11" t="n"/>
      <c r="O95" s="11" t="n"/>
      <c r="P95" s="11" t="n"/>
      <c r="Q95" s="11">
        <f>COUNTIFS('Photo Review'!$J$2:$J$403,A95,'Photo Review'!$S$2:$S$403,"?*")</f>
        <v/>
      </c>
    </row>
    <row r="96">
      <c r="A96" s="11" t="n">
        <v>1889</v>
      </c>
      <c r="B96" s="11" t="inlineStr">
        <is>
          <t>SL04206</t>
        </is>
      </c>
      <c r="C96" s="12" t="inlineStr">
        <is>
          <t>BHARATKUMAR BHOGILAL SUTHAR</t>
        </is>
      </c>
      <c r="D96" s="11" t="inlineStr">
        <is>
          <t>GTR06 B</t>
        </is>
      </c>
      <c r="E96" s="11" t="inlineStr">
        <is>
          <t>Ahmedabad</t>
        </is>
      </c>
      <c r="F96" s="12" t="inlineStr">
        <is>
          <t>DEEPAK TUKARAM DESHMUKH</t>
        </is>
      </c>
      <c r="G96" s="11" t="inlineStr">
        <is>
          <t>350172</t>
        </is>
      </c>
      <c r="H96" s="14" t="n">
        <v>46310</v>
      </c>
      <c r="I96" s="14" t="n">
        <v>46311</v>
      </c>
      <c r="J96" s="13" t="n">
        <v>188</v>
      </c>
      <c r="K96" s="12">
        <f>IFERROR(INDEX('Photo Review'!$W$2:$W$403,MATCH($A96&amp;"|START",'Photo Review'!$Z$2:$Z$403,0)),"Photo missing / not downloaded")</f>
        <v/>
      </c>
      <c r="L96" s="12">
        <f>IFERROR(INDEX('Photo Review'!$W$2:$W$403,MATCH($A96&amp;"|END",'Photo Review'!$Z$2:$Z$403,0)),"Photo missing / not downloaded")</f>
        <v/>
      </c>
      <c r="M96" s="11">
        <f>IF(AND(K96="Timestamp + Location",L96="Timestamp + Location"),"Compliant","NON-COMPLIANT")</f>
        <v/>
      </c>
      <c r="N96" s="11" t="n"/>
      <c r="O96" s="11" t="n"/>
      <c r="P96" s="11" t="n"/>
      <c r="Q96" s="11">
        <f>COUNTIFS('Photo Review'!$J$2:$J$403,A96,'Photo Review'!$S$2:$S$403,"?*")</f>
        <v/>
      </c>
    </row>
    <row r="97">
      <c r="A97" s="11" t="n">
        <v>2214</v>
      </c>
      <c r="B97" s="11" t="inlineStr">
        <is>
          <t>SL04206</t>
        </is>
      </c>
      <c r="C97" s="12" t="inlineStr">
        <is>
          <t>BHARATKUMAR BHOGILAL SUTHAR</t>
        </is>
      </c>
      <c r="D97" s="11" t="inlineStr">
        <is>
          <t>GTR06 B</t>
        </is>
      </c>
      <c r="E97" s="11" t="inlineStr">
        <is>
          <t>Ahmedabad</t>
        </is>
      </c>
      <c r="F97" s="12" t="inlineStr">
        <is>
          <t>DEEPAK TUKARAM DESHMUKH</t>
        </is>
      </c>
      <c r="G97" s="11" t="inlineStr">
        <is>
          <t>350463</t>
        </is>
      </c>
      <c r="H97" s="14" t="n">
        <v>46311</v>
      </c>
      <c r="I97" s="14" t="n">
        <v>46311</v>
      </c>
      <c r="J97" s="13" t="n">
        <v>240</v>
      </c>
      <c r="K97" s="12">
        <f>IFERROR(INDEX('Photo Review'!$W$2:$W$403,MATCH($A97&amp;"|START",'Photo Review'!$Z$2:$Z$403,0)),"Photo missing / not downloaded")</f>
        <v/>
      </c>
      <c r="L97" s="12">
        <f>IFERROR(INDEX('Photo Review'!$W$2:$W$403,MATCH($A97&amp;"|END",'Photo Review'!$Z$2:$Z$403,0)),"Photo missing / not downloaded")</f>
        <v/>
      </c>
      <c r="M97" s="11">
        <f>IF(AND(K97="Timestamp + Location",L97="Timestamp + Location"),"Compliant","NON-COMPLIANT")</f>
        <v/>
      </c>
      <c r="N97" s="11" t="n"/>
      <c r="O97" s="11" t="n"/>
      <c r="P97" s="11" t="n"/>
      <c r="Q97" s="11">
        <f>COUNTIFS('Photo Review'!$J$2:$J$403,A97,'Photo Review'!$S$2:$S$403,"?*")</f>
        <v/>
      </c>
    </row>
    <row r="98">
      <c r="A98" s="11" t="n">
        <v>2891</v>
      </c>
      <c r="B98" s="11" t="inlineStr">
        <is>
          <t>SL04206</t>
        </is>
      </c>
      <c r="C98" s="12" t="inlineStr">
        <is>
          <t>BHARATKUMAR BHOGILAL SUTHAR</t>
        </is>
      </c>
      <c r="D98" s="11" t="inlineStr">
        <is>
          <t>GTR06 B</t>
        </is>
      </c>
      <c r="E98" s="11" t="inlineStr">
        <is>
          <t>Ahmedabad</t>
        </is>
      </c>
      <c r="F98" s="12" t="inlineStr">
        <is>
          <t>DEEPAK TUKARAM DESHMUKH</t>
        </is>
      </c>
      <c r="G98" s="11" t="inlineStr">
        <is>
          <t>351021</t>
        </is>
      </c>
      <c r="H98" s="14" t="n">
        <v>46312</v>
      </c>
      <c r="I98" s="14" t="n">
        <v>46312</v>
      </c>
      <c r="J98" s="13" t="n">
        <v>184</v>
      </c>
      <c r="K98" s="12">
        <f>IFERROR(INDEX('Photo Review'!$W$2:$W$403,MATCH($A98&amp;"|START",'Photo Review'!$Z$2:$Z$403,0)),"Photo missing / not downloaded")</f>
        <v/>
      </c>
      <c r="L98" s="12">
        <f>IFERROR(INDEX('Photo Review'!$W$2:$W$403,MATCH($A98&amp;"|END",'Photo Review'!$Z$2:$Z$403,0)),"Photo missing / not downloaded")</f>
        <v/>
      </c>
      <c r="M98" s="11">
        <f>IF(AND(K98="Timestamp + Location",L98="Timestamp + Location"),"Compliant","NON-COMPLIANT")</f>
        <v/>
      </c>
      <c r="N98" s="11" t="n">
        <v>2264.9</v>
      </c>
      <c r="O98" s="11" t="n">
        <v>2310.6</v>
      </c>
      <c r="P98" s="11" t="n">
        <v>45.69999999999982</v>
      </c>
      <c r="Q98" s="11">
        <f>COUNTIFS('Photo Review'!$J$2:$J$403,A98,'Photo Review'!$S$2:$S$403,"?*")</f>
        <v/>
      </c>
    </row>
    <row r="99">
      <c r="A99" s="11" t="n">
        <v>247</v>
      </c>
      <c r="B99" s="11" t="inlineStr">
        <is>
          <t>SL04231</t>
        </is>
      </c>
      <c r="C99" s="12" t="inlineStr">
        <is>
          <t>M SUNIL KUMAR</t>
        </is>
      </c>
      <c r="D99" s="11" t="inlineStr">
        <is>
          <t>GTR09</t>
        </is>
      </c>
      <c r="E99" s="11" t="inlineStr">
        <is>
          <t>Chennai</t>
        </is>
      </c>
      <c r="F99" s="12" t="inlineStr">
        <is>
          <t>Saravanan N</t>
        </is>
      </c>
      <c r="G99" s="11" t="inlineStr">
        <is>
          <t>348342</t>
        </is>
      </c>
      <c r="H99" s="14" t="n">
        <v>46307</v>
      </c>
      <c r="I99" s="14" t="n">
        <v>46307</v>
      </c>
      <c r="J99" s="13" t="n">
        <v>52</v>
      </c>
      <c r="K99" s="12">
        <f>IFERROR(INDEX('Photo Review'!$W$2:$W$403,MATCH($A99&amp;"|START",'Photo Review'!$Z$2:$Z$403,0)),"Photo missing / not downloaded")</f>
        <v/>
      </c>
      <c r="L99" s="12">
        <f>IFERROR(INDEX('Photo Review'!$W$2:$W$403,MATCH($A99&amp;"|END",'Photo Review'!$Z$2:$Z$403,0)),"Photo missing / not downloaded")</f>
        <v/>
      </c>
      <c r="M99" s="11">
        <f>IF(AND(K99="Timestamp + Location",L99="Timestamp + Location"),"Compliant","NON-COMPLIANT")</f>
        <v/>
      </c>
      <c r="N99" s="11" t="n"/>
      <c r="O99" s="11" t="n"/>
      <c r="P99" s="11" t="n"/>
      <c r="Q99" s="11">
        <f>COUNTIFS('Photo Review'!$J$2:$J$403,A99,'Photo Review'!$S$2:$S$403,"?*")</f>
        <v/>
      </c>
    </row>
    <row r="100">
      <c r="A100" s="11" t="n">
        <v>689</v>
      </c>
      <c r="B100" s="11" t="inlineStr">
        <is>
          <t>SL04233</t>
        </is>
      </c>
      <c r="C100" s="12" t="inlineStr">
        <is>
          <t>VINOD KUMAR</t>
        </is>
      </c>
      <c r="D100" s="11" t="inlineStr">
        <is>
          <t>GTR08</t>
        </is>
      </c>
      <c r="E100" s="11" t="inlineStr">
        <is>
          <t>SOUTH GOA</t>
        </is>
      </c>
      <c r="F100" s="12" t="inlineStr">
        <is>
          <t>MANOHAR KUMAR JHA</t>
        </is>
      </c>
      <c r="G100" s="11" t="inlineStr">
        <is>
          <t>348985</t>
        </is>
      </c>
      <c r="H100" s="14" t="n">
        <v>46307</v>
      </c>
      <c r="I100" s="14" t="n">
        <v>46308</v>
      </c>
      <c r="J100" s="13" t="n">
        <v>532</v>
      </c>
      <c r="K100" s="12">
        <f>IFERROR(INDEX('Photo Review'!$W$2:$W$403,MATCH($A100&amp;"|START",'Photo Review'!$Z$2:$Z$403,0)),"Photo missing / not downloaded")</f>
        <v/>
      </c>
      <c r="L100" s="12">
        <f>IFERROR(INDEX('Photo Review'!$W$2:$W$403,MATCH($A100&amp;"|END",'Photo Review'!$Z$2:$Z$403,0)),"Photo missing / not downloaded")</f>
        <v/>
      </c>
      <c r="M100" s="11">
        <f>IF(AND(K100="Timestamp + Location",L100="Timestamp + Location"),"Compliant","NON-COMPLIANT")</f>
        <v/>
      </c>
      <c r="N100" s="11" t="n"/>
      <c r="O100" s="11" t="n"/>
      <c r="P100" s="11" t="n"/>
      <c r="Q100" s="11">
        <f>COUNTIFS('Photo Review'!$J$2:$J$403,A100,'Photo Review'!$S$2:$S$403,"?*")</f>
        <v/>
      </c>
    </row>
    <row r="101">
      <c r="A101" s="11" t="n">
        <v>1538</v>
      </c>
      <c r="B101" s="11" t="inlineStr">
        <is>
          <t>SL04234</t>
        </is>
      </c>
      <c r="C101" s="12" t="inlineStr">
        <is>
          <t>JAMAL HOSSEN</t>
        </is>
      </c>
      <c r="D101" s="11" t="inlineStr">
        <is>
          <t>GTR04 A</t>
        </is>
      </c>
      <c r="E101" s="11" t="inlineStr">
        <is>
          <t>Sonarpur</t>
        </is>
      </c>
      <c r="F101" s="12" t="inlineStr">
        <is>
          <t>BIMAN BISWAS</t>
        </is>
      </c>
      <c r="G101" s="11" t="inlineStr">
        <is>
          <t>349863</t>
        </is>
      </c>
      <c r="H101" s="14" t="n">
        <v>46310</v>
      </c>
      <c r="I101" s="14" t="n">
        <v>46310</v>
      </c>
      <c r="J101" s="13" t="n">
        <v>128</v>
      </c>
      <c r="K101" s="12">
        <f>IFERROR(INDEX('Photo Review'!$W$2:$W$403,MATCH($A101&amp;"|START",'Photo Review'!$Z$2:$Z$403,0)),"Photo missing / not downloaded")</f>
        <v/>
      </c>
      <c r="L101" s="12">
        <f>IFERROR(INDEX('Photo Review'!$W$2:$W$403,MATCH($A101&amp;"|END",'Photo Review'!$Z$2:$Z$403,0)),"Photo missing / not downloaded")</f>
        <v/>
      </c>
      <c r="M101" s="11">
        <f>IF(AND(K101="Timestamp + Location",L101="Timestamp + Location"),"Compliant","NON-COMPLIANT")</f>
        <v/>
      </c>
      <c r="N101" s="11" t="n"/>
      <c r="O101" s="11" t="n"/>
      <c r="P101" s="11" t="n"/>
      <c r="Q101" s="11">
        <f>COUNTIFS('Photo Review'!$J$2:$J$403,A101,'Photo Review'!$S$2:$S$403,"?*")</f>
        <v/>
      </c>
    </row>
    <row r="102">
      <c r="A102" s="11" t="n">
        <v>2173</v>
      </c>
      <c r="B102" s="11" t="inlineStr">
        <is>
          <t>SL04235</t>
        </is>
      </c>
      <c r="C102" s="12" t="inlineStr">
        <is>
          <t>HIMANSHU VERMA</t>
        </is>
      </c>
      <c r="D102" s="11" t="inlineStr">
        <is>
          <t>GTR03 B</t>
        </is>
      </c>
      <c r="E102" s="11" t="inlineStr">
        <is>
          <t>Ghaziabad</t>
        </is>
      </c>
      <c r="F102" s="12" t="inlineStr">
        <is>
          <t>AVDHESH KUMAR SHARMA</t>
        </is>
      </c>
      <c r="G102" s="11" t="inlineStr">
        <is>
          <t>350427</t>
        </is>
      </c>
      <c r="H102" s="14" t="n">
        <v>46311</v>
      </c>
      <c r="I102" s="14" t="n">
        <v>46311</v>
      </c>
      <c r="J102" s="13" t="n">
        <v>160</v>
      </c>
      <c r="K102" s="12">
        <f>IFERROR(INDEX('Photo Review'!$W$2:$W$403,MATCH($A102&amp;"|START",'Photo Review'!$Z$2:$Z$403,0)),"Photo missing / not downloaded")</f>
        <v/>
      </c>
      <c r="L102" s="12">
        <f>IFERROR(INDEX('Photo Review'!$W$2:$W$403,MATCH($A102&amp;"|END",'Photo Review'!$Z$2:$Z$403,0)),"Photo missing / not downloaded")</f>
        <v/>
      </c>
      <c r="M102" s="11">
        <f>IF(AND(K102="Timestamp + Location",L102="Timestamp + Location"),"Compliant","NON-COMPLIANT")</f>
        <v/>
      </c>
      <c r="N102" s="11" t="n"/>
      <c r="O102" s="11" t="n"/>
      <c r="P102" s="11" t="n"/>
      <c r="Q102" s="11">
        <f>COUNTIFS('Photo Review'!$J$2:$J$403,A102,'Photo Review'!$S$2:$S$403,"?*")</f>
        <v/>
      </c>
    </row>
    <row r="103">
      <c r="A103" s="11" t="n">
        <v>2993</v>
      </c>
      <c r="B103" s="11" t="inlineStr">
        <is>
          <t>SL04235</t>
        </is>
      </c>
      <c r="C103" s="12" t="inlineStr">
        <is>
          <t>HIMANSHU VERMA</t>
        </is>
      </c>
      <c r="D103" s="11" t="inlineStr">
        <is>
          <t>GTR03 B</t>
        </is>
      </c>
      <c r="E103" s="11" t="inlineStr">
        <is>
          <t>Ghaziabad</t>
        </is>
      </c>
      <c r="F103" s="12" t="inlineStr">
        <is>
          <t>AVDHESH KUMAR SHARMA</t>
        </is>
      </c>
      <c r="G103" s="11" t="inlineStr">
        <is>
          <t>351112</t>
        </is>
      </c>
      <c r="H103" s="14" t="n">
        <v>46312</v>
      </c>
      <c r="I103" s="14" t="n">
        <v>46312</v>
      </c>
      <c r="J103" s="13" t="n">
        <v>196</v>
      </c>
      <c r="K103" s="12">
        <f>IFERROR(INDEX('Photo Review'!$W$2:$W$403,MATCH($A103&amp;"|START",'Photo Review'!$Z$2:$Z$403,0)),"Photo missing / not downloaded")</f>
        <v/>
      </c>
      <c r="L103" s="12">
        <f>IFERROR(INDEX('Photo Review'!$W$2:$W$403,MATCH($A103&amp;"|END",'Photo Review'!$Z$2:$Z$403,0)),"Photo missing / not downloaded")</f>
        <v/>
      </c>
      <c r="M103" s="11">
        <f>IF(AND(K103="Timestamp + Location",L103="Timestamp + Location"),"Compliant","NON-COMPLIANT")</f>
        <v/>
      </c>
      <c r="N103" s="11" t="n">
        <v>4670.2</v>
      </c>
      <c r="O103" s="11" t="n">
        <v>4875.1</v>
      </c>
      <c r="P103" s="11" t="n">
        <v>204.9000000000005</v>
      </c>
      <c r="Q103" s="11">
        <f>COUNTIFS('Photo Review'!$J$2:$J$403,A103,'Photo Review'!$S$2:$S$403,"?*")</f>
        <v/>
      </c>
    </row>
    <row r="104">
      <c r="A104" s="11" t="n">
        <v>597</v>
      </c>
      <c r="B104" s="11" t="inlineStr">
        <is>
          <t>SL04240</t>
        </is>
      </c>
      <c r="C104" s="12" t="inlineStr">
        <is>
          <t>SALIM KHAN</t>
        </is>
      </c>
      <c r="D104" s="11" t="inlineStr">
        <is>
          <t>GTR02</t>
        </is>
      </c>
      <c r="E104" s="11" t="inlineStr">
        <is>
          <t>Faridabad</t>
        </is>
      </c>
      <c r="F104" s="12" t="inlineStr">
        <is>
          <t>PUNEET WADHWA</t>
        </is>
      </c>
      <c r="G104" s="11" t="inlineStr">
        <is>
          <t>348885</t>
        </is>
      </c>
      <c r="H104" s="14" t="n">
        <v>46308</v>
      </c>
      <c r="I104" s="14" t="n">
        <v>46308</v>
      </c>
      <c r="J104" s="13" t="n">
        <v>64</v>
      </c>
      <c r="K104" s="12">
        <f>IFERROR(INDEX('Photo Review'!$W$2:$W$403,MATCH($A104&amp;"|START",'Photo Review'!$Z$2:$Z$403,0)),"Photo missing / not downloaded")</f>
        <v/>
      </c>
      <c r="L104" s="12">
        <f>IFERROR(INDEX('Photo Review'!$W$2:$W$403,MATCH($A104&amp;"|END",'Photo Review'!$Z$2:$Z$403,0)),"Photo missing / not downloaded")</f>
        <v/>
      </c>
      <c r="M104" s="11">
        <f>IF(AND(K104="Timestamp + Location",L104="Timestamp + Location"),"Compliant","NON-COMPLIANT")</f>
        <v/>
      </c>
      <c r="N104" s="11" t="n"/>
      <c r="O104" s="11" t="n"/>
      <c r="P104" s="11" t="n"/>
      <c r="Q104" s="11">
        <f>COUNTIFS('Photo Review'!$J$2:$J$403,A104,'Photo Review'!$S$2:$S$403,"?*")</f>
        <v/>
      </c>
    </row>
    <row r="105">
      <c r="A105" s="11" t="n">
        <v>1007</v>
      </c>
      <c r="B105" s="11" t="inlineStr">
        <is>
          <t>SL04240</t>
        </is>
      </c>
      <c r="C105" s="12" t="inlineStr">
        <is>
          <t>SALIM KHAN</t>
        </is>
      </c>
      <c r="D105" s="11" t="inlineStr">
        <is>
          <t>GTR02</t>
        </is>
      </c>
      <c r="E105" s="11" t="inlineStr">
        <is>
          <t>Faridabad</t>
        </is>
      </c>
      <c r="F105" s="12" t="inlineStr">
        <is>
          <t>PUNEET WADHWA</t>
        </is>
      </c>
      <c r="G105" s="11" t="inlineStr">
        <is>
          <t>349351</t>
        </is>
      </c>
      <c r="H105" s="14" t="n">
        <v>46309</v>
      </c>
      <c r="I105" s="14" t="n">
        <v>46309</v>
      </c>
      <c r="J105" s="13" t="n">
        <v>140</v>
      </c>
      <c r="K105" s="12">
        <f>IFERROR(INDEX('Photo Review'!$W$2:$W$403,MATCH($A105&amp;"|START",'Photo Review'!$Z$2:$Z$403,0)),"Photo missing / not downloaded")</f>
        <v/>
      </c>
      <c r="L105" s="12">
        <f>IFERROR(INDEX('Photo Review'!$W$2:$W$403,MATCH($A105&amp;"|END",'Photo Review'!$Z$2:$Z$403,0)),"Photo missing / not downloaded")</f>
        <v/>
      </c>
      <c r="M105" s="11">
        <f>IF(AND(K105="Timestamp + Location",L105="Timestamp + Location"),"Compliant","NON-COMPLIANT")</f>
        <v/>
      </c>
      <c r="N105" s="11" t="n"/>
      <c r="O105" s="11" t="n"/>
      <c r="P105" s="11" t="n"/>
      <c r="Q105" s="11">
        <f>COUNTIFS('Photo Review'!$J$2:$J$403,A105,'Photo Review'!$S$2:$S$403,"?*")</f>
        <v/>
      </c>
    </row>
    <row r="106">
      <c r="A106" s="11" t="n">
        <v>1631</v>
      </c>
      <c r="B106" s="11" t="inlineStr">
        <is>
          <t>SL04240</t>
        </is>
      </c>
      <c r="C106" s="12" t="inlineStr">
        <is>
          <t>SALIM KHAN</t>
        </is>
      </c>
      <c r="D106" s="11" t="inlineStr">
        <is>
          <t>GTR02</t>
        </is>
      </c>
      <c r="E106" s="11" t="inlineStr">
        <is>
          <t>Faridabad</t>
        </is>
      </c>
      <c r="F106" s="12" t="inlineStr">
        <is>
          <t>PUNEET WADHWA</t>
        </is>
      </c>
      <c r="G106" s="11" t="inlineStr">
        <is>
          <t>349945</t>
        </is>
      </c>
      <c r="H106" s="14" t="n">
        <v>46310</v>
      </c>
      <c r="I106" s="14" t="n">
        <v>46310</v>
      </c>
      <c r="J106" s="13" t="n">
        <v>108</v>
      </c>
      <c r="K106" s="12">
        <f>IFERROR(INDEX('Photo Review'!$W$2:$W$403,MATCH($A106&amp;"|START",'Photo Review'!$Z$2:$Z$403,0)),"Photo missing / not downloaded")</f>
        <v/>
      </c>
      <c r="L106" s="12">
        <f>IFERROR(INDEX('Photo Review'!$W$2:$W$403,MATCH($A106&amp;"|END",'Photo Review'!$Z$2:$Z$403,0)),"Photo missing / not downloaded")</f>
        <v/>
      </c>
      <c r="M106" s="11">
        <f>IF(AND(K106="Timestamp + Location",L106="Timestamp + Location"),"Compliant","NON-COMPLIANT")</f>
        <v/>
      </c>
      <c r="N106" s="11" t="n"/>
      <c r="O106" s="11" t="n"/>
      <c r="P106" s="11" t="n"/>
      <c r="Q106" s="11">
        <f>COUNTIFS('Photo Review'!$J$2:$J$403,A106,'Photo Review'!$S$2:$S$403,"?*")</f>
        <v/>
      </c>
    </row>
    <row r="107">
      <c r="A107" s="11" t="n">
        <v>3050</v>
      </c>
      <c r="B107" s="11" t="inlineStr">
        <is>
          <t>SL04240</t>
        </is>
      </c>
      <c r="C107" s="12" t="inlineStr">
        <is>
          <t>SALIM KHAN</t>
        </is>
      </c>
      <c r="D107" s="11" t="inlineStr">
        <is>
          <t>GTR02</t>
        </is>
      </c>
      <c r="E107" s="11" t="inlineStr">
        <is>
          <t>Faridabad</t>
        </is>
      </c>
      <c r="F107" s="12" t="inlineStr">
        <is>
          <t>PUNEET WADHWA</t>
        </is>
      </c>
      <c r="G107" s="11" t="inlineStr">
        <is>
          <t>351157</t>
        </is>
      </c>
      <c r="H107" s="14" t="n">
        <v>46312</v>
      </c>
      <c r="I107" s="14" t="n">
        <v>46312</v>
      </c>
      <c r="J107" s="13" t="n">
        <v>52</v>
      </c>
      <c r="K107" s="12">
        <f>IFERROR(INDEX('Photo Review'!$W$2:$W$403,MATCH($A107&amp;"|START",'Photo Review'!$Z$2:$Z$403,0)),"Photo missing / not downloaded")</f>
        <v/>
      </c>
      <c r="L107" s="12">
        <f>IFERROR(INDEX('Photo Review'!$W$2:$W$403,MATCH($A107&amp;"|END",'Photo Review'!$Z$2:$Z$403,0)),"Photo missing / not downloaded")</f>
        <v/>
      </c>
      <c r="M107" s="11">
        <f>IF(AND(K107="Timestamp + Location",L107="Timestamp + Location"),"Compliant","NON-COMPLIANT")</f>
        <v/>
      </c>
      <c r="N107" s="11" t="n"/>
      <c r="O107" s="11" t="n"/>
      <c r="P107" s="11" t="n"/>
      <c r="Q107" s="11">
        <f>COUNTIFS('Photo Review'!$J$2:$J$403,A107,'Photo Review'!$S$2:$S$403,"?*")</f>
        <v/>
      </c>
    </row>
    <row r="108">
      <c r="A108" s="11" t="n">
        <v>776</v>
      </c>
      <c r="B108" s="11" t="inlineStr">
        <is>
          <t>SL04254</t>
        </is>
      </c>
      <c r="C108" s="12" t="inlineStr">
        <is>
          <t>JOY DAS</t>
        </is>
      </c>
      <c r="D108" s="11" t="inlineStr">
        <is>
          <t>GTR04 A</t>
        </is>
      </c>
      <c r="E108" s="11" t="inlineStr">
        <is>
          <t>Durgapur</t>
        </is>
      </c>
      <c r="F108" s="12" t="inlineStr">
        <is>
          <t>DEEPOJWAL CHAKRABORTY</t>
        </is>
      </c>
      <c r="G108" s="11" t="inlineStr">
        <is>
          <t>349101</t>
        </is>
      </c>
      <c r="H108" s="14" t="n">
        <v>46308</v>
      </c>
      <c r="I108" s="14" t="n">
        <v>46309</v>
      </c>
      <c r="J108" s="13" t="n">
        <v>260</v>
      </c>
      <c r="K108" s="12">
        <f>IFERROR(INDEX('Photo Review'!$W$2:$W$403,MATCH($A108&amp;"|START",'Photo Review'!$Z$2:$Z$403,0)),"Photo missing / not downloaded")</f>
        <v/>
      </c>
      <c r="L108" s="12">
        <f>IFERROR(INDEX('Photo Review'!$W$2:$W$403,MATCH($A108&amp;"|END",'Photo Review'!$Z$2:$Z$403,0)),"Photo missing / not downloaded")</f>
        <v/>
      </c>
      <c r="M108" s="11">
        <f>IF(AND(K108="Timestamp + Location",L108="Timestamp + Location"),"Compliant","NON-COMPLIANT")</f>
        <v/>
      </c>
      <c r="N108" s="11" t="n"/>
      <c r="O108" s="11" t="n"/>
      <c r="P108" s="11" t="n"/>
      <c r="Q108" s="11">
        <f>COUNTIFS('Photo Review'!$J$2:$J$403,A108,'Photo Review'!$S$2:$S$403,"?*")</f>
        <v/>
      </c>
    </row>
    <row r="109">
      <c r="A109" s="11" t="n">
        <v>1241</v>
      </c>
      <c r="B109" s="11" t="inlineStr">
        <is>
          <t>SL04266</t>
        </is>
      </c>
      <c r="C109" s="12" t="inlineStr">
        <is>
          <t>KOUSHIK MONDAL</t>
        </is>
      </c>
      <c r="D109" s="11" t="inlineStr">
        <is>
          <t>GTR04 A</t>
        </is>
      </c>
      <c r="E109" s="11" t="inlineStr">
        <is>
          <t>Baruipur</t>
        </is>
      </c>
      <c r="F109" s="12" t="inlineStr">
        <is>
          <t>BIMAN BISWAS</t>
        </is>
      </c>
      <c r="G109" s="11" t="inlineStr">
        <is>
          <t>349590</t>
        </is>
      </c>
      <c r="H109" s="14" t="n">
        <v>46308</v>
      </c>
      <c r="I109" s="14" t="n">
        <v>46309</v>
      </c>
      <c r="J109" s="13" t="n">
        <v>144</v>
      </c>
      <c r="K109" s="12">
        <f>IFERROR(INDEX('Photo Review'!$W$2:$W$403,MATCH($A109&amp;"|START",'Photo Review'!$Z$2:$Z$403,0)),"Photo missing / not downloaded")</f>
        <v/>
      </c>
      <c r="L109" s="12">
        <f>IFERROR(INDEX('Photo Review'!$W$2:$W$403,MATCH($A109&amp;"|END",'Photo Review'!$Z$2:$Z$403,0)),"Photo missing / not downloaded")</f>
        <v/>
      </c>
      <c r="M109" s="11">
        <f>IF(AND(K109="Timestamp + Location",L109="Timestamp + Location"),"Compliant","NON-COMPLIANT")</f>
        <v/>
      </c>
      <c r="N109" s="11" t="n">
        <v>3046</v>
      </c>
      <c r="O109" s="11" t="n">
        <v>3053.2</v>
      </c>
      <c r="P109" s="11" t="n">
        <v>7.199999999999818</v>
      </c>
      <c r="Q109" s="11">
        <f>COUNTIFS('Photo Review'!$J$2:$J$403,A109,'Photo Review'!$S$2:$S$403,"?*")</f>
        <v/>
      </c>
    </row>
    <row r="110">
      <c r="A110" s="11" t="n">
        <v>126</v>
      </c>
      <c r="B110" s="11" t="inlineStr">
        <is>
          <t>SL04275</t>
        </is>
      </c>
      <c r="C110" s="12" t="inlineStr">
        <is>
          <t>GANESH</t>
        </is>
      </c>
      <c r="D110" s="11" t="inlineStr">
        <is>
          <t>South</t>
        </is>
      </c>
      <c r="E110" s="11" t="inlineStr">
        <is>
          <t>Chennai</t>
        </is>
      </c>
      <c r="F110" s="12" t="inlineStr">
        <is>
          <t>SURENDRAN R</t>
        </is>
      </c>
      <c r="G110" s="11" t="inlineStr">
        <is>
          <t>348161</t>
        </is>
      </c>
      <c r="H110" s="14" t="n">
        <v>46307</v>
      </c>
      <c r="I110" s="14" t="n">
        <v>46307</v>
      </c>
      <c r="J110" s="13" t="n">
        <v>208</v>
      </c>
      <c r="K110" s="12">
        <f>IFERROR(INDEX('Photo Review'!$W$2:$W$403,MATCH($A110&amp;"|START",'Photo Review'!$Z$2:$Z$403,0)),"Photo missing / not downloaded")</f>
        <v/>
      </c>
      <c r="L110" s="12">
        <f>IFERROR(INDEX('Photo Review'!$W$2:$W$403,MATCH($A110&amp;"|END",'Photo Review'!$Z$2:$Z$403,0)),"Photo missing / not downloaded")</f>
        <v/>
      </c>
      <c r="M110" s="11">
        <f>IF(AND(K110="Timestamp + Location",L110="Timestamp + Location"),"Compliant","NON-COMPLIANT")</f>
        <v/>
      </c>
      <c r="N110" s="11" t="n"/>
      <c r="O110" s="11" t="n"/>
      <c r="P110" s="11" t="n"/>
      <c r="Q110" s="11">
        <f>COUNTIFS('Photo Review'!$J$2:$J$403,A110,'Photo Review'!$S$2:$S$403,"?*")</f>
        <v/>
      </c>
    </row>
    <row r="111">
      <c r="A111" s="11" t="n">
        <v>3016</v>
      </c>
      <c r="B111" s="11" t="inlineStr">
        <is>
          <t>SL04300</t>
        </is>
      </c>
      <c r="C111" s="12" t="inlineStr">
        <is>
          <t>SUJAY KUMAR BANERJEE</t>
        </is>
      </c>
      <c r="D111" s="11" t="inlineStr">
        <is>
          <t>GTR05</t>
        </is>
      </c>
      <c r="E111" s="11" t="inlineStr">
        <is>
          <t>SAMBALPUR</t>
        </is>
      </c>
      <c r="F111" s="12" t="inlineStr">
        <is>
          <t>UMA SANKAR PATTANAIK</t>
        </is>
      </c>
      <c r="G111" s="11" t="inlineStr">
        <is>
          <t>351125</t>
        </is>
      </c>
      <c r="H111" s="14" t="n">
        <v>46312</v>
      </c>
      <c r="I111" s="14" t="n">
        <v>46312</v>
      </c>
      <c r="J111" s="13" t="n">
        <v>160</v>
      </c>
      <c r="K111" s="12">
        <f>IFERROR(INDEX('Photo Review'!$W$2:$W$403,MATCH($A111&amp;"|START",'Photo Review'!$Z$2:$Z$403,0)),"Photo missing / not downloaded")</f>
        <v/>
      </c>
      <c r="L111" s="12">
        <f>IFERROR(INDEX('Photo Review'!$W$2:$W$403,MATCH($A111&amp;"|END",'Photo Review'!$Z$2:$Z$403,0)),"Photo missing / not downloaded")</f>
        <v/>
      </c>
      <c r="M111" s="11">
        <f>IF(AND(K111="Timestamp + Location",L111="Timestamp + Location"),"Compliant","NON-COMPLIANT")</f>
        <v/>
      </c>
      <c r="N111" s="11" t="n">
        <v>9331.1</v>
      </c>
      <c r="O111" s="11" t="n">
        <v>9335.1</v>
      </c>
      <c r="P111" s="11" t="n">
        <v>4</v>
      </c>
      <c r="Q111" s="11">
        <f>COUNTIFS('Photo Review'!$J$2:$J$403,A111,'Photo Review'!$S$2:$S$403,"?*")</f>
        <v/>
      </c>
    </row>
    <row r="112">
      <c r="A112" s="11" t="n">
        <v>1131</v>
      </c>
      <c r="B112" s="11" t="inlineStr">
        <is>
          <t>SL04303</t>
        </is>
      </c>
      <c r="C112" s="12" t="inlineStr">
        <is>
          <t>AMRUTH K</t>
        </is>
      </c>
      <c r="D112" s="11" t="inlineStr">
        <is>
          <t>South</t>
        </is>
      </c>
      <c r="E112" s="11" t="inlineStr">
        <is>
          <t>BANGALORE</t>
        </is>
      </c>
      <c r="F112" s="12" t="inlineStr">
        <is>
          <t>Gouri Shankar</t>
        </is>
      </c>
      <c r="G112" s="11" t="inlineStr">
        <is>
          <t>349480</t>
        </is>
      </c>
      <c r="H112" s="14" t="n">
        <v>46309</v>
      </c>
      <c r="I112" s="14" t="n">
        <v>46309</v>
      </c>
      <c r="J112" s="13" t="n">
        <v>316</v>
      </c>
      <c r="K112" s="12">
        <f>IFERROR(INDEX('Photo Review'!$W$2:$W$403,MATCH($A112&amp;"|START",'Photo Review'!$Z$2:$Z$403,0)),"Photo missing / not downloaded")</f>
        <v/>
      </c>
      <c r="L112" s="12">
        <f>IFERROR(INDEX('Photo Review'!$W$2:$W$403,MATCH($A112&amp;"|END",'Photo Review'!$Z$2:$Z$403,0)),"Photo missing / not downloaded")</f>
        <v/>
      </c>
      <c r="M112" s="11">
        <f>IF(AND(K112="Timestamp + Location",L112="Timestamp + Location"),"Compliant","NON-COMPLIANT")</f>
        <v/>
      </c>
      <c r="N112" s="11" t="n"/>
      <c r="O112" s="11" t="n"/>
      <c r="P112" s="11" t="n"/>
      <c r="Q112" s="11">
        <f>COUNTIFS('Photo Review'!$J$2:$J$403,A112,'Photo Review'!$S$2:$S$403,"?*")</f>
        <v/>
      </c>
    </row>
    <row r="113">
      <c r="A113" s="11" t="n">
        <v>1557</v>
      </c>
      <c r="B113" s="11" t="inlineStr">
        <is>
          <t>SL04303</t>
        </is>
      </c>
      <c r="C113" s="12" t="inlineStr">
        <is>
          <t>AMRUTH K</t>
        </is>
      </c>
      <c r="D113" s="11" t="inlineStr">
        <is>
          <t>South</t>
        </is>
      </c>
      <c r="E113" s="11" t="inlineStr">
        <is>
          <t>BANGALORE</t>
        </is>
      </c>
      <c r="F113" s="12" t="inlineStr">
        <is>
          <t>Gouri Shankar</t>
        </is>
      </c>
      <c r="G113" s="11" t="inlineStr">
        <is>
          <t>349883</t>
        </is>
      </c>
      <c r="H113" s="14" t="n">
        <v>46310</v>
      </c>
      <c r="I113" s="14" t="n">
        <v>46310</v>
      </c>
      <c r="J113" s="13" t="n">
        <v>292</v>
      </c>
      <c r="K113" s="12">
        <f>IFERROR(INDEX('Photo Review'!$W$2:$W$403,MATCH($A113&amp;"|START",'Photo Review'!$Z$2:$Z$403,0)),"Photo missing / not downloaded")</f>
        <v/>
      </c>
      <c r="L113" s="12">
        <f>IFERROR(INDEX('Photo Review'!$W$2:$W$403,MATCH($A113&amp;"|END",'Photo Review'!$Z$2:$Z$403,0)),"Photo missing / not downloaded")</f>
        <v/>
      </c>
      <c r="M113" s="11">
        <f>IF(AND(K113="Timestamp + Location",L113="Timestamp + Location"),"Compliant","NON-COMPLIANT")</f>
        <v/>
      </c>
      <c r="N113" s="11" t="n"/>
      <c r="O113" s="11" t="n"/>
      <c r="P113" s="11" t="n"/>
      <c r="Q113" s="11">
        <f>COUNTIFS('Photo Review'!$J$2:$J$403,A113,'Photo Review'!$S$2:$S$403,"?*")</f>
        <v/>
      </c>
    </row>
    <row r="114">
      <c r="A114" s="11" t="n">
        <v>210</v>
      </c>
      <c r="B114" s="11" t="inlineStr">
        <is>
          <t>SL04310</t>
        </is>
      </c>
      <c r="C114" s="12" t="inlineStr">
        <is>
          <t>RAHUL GAUTAM</t>
        </is>
      </c>
      <c r="D114" s="11" t="inlineStr">
        <is>
          <t>GTR02</t>
        </is>
      </c>
      <c r="E114" s="11" t="inlineStr">
        <is>
          <t>New Delhi</t>
        </is>
      </c>
      <c r="F114" s="12" t="inlineStr">
        <is>
          <t>RAMESH SINGH</t>
        </is>
      </c>
      <c r="G114" s="11" t="inlineStr">
        <is>
          <t>348279</t>
        </is>
      </c>
      <c r="H114" s="14" t="n">
        <v>46307</v>
      </c>
      <c r="I114" s="14" t="n">
        <v>46307</v>
      </c>
      <c r="J114" s="13" t="n">
        <v>850</v>
      </c>
      <c r="K114" s="12">
        <f>IFERROR(INDEX('Photo Review'!$W$2:$W$403,MATCH($A114&amp;"|START",'Photo Review'!$Z$2:$Z$403,0)),"Photo missing / not downloaded")</f>
        <v/>
      </c>
      <c r="L114" s="12">
        <f>IFERROR(INDEX('Photo Review'!$W$2:$W$403,MATCH($A114&amp;"|END",'Photo Review'!$Z$2:$Z$403,0)),"Photo missing / not downloaded")</f>
        <v/>
      </c>
      <c r="M114" s="11">
        <f>IF(AND(K114="Timestamp + Location",L114="Timestamp + Location"),"Compliant","NON-COMPLIANT")</f>
        <v/>
      </c>
      <c r="N114" s="11" t="n">
        <v>1000</v>
      </c>
      <c r="O114" s="11" t="n">
        <v>1000</v>
      </c>
      <c r="P114" s="11" t="n">
        <v>0</v>
      </c>
      <c r="Q114" s="11">
        <f>COUNTIFS('Photo Review'!$J$2:$J$403,A114,'Photo Review'!$S$2:$S$403,"?*")</f>
        <v/>
      </c>
    </row>
    <row r="115">
      <c r="A115" s="11" t="n">
        <v>1091</v>
      </c>
      <c r="B115" s="11" t="inlineStr">
        <is>
          <t>SL04310</t>
        </is>
      </c>
      <c r="C115" s="12" t="inlineStr">
        <is>
          <t>RAHUL GAUTAM</t>
        </is>
      </c>
      <c r="D115" s="11" t="inlineStr">
        <is>
          <t>GTR02</t>
        </is>
      </c>
      <c r="E115" s="11" t="inlineStr">
        <is>
          <t>New Delhi</t>
        </is>
      </c>
      <c r="F115" s="12" t="inlineStr">
        <is>
          <t>RAMESH SINGH</t>
        </is>
      </c>
      <c r="G115" s="11" t="inlineStr">
        <is>
          <t>349439</t>
        </is>
      </c>
      <c r="H115" s="14" t="n">
        <v>46309</v>
      </c>
      <c r="I115" s="14" t="n">
        <v>46309</v>
      </c>
      <c r="J115" s="13" t="n">
        <v>140</v>
      </c>
      <c r="K115" s="12">
        <f>IFERROR(INDEX('Photo Review'!$W$2:$W$403,MATCH($A115&amp;"|START",'Photo Review'!$Z$2:$Z$403,0)),"Photo missing / not downloaded")</f>
        <v/>
      </c>
      <c r="L115" s="12">
        <f>IFERROR(INDEX('Photo Review'!$W$2:$W$403,MATCH($A115&amp;"|END",'Photo Review'!$Z$2:$Z$403,0)),"Photo missing / not downloaded")</f>
        <v/>
      </c>
      <c r="M115" s="11">
        <f>IF(AND(K115="Timestamp + Location",L115="Timestamp + Location"),"Compliant","NON-COMPLIANT")</f>
        <v/>
      </c>
      <c r="N115" s="11" t="n">
        <v>16611</v>
      </c>
      <c r="O115" s="11" t="n">
        <v>16615.9</v>
      </c>
      <c r="P115" s="11" t="n">
        <v>4.900000000001455</v>
      </c>
      <c r="Q115" s="11">
        <f>COUNTIFS('Photo Review'!$J$2:$J$403,A115,'Photo Review'!$S$2:$S$403,"?*")</f>
        <v/>
      </c>
    </row>
    <row r="116">
      <c r="A116" s="11" t="n">
        <v>2834</v>
      </c>
      <c r="B116" s="11" t="inlineStr">
        <is>
          <t>SL04310</t>
        </is>
      </c>
      <c r="C116" s="12" t="inlineStr">
        <is>
          <t>RAHUL GAUTAM</t>
        </is>
      </c>
      <c r="D116" s="11" t="inlineStr">
        <is>
          <t>GTR02</t>
        </is>
      </c>
      <c r="E116" s="11" t="inlineStr">
        <is>
          <t>New Delhi</t>
        </is>
      </c>
      <c r="F116" s="12" t="inlineStr">
        <is>
          <t>RAMESH SINGH</t>
        </is>
      </c>
      <c r="G116" s="11" t="inlineStr">
        <is>
          <t>350971</t>
        </is>
      </c>
      <c r="H116" s="14" t="n">
        <v>46312</v>
      </c>
      <c r="I116" s="14" t="n">
        <v>46312</v>
      </c>
      <c r="J116" s="13" t="n">
        <v>380</v>
      </c>
      <c r="K116" s="12">
        <f>IFERROR(INDEX('Photo Review'!$W$2:$W$403,MATCH($A116&amp;"|START",'Photo Review'!$Z$2:$Z$403,0)),"Photo missing / not downloaded")</f>
        <v/>
      </c>
      <c r="L116" s="12">
        <f>IFERROR(INDEX('Photo Review'!$W$2:$W$403,MATCH($A116&amp;"|END",'Photo Review'!$Z$2:$Z$403,0)),"Photo missing / not downloaded")</f>
        <v/>
      </c>
      <c r="M116" s="11">
        <f>IF(AND(K116="Timestamp + Location",L116="Timestamp + Location"),"Compliant","NON-COMPLIANT")</f>
        <v/>
      </c>
      <c r="N116" s="11" t="n">
        <v>6068.5</v>
      </c>
      <c r="O116" s="11" t="n">
        <v>6075.8</v>
      </c>
      <c r="P116" s="11" t="n">
        <v>7.300000000000182</v>
      </c>
      <c r="Q116" s="11">
        <f>COUNTIFS('Photo Review'!$J$2:$J$403,A116,'Photo Review'!$S$2:$S$403,"?*")</f>
        <v/>
      </c>
    </row>
    <row r="117">
      <c r="A117" s="11" t="n">
        <v>3573</v>
      </c>
      <c r="B117" s="11" t="inlineStr">
        <is>
          <t>SL04330</t>
        </is>
      </c>
      <c r="C117" s="12" t="inlineStr">
        <is>
          <t>BHARATHI B RAMADASS</t>
        </is>
      </c>
      <c r="D117" s="11" t="inlineStr">
        <is>
          <t>South</t>
        </is>
      </c>
      <c r="E117" s="11" t="inlineStr">
        <is>
          <t>Chennai</t>
        </is>
      </c>
      <c r="F117" s="12" t="inlineStr">
        <is>
          <t>SURENDRAN R</t>
        </is>
      </c>
      <c r="G117" s="11" t="inlineStr">
        <is>
          <t>351759</t>
        </is>
      </c>
      <c r="H117" s="14" t="n">
        <v>46308</v>
      </c>
      <c r="I117" s="14" t="n">
        <v>46314</v>
      </c>
      <c r="J117" s="13" t="n">
        <v>140</v>
      </c>
      <c r="K117" s="12">
        <f>IFERROR(INDEX('Photo Review'!$W$2:$W$403,MATCH($A117&amp;"|START",'Photo Review'!$Z$2:$Z$403,0)),"Photo missing / not downloaded")</f>
        <v/>
      </c>
      <c r="L117" s="12">
        <f>IFERROR(INDEX('Photo Review'!$W$2:$W$403,MATCH($A117&amp;"|END",'Photo Review'!$Z$2:$Z$403,0)),"Photo missing / not downloaded")</f>
        <v/>
      </c>
      <c r="M117" s="11">
        <f>IF(AND(K117="Timestamp + Location",L117="Timestamp + Location"),"Compliant","NON-COMPLIANT")</f>
        <v/>
      </c>
      <c r="N117" s="11" t="n">
        <v>62027.2</v>
      </c>
      <c r="O117" s="11" t="n">
        <v>62097</v>
      </c>
      <c r="P117" s="11" t="n">
        <v>69.80000000000291</v>
      </c>
      <c r="Q117" s="11">
        <f>COUNTIFS('Photo Review'!$J$2:$J$403,A117,'Photo Review'!$S$2:$S$403,"?*")</f>
        <v/>
      </c>
    </row>
    <row r="118">
      <c r="A118" s="11" t="n">
        <v>3901</v>
      </c>
      <c r="B118" s="11" t="inlineStr">
        <is>
          <t>SL04330</t>
        </is>
      </c>
      <c r="C118" s="12" t="inlineStr">
        <is>
          <t>BHARATHI B RAMADASS</t>
        </is>
      </c>
      <c r="D118" s="11" t="inlineStr">
        <is>
          <t>South</t>
        </is>
      </c>
      <c r="E118" s="11" t="inlineStr">
        <is>
          <t>Chennai</t>
        </is>
      </c>
      <c r="F118" s="12" t="inlineStr">
        <is>
          <t>SURENDRAN R</t>
        </is>
      </c>
      <c r="G118" s="11" t="inlineStr">
        <is>
          <t>352102</t>
        </is>
      </c>
      <c r="H118" s="14" t="n">
        <v>46309</v>
      </c>
      <c r="I118" s="14" t="n">
        <v>46316</v>
      </c>
      <c r="J118" s="13" t="n">
        <v>440</v>
      </c>
      <c r="K118" s="12">
        <f>IFERROR(INDEX('Photo Review'!$W$2:$W$403,MATCH($A118&amp;"|START",'Photo Review'!$Z$2:$Z$403,0)),"Photo missing / not downloaded")</f>
        <v/>
      </c>
      <c r="L118" s="12">
        <f>IFERROR(INDEX('Photo Review'!$W$2:$W$403,MATCH($A118&amp;"|END",'Photo Review'!$Z$2:$Z$403,0)),"Photo missing / not downloaded")</f>
        <v/>
      </c>
      <c r="M118" s="11">
        <f>IF(AND(K118="Timestamp + Location",L118="Timestamp + Location"),"Compliant","NON-COMPLIANT")</f>
        <v/>
      </c>
      <c r="N118" s="11" t="n">
        <v>62220.2</v>
      </c>
      <c r="O118" s="11" t="n">
        <v>62365.2</v>
      </c>
      <c r="P118" s="11" t="n">
        <v>145</v>
      </c>
      <c r="Q118" s="11">
        <f>COUNTIFS('Photo Review'!$J$2:$J$403,A118,'Photo Review'!$S$2:$S$403,"?*")</f>
        <v/>
      </c>
    </row>
    <row r="119">
      <c r="A119" s="11" t="n">
        <v>1005</v>
      </c>
      <c r="B119" s="11" t="inlineStr">
        <is>
          <t>SL04343</t>
        </is>
      </c>
      <c r="C119" s="12" t="inlineStr">
        <is>
          <t>M RAJU</t>
        </is>
      </c>
      <c r="D119" s="11" t="inlineStr">
        <is>
          <t>South</t>
        </is>
      </c>
      <c r="E119" s="11" t="inlineStr">
        <is>
          <t>Hyderabad</t>
        </is>
      </c>
      <c r="F119" s="12" t="inlineStr">
        <is>
          <t>K.Purushotham</t>
        </is>
      </c>
      <c r="G119" s="11" t="inlineStr">
        <is>
          <t>349349</t>
        </is>
      </c>
      <c r="H119" s="14" t="n">
        <v>46309</v>
      </c>
      <c r="I119" s="14" t="n">
        <v>46309</v>
      </c>
      <c r="J119" s="13" t="n">
        <v>100</v>
      </c>
      <c r="K119" s="12">
        <f>IFERROR(INDEX('Photo Review'!$W$2:$W$403,MATCH($A119&amp;"|START",'Photo Review'!$Z$2:$Z$403,0)),"Photo missing / not downloaded")</f>
        <v/>
      </c>
      <c r="L119" s="12">
        <f>IFERROR(INDEX('Photo Review'!$W$2:$W$403,MATCH($A119&amp;"|END",'Photo Review'!$Z$2:$Z$403,0)),"Photo missing / not downloaded")</f>
        <v/>
      </c>
      <c r="M119" s="11">
        <f>IF(AND(K119="Timestamp + Location",L119="Timestamp + Location"),"Compliant","NON-COMPLIANT")</f>
        <v/>
      </c>
      <c r="N119" s="11" t="n"/>
      <c r="O119" s="11" t="n"/>
      <c r="P119" s="11" t="n"/>
      <c r="Q119" s="11">
        <f>COUNTIFS('Photo Review'!$J$2:$J$403,A119,'Photo Review'!$S$2:$S$403,"?*")</f>
        <v/>
      </c>
    </row>
    <row r="120">
      <c r="A120" s="11" t="n">
        <v>2707</v>
      </c>
      <c r="B120" s="11" t="inlineStr">
        <is>
          <t>SL04343</t>
        </is>
      </c>
      <c r="C120" s="12" t="inlineStr">
        <is>
          <t>M RAJU</t>
        </is>
      </c>
      <c r="D120" s="11" t="inlineStr">
        <is>
          <t>South</t>
        </is>
      </c>
      <c r="E120" s="11" t="inlineStr">
        <is>
          <t>Hyderabad</t>
        </is>
      </c>
      <c r="F120" s="12" t="inlineStr">
        <is>
          <t>K.Purushotham</t>
        </is>
      </c>
      <c r="G120" s="11" t="inlineStr">
        <is>
          <t>350873</t>
        </is>
      </c>
      <c r="H120" s="14" t="n">
        <v>46310</v>
      </c>
      <c r="I120" s="14" t="n">
        <v>46312</v>
      </c>
      <c r="J120" s="13" t="n">
        <v>92</v>
      </c>
      <c r="K120" s="12">
        <f>IFERROR(INDEX('Photo Review'!$W$2:$W$403,MATCH($A120&amp;"|START",'Photo Review'!$Z$2:$Z$403,0)),"Photo missing / not downloaded")</f>
        <v/>
      </c>
      <c r="L120" s="12">
        <f>IFERROR(INDEX('Photo Review'!$W$2:$W$403,MATCH($A120&amp;"|END",'Photo Review'!$Z$2:$Z$403,0)),"Photo missing / not downloaded")</f>
        <v/>
      </c>
      <c r="M120" s="11">
        <f>IF(AND(K120="Timestamp + Location",L120="Timestamp + Location"),"Compliant","NON-COMPLIANT")</f>
        <v/>
      </c>
      <c r="N120" s="11" t="n">
        <v>26450.7</v>
      </c>
      <c r="O120" s="11" t="n">
        <v>26508</v>
      </c>
      <c r="P120" s="11" t="n">
        <v>57.29999999999927</v>
      </c>
      <c r="Q120" s="11">
        <f>COUNTIFS('Photo Review'!$J$2:$J$403,A120,'Photo Review'!$S$2:$S$403,"?*")</f>
        <v/>
      </c>
    </row>
    <row r="121">
      <c r="A121" s="11" t="n">
        <v>284</v>
      </c>
      <c r="B121" s="11" t="inlineStr">
        <is>
          <t>SL04344</t>
        </is>
      </c>
      <c r="C121" s="12" t="inlineStr">
        <is>
          <t>V GIRIDHAR BABU</t>
        </is>
      </c>
      <c r="D121" s="11" t="inlineStr">
        <is>
          <t>South</t>
        </is>
      </c>
      <c r="E121" s="11" t="inlineStr">
        <is>
          <t>Bangalore</t>
        </is>
      </c>
      <c r="F121" s="12" t="inlineStr">
        <is>
          <t>AMRUTH K</t>
        </is>
      </c>
      <c r="G121" s="11" t="inlineStr">
        <is>
          <t>348433</t>
        </is>
      </c>
      <c r="H121" s="14" t="n">
        <v>46307</v>
      </c>
      <c r="I121" s="14" t="n">
        <v>46307</v>
      </c>
      <c r="J121" s="13" t="n">
        <v>160</v>
      </c>
      <c r="K121" s="12">
        <f>IFERROR(INDEX('Photo Review'!$W$2:$W$403,MATCH($A121&amp;"|START",'Photo Review'!$Z$2:$Z$403,0)),"Photo missing / not downloaded")</f>
        <v/>
      </c>
      <c r="L121" s="12">
        <f>IFERROR(INDEX('Photo Review'!$W$2:$W$403,MATCH($A121&amp;"|END",'Photo Review'!$Z$2:$Z$403,0)),"Photo missing / not downloaded")</f>
        <v/>
      </c>
      <c r="M121" s="11">
        <f>IF(AND(K121="Timestamp + Location",L121="Timestamp + Location"),"Compliant","NON-COMPLIANT")</f>
        <v/>
      </c>
      <c r="N121" s="11" t="n">
        <v>36788</v>
      </c>
      <c r="O121" s="11" t="n">
        <v>36863</v>
      </c>
      <c r="P121" s="11" t="n">
        <v>75</v>
      </c>
      <c r="Q121" s="11">
        <f>COUNTIFS('Photo Review'!$J$2:$J$403,A121,'Photo Review'!$S$2:$S$403,"?*")</f>
        <v/>
      </c>
    </row>
    <row r="122">
      <c r="A122" s="11" t="n">
        <v>746</v>
      </c>
      <c r="B122" s="11" t="inlineStr">
        <is>
          <t>SL04344</t>
        </is>
      </c>
      <c r="C122" s="12" t="inlineStr">
        <is>
          <t>V GIRIDHAR BABU</t>
        </is>
      </c>
      <c r="D122" s="11" t="inlineStr">
        <is>
          <t>South</t>
        </is>
      </c>
      <c r="E122" s="11" t="inlineStr">
        <is>
          <t>Bangalore</t>
        </is>
      </c>
      <c r="F122" s="12" t="inlineStr">
        <is>
          <t>AMRUTH K</t>
        </is>
      </c>
      <c r="G122" s="11" t="inlineStr">
        <is>
          <t>349064</t>
        </is>
      </c>
      <c r="H122" s="14" t="n">
        <v>46308</v>
      </c>
      <c r="I122" s="14" t="n">
        <v>46308</v>
      </c>
      <c r="J122" s="13" t="n">
        <v>208</v>
      </c>
      <c r="K122" s="12">
        <f>IFERROR(INDEX('Photo Review'!$W$2:$W$403,MATCH($A122&amp;"|START",'Photo Review'!$Z$2:$Z$403,0)),"Photo missing / not downloaded")</f>
        <v/>
      </c>
      <c r="L122" s="12">
        <f>IFERROR(INDEX('Photo Review'!$W$2:$W$403,MATCH($A122&amp;"|END",'Photo Review'!$Z$2:$Z$403,0)),"Photo missing / not downloaded")</f>
        <v/>
      </c>
      <c r="M122" s="11">
        <f>IF(AND(K122="Timestamp + Location",L122="Timestamp + Location"),"Compliant","NON-COMPLIANT")</f>
        <v/>
      </c>
      <c r="N122" s="11" t="n">
        <v>36866.8</v>
      </c>
      <c r="O122" s="11" t="n">
        <v>36955</v>
      </c>
      <c r="P122" s="11" t="n">
        <v>88.19999999999709</v>
      </c>
      <c r="Q122" s="11">
        <f>COUNTIFS('Photo Review'!$J$2:$J$403,A122,'Photo Review'!$S$2:$S$403,"?*")</f>
        <v/>
      </c>
    </row>
    <row r="123">
      <c r="A123" s="11" t="n">
        <v>1181</v>
      </c>
      <c r="B123" s="11" t="inlineStr">
        <is>
          <t>SL04344</t>
        </is>
      </c>
      <c r="C123" s="12" t="inlineStr">
        <is>
          <t>V GIRIDHAR BABU</t>
        </is>
      </c>
      <c r="D123" s="11" t="inlineStr">
        <is>
          <t>South</t>
        </is>
      </c>
      <c r="E123" s="11" t="inlineStr">
        <is>
          <t>Bangalore</t>
        </is>
      </c>
      <c r="F123" s="12" t="inlineStr">
        <is>
          <t>AMRUTH K</t>
        </is>
      </c>
      <c r="G123" s="11" t="inlineStr">
        <is>
          <t>349533</t>
        </is>
      </c>
      <c r="H123" s="14" t="n">
        <v>46309</v>
      </c>
      <c r="I123" s="14" t="n">
        <v>46309</v>
      </c>
      <c r="J123" s="13" t="n">
        <v>436</v>
      </c>
      <c r="K123" s="12">
        <f>IFERROR(INDEX('Photo Review'!$W$2:$W$403,MATCH($A123&amp;"|START",'Photo Review'!$Z$2:$Z$403,0)),"Photo missing / not downloaded")</f>
        <v/>
      </c>
      <c r="L123" s="12">
        <f>IFERROR(INDEX('Photo Review'!$W$2:$W$403,MATCH($A123&amp;"|END",'Photo Review'!$Z$2:$Z$403,0)),"Photo missing / not downloaded")</f>
        <v/>
      </c>
      <c r="M123" s="11">
        <f>IF(AND(K123="Timestamp + Location",L123="Timestamp + Location"),"Compliant","NON-COMPLIANT")</f>
        <v/>
      </c>
      <c r="N123" s="11" t="n"/>
      <c r="O123" s="11" t="n"/>
      <c r="P123" s="11" t="n"/>
      <c r="Q123" s="11">
        <f>COUNTIFS('Photo Review'!$J$2:$J$403,A123,'Photo Review'!$S$2:$S$403,"?*")</f>
        <v/>
      </c>
    </row>
    <row r="124">
      <c r="A124" s="11" t="n">
        <v>1741</v>
      </c>
      <c r="B124" s="11" t="inlineStr">
        <is>
          <t>SL04344</t>
        </is>
      </c>
      <c r="C124" s="12" t="inlineStr">
        <is>
          <t>V GIRIDHAR BABU</t>
        </is>
      </c>
      <c r="D124" s="11" t="inlineStr">
        <is>
          <t>South</t>
        </is>
      </c>
      <c r="E124" s="11" t="inlineStr">
        <is>
          <t>Bangalore</t>
        </is>
      </c>
      <c r="F124" s="12" t="inlineStr">
        <is>
          <t>AMRUTH K</t>
        </is>
      </c>
      <c r="G124" s="11" t="inlineStr">
        <is>
          <t>350048</t>
        </is>
      </c>
      <c r="H124" s="14" t="n">
        <v>46310</v>
      </c>
      <c r="I124" s="14" t="n">
        <v>46310</v>
      </c>
      <c r="J124" s="13" t="n">
        <v>184</v>
      </c>
      <c r="K124" s="12">
        <f>IFERROR(INDEX('Photo Review'!$W$2:$W$403,MATCH($A124&amp;"|START",'Photo Review'!$Z$2:$Z$403,0)),"Photo missing / not downloaded")</f>
        <v/>
      </c>
      <c r="L124" s="12">
        <f>IFERROR(INDEX('Photo Review'!$W$2:$W$403,MATCH($A124&amp;"|END",'Photo Review'!$Z$2:$Z$403,0)),"Photo missing / not downloaded")</f>
        <v/>
      </c>
      <c r="M124" s="11">
        <f>IF(AND(K124="Timestamp + Location",L124="Timestamp + Location"),"Compliant","NON-COMPLIANT")</f>
        <v/>
      </c>
      <c r="N124" s="11" t="n"/>
      <c r="O124" s="11" t="n"/>
      <c r="P124" s="11" t="n"/>
      <c r="Q124" s="11">
        <f>COUNTIFS('Photo Review'!$J$2:$J$403,A124,'Photo Review'!$S$2:$S$403,"?*")</f>
        <v/>
      </c>
    </row>
    <row r="125">
      <c r="A125" s="11" t="n">
        <v>2269</v>
      </c>
      <c r="B125" s="11" t="inlineStr">
        <is>
          <t>SL04344</t>
        </is>
      </c>
      <c r="C125" s="12" t="inlineStr">
        <is>
          <t>V GIRIDHAR BABU</t>
        </is>
      </c>
      <c r="D125" s="11" t="inlineStr">
        <is>
          <t>South</t>
        </is>
      </c>
      <c r="E125" s="11" t="inlineStr">
        <is>
          <t>Bangalore</t>
        </is>
      </c>
      <c r="F125" s="12" t="inlineStr">
        <is>
          <t>AMRUTH K</t>
        </is>
      </c>
      <c r="G125" s="11" t="inlineStr">
        <is>
          <t>350514</t>
        </is>
      </c>
      <c r="H125" s="14" t="n">
        <v>46311</v>
      </c>
      <c r="I125" s="14" t="n">
        <v>46311</v>
      </c>
      <c r="J125" s="13" t="n">
        <v>20</v>
      </c>
      <c r="K125" s="12">
        <f>IFERROR(INDEX('Photo Review'!$W$2:$W$403,MATCH($A125&amp;"|START",'Photo Review'!$Z$2:$Z$403,0)),"Photo missing / not downloaded")</f>
        <v/>
      </c>
      <c r="L125" s="12">
        <f>IFERROR(INDEX('Photo Review'!$W$2:$W$403,MATCH($A125&amp;"|END",'Photo Review'!$Z$2:$Z$403,0)),"Photo missing / not downloaded")</f>
        <v/>
      </c>
      <c r="M125" s="11">
        <f>IF(AND(K125="Timestamp + Location",L125="Timestamp + Location"),"Compliant","NON-COMPLIANT")</f>
        <v/>
      </c>
      <c r="N125" s="11" t="n"/>
      <c r="O125" s="11" t="n"/>
      <c r="P125" s="11" t="n"/>
      <c r="Q125" s="11">
        <f>COUNTIFS('Photo Review'!$J$2:$J$403,A125,'Photo Review'!$S$2:$S$403,"?*")</f>
        <v/>
      </c>
    </row>
    <row r="126">
      <c r="A126" s="11" t="n">
        <v>2999</v>
      </c>
      <c r="B126" s="11" t="inlineStr">
        <is>
          <t>SL04344</t>
        </is>
      </c>
      <c r="C126" s="12" t="inlineStr">
        <is>
          <t>V GIRIDHAR BABU</t>
        </is>
      </c>
      <c r="D126" s="11" t="inlineStr">
        <is>
          <t>South</t>
        </is>
      </c>
      <c r="E126" s="11" t="inlineStr">
        <is>
          <t>Bangalore</t>
        </is>
      </c>
      <c r="F126" s="12" t="inlineStr">
        <is>
          <t>AMRUTH K</t>
        </is>
      </c>
      <c r="G126" s="11" t="inlineStr">
        <is>
          <t>351116</t>
        </is>
      </c>
      <c r="H126" s="14" t="n">
        <v>46312</v>
      </c>
      <c r="I126" s="14" t="n">
        <v>46312</v>
      </c>
      <c r="J126" s="13" t="n">
        <v>168</v>
      </c>
      <c r="K126" s="12">
        <f>IFERROR(INDEX('Photo Review'!$W$2:$W$403,MATCH($A126&amp;"|START",'Photo Review'!$Z$2:$Z$403,0)),"Photo missing / not downloaded")</f>
        <v/>
      </c>
      <c r="L126" s="12">
        <f>IFERROR(INDEX('Photo Review'!$W$2:$W$403,MATCH($A126&amp;"|END",'Photo Review'!$Z$2:$Z$403,0)),"Photo missing / not downloaded")</f>
        <v/>
      </c>
      <c r="M126" s="11">
        <f>IF(AND(K126="Timestamp + Location",L126="Timestamp + Location"),"Compliant","NON-COMPLIANT")</f>
        <v/>
      </c>
      <c r="N126" s="11" t="n"/>
      <c r="O126" s="11" t="n"/>
      <c r="P126" s="11" t="n"/>
      <c r="Q126" s="11">
        <f>COUNTIFS('Photo Review'!$J$2:$J$403,A126,'Photo Review'!$S$2:$S$403,"?*")</f>
        <v/>
      </c>
    </row>
    <row r="127">
      <c r="A127" s="11" t="n">
        <v>212</v>
      </c>
      <c r="B127" s="11" t="inlineStr">
        <is>
          <t>SL04356</t>
        </is>
      </c>
      <c r="C127" s="12" t="inlineStr">
        <is>
          <t>HARIOM DUBEY</t>
        </is>
      </c>
      <c r="D127" s="11" t="inlineStr">
        <is>
          <t>GTR02</t>
        </is>
      </c>
      <c r="E127" s="11" t="inlineStr">
        <is>
          <t>New Delhi</t>
        </is>
      </c>
      <c r="F127" s="12" t="inlineStr">
        <is>
          <t>RAHUL GAUTAM</t>
        </is>
      </c>
      <c r="G127" s="11" t="inlineStr">
        <is>
          <t>348281</t>
        </is>
      </c>
      <c r="H127" s="14" t="n">
        <v>46307</v>
      </c>
      <c r="I127" s="14" t="n">
        <v>46307</v>
      </c>
      <c r="J127" s="13" t="n">
        <v>140</v>
      </c>
      <c r="K127" s="12">
        <f>IFERROR(INDEX('Photo Review'!$W$2:$W$403,MATCH($A127&amp;"|START",'Photo Review'!$Z$2:$Z$403,0)),"Photo missing / not downloaded")</f>
        <v/>
      </c>
      <c r="L127" s="12">
        <f>IFERROR(INDEX('Photo Review'!$W$2:$W$403,MATCH($A127&amp;"|END",'Photo Review'!$Z$2:$Z$403,0)),"Photo missing / not downloaded")</f>
        <v/>
      </c>
      <c r="M127" s="11">
        <f>IF(AND(K127="Timestamp + Location",L127="Timestamp + Location"),"Compliant","NON-COMPLIANT")</f>
        <v/>
      </c>
      <c r="N127" s="11" t="n">
        <v>14472</v>
      </c>
      <c r="O127" s="11" t="n">
        <v>14542</v>
      </c>
      <c r="P127" s="11" t="n">
        <v>70</v>
      </c>
      <c r="Q127" s="11">
        <f>COUNTIFS('Photo Review'!$J$2:$J$403,A127,'Photo Review'!$S$2:$S$403,"?*")</f>
        <v/>
      </c>
    </row>
    <row r="128">
      <c r="A128" s="11" t="n">
        <v>708</v>
      </c>
      <c r="B128" s="11" t="inlineStr">
        <is>
          <t>SL04356</t>
        </is>
      </c>
      <c r="C128" s="12" t="inlineStr">
        <is>
          <t>HARIOM DUBEY</t>
        </is>
      </c>
      <c r="D128" s="11" t="inlineStr">
        <is>
          <t>GTR02</t>
        </is>
      </c>
      <c r="E128" s="11" t="inlineStr">
        <is>
          <t>New Delhi</t>
        </is>
      </c>
      <c r="F128" s="12" t="inlineStr">
        <is>
          <t>RAHUL GAUTAM</t>
        </is>
      </c>
      <c r="G128" s="11" t="inlineStr">
        <is>
          <t>349006</t>
        </is>
      </c>
      <c r="H128" s="14" t="n">
        <v>46308</v>
      </c>
      <c r="I128" s="14" t="n">
        <v>46308</v>
      </c>
      <c r="J128" s="13" t="n">
        <v>48</v>
      </c>
      <c r="K128" s="12">
        <f>IFERROR(INDEX('Photo Review'!$W$2:$W$403,MATCH($A128&amp;"|START",'Photo Review'!$Z$2:$Z$403,0)),"Photo missing / not downloaded")</f>
        <v/>
      </c>
      <c r="L128" s="12">
        <f>IFERROR(INDEX('Photo Review'!$W$2:$W$403,MATCH($A128&amp;"|END",'Photo Review'!$Z$2:$Z$403,0)),"Photo missing / not downloaded")</f>
        <v/>
      </c>
      <c r="M128" s="11">
        <f>IF(AND(K128="Timestamp + Location",L128="Timestamp + Location"),"Compliant","NON-COMPLIANT")</f>
        <v/>
      </c>
      <c r="N128" s="11" t="n">
        <v>14542</v>
      </c>
      <c r="O128" s="11" t="n">
        <v>14589</v>
      </c>
      <c r="P128" s="11" t="n">
        <v>47</v>
      </c>
      <c r="Q128" s="11">
        <f>COUNTIFS('Photo Review'!$J$2:$J$403,A128,'Photo Review'!$S$2:$S$403,"?*")</f>
        <v/>
      </c>
    </row>
    <row r="129">
      <c r="A129" s="11" t="n">
        <v>1054</v>
      </c>
      <c r="B129" s="11" t="inlineStr">
        <is>
          <t>SL04356</t>
        </is>
      </c>
      <c r="C129" s="12" t="inlineStr">
        <is>
          <t>HARIOM DUBEY</t>
        </is>
      </c>
      <c r="D129" s="11" t="inlineStr">
        <is>
          <t>GTR02</t>
        </is>
      </c>
      <c r="E129" s="11" t="inlineStr">
        <is>
          <t>New Delhi</t>
        </is>
      </c>
      <c r="F129" s="12" t="inlineStr">
        <is>
          <t>RAHUL GAUTAM</t>
        </is>
      </c>
      <c r="G129" s="11" t="inlineStr">
        <is>
          <t>349403</t>
        </is>
      </c>
      <c r="H129" s="14" t="n">
        <v>46309</v>
      </c>
      <c r="I129" s="14" t="n">
        <v>46309</v>
      </c>
      <c r="J129" s="13" t="n">
        <v>92</v>
      </c>
      <c r="K129" s="12">
        <f>IFERROR(INDEX('Photo Review'!$W$2:$W$403,MATCH($A129&amp;"|START",'Photo Review'!$Z$2:$Z$403,0)),"Photo missing / not downloaded")</f>
        <v/>
      </c>
      <c r="L129" s="12">
        <f>IFERROR(INDEX('Photo Review'!$W$2:$W$403,MATCH($A129&amp;"|END",'Photo Review'!$Z$2:$Z$403,0)),"Photo missing / not downloaded")</f>
        <v/>
      </c>
      <c r="M129" s="11">
        <f>IF(AND(K129="Timestamp + Location",L129="Timestamp + Location"),"Compliant","NON-COMPLIANT")</f>
        <v/>
      </c>
      <c r="N129" s="11" t="n"/>
      <c r="O129" s="11" t="n"/>
      <c r="P129" s="11" t="n"/>
      <c r="Q129" s="11">
        <f>COUNTIFS('Photo Review'!$J$2:$J$403,A129,'Photo Review'!$S$2:$S$403,"?*")</f>
        <v/>
      </c>
    </row>
    <row r="130">
      <c r="A130" s="11" t="n">
        <v>2101</v>
      </c>
      <c r="B130" s="11" t="inlineStr">
        <is>
          <t>SL04356</t>
        </is>
      </c>
      <c r="C130" s="12" t="inlineStr">
        <is>
          <t>HARIOM DUBEY</t>
        </is>
      </c>
      <c r="D130" s="11" t="inlineStr">
        <is>
          <t>GTR02</t>
        </is>
      </c>
      <c r="E130" s="11" t="inlineStr">
        <is>
          <t>New Delhi</t>
        </is>
      </c>
      <c r="F130" s="12" t="inlineStr">
        <is>
          <t>RAHUL GAUTAM</t>
        </is>
      </c>
      <c r="G130" s="11" t="inlineStr">
        <is>
          <t>350365</t>
        </is>
      </c>
      <c r="H130" s="14" t="n">
        <v>46311</v>
      </c>
      <c r="I130" s="14" t="n">
        <v>46311</v>
      </c>
      <c r="J130" s="13" t="n">
        <v>156</v>
      </c>
      <c r="K130" s="12">
        <f>IFERROR(INDEX('Photo Review'!$W$2:$W$403,MATCH($A130&amp;"|START",'Photo Review'!$Z$2:$Z$403,0)),"Photo missing / not downloaded")</f>
        <v/>
      </c>
      <c r="L130" s="12">
        <f>IFERROR(INDEX('Photo Review'!$W$2:$W$403,MATCH($A130&amp;"|END",'Photo Review'!$Z$2:$Z$403,0)),"Photo missing / not downloaded")</f>
        <v/>
      </c>
      <c r="M130" s="11">
        <f>IF(AND(K130="Timestamp + Location",L130="Timestamp + Location"),"Compliant","NON-COMPLIANT")</f>
        <v/>
      </c>
      <c r="N130" s="11" t="n">
        <v>14647</v>
      </c>
      <c r="O130" s="11" t="n">
        <v>14721</v>
      </c>
      <c r="P130" s="11" t="n">
        <v>74</v>
      </c>
      <c r="Q130" s="11">
        <f>COUNTIFS('Photo Review'!$J$2:$J$403,A130,'Photo Review'!$S$2:$S$403,"?*")</f>
        <v/>
      </c>
    </row>
    <row r="131">
      <c r="A131" s="11" t="n">
        <v>2811</v>
      </c>
      <c r="B131" s="11" t="inlineStr">
        <is>
          <t>SL04356</t>
        </is>
      </c>
      <c r="C131" s="12" t="inlineStr">
        <is>
          <t>HARIOM DUBEY</t>
        </is>
      </c>
      <c r="D131" s="11" t="inlineStr">
        <is>
          <t>GTR02</t>
        </is>
      </c>
      <c r="E131" s="11" t="inlineStr">
        <is>
          <t>New Delhi</t>
        </is>
      </c>
      <c r="F131" s="12" t="inlineStr">
        <is>
          <t>RAHUL GAUTAM</t>
        </is>
      </c>
      <c r="G131" s="11" t="inlineStr">
        <is>
          <t>350952</t>
        </is>
      </c>
      <c r="H131" s="14" t="n">
        <v>46312</v>
      </c>
      <c r="I131" s="14" t="n">
        <v>46312</v>
      </c>
      <c r="J131" s="13" t="n">
        <v>152</v>
      </c>
      <c r="K131" s="12">
        <f>IFERROR(INDEX('Photo Review'!$W$2:$W$403,MATCH($A131&amp;"|START",'Photo Review'!$Z$2:$Z$403,0)),"Photo missing / not downloaded")</f>
        <v/>
      </c>
      <c r="L131" s="12">
        <f>IFERROR(INDEX('Photo Review'!$W$2:$W$403,MATCH($A131&amp;"|END",'Photo Review'!$Z$2:$Z$403,0)),"Photo missing / not downloaded")</f>
        <v/>
      </c>
      <c r="M131" s="11">
        <f>IF(AND(K131="Timestamp + Location",L131="Timestamp + Location"),"Compliant","NON-COMPLIANT")</f>
        <v/>
      </c>
      <c r="N131" s="11" t="n"/>
      <c r="O131" s="11" t="n"/>
      <c r="P131" s="11" t="n"/>
      <c r="Q131" s="11">
        <f>COUNTIFS('Photo Review'!$J$2:$J$403,A131,'Photo Review'!$S$2:$S$403,"?*")</f>
        <v/>
      </c>
    </row>
    <row r="132">
      <c r="A132" s="11" t="n">
        <v>1818</v>
      </c>
      <c r="B132" s="11" t="inlineStr">
        <is>
          <t>SL04365</t>
        </is>
      </c>
      <c r="C132" s="12" t="inlineStr">
        <is>
          <t>AMAN KUMAR</t>
        </is>
      </c>
      <c r="D132" s="11" t="inlineStr">
        <is>
          <t>GTR03 A</t>
        </is>
      </c>
      <c r="E132" s="11" t="inlineStr">
        <is>
          <t>Raibareli</t>
        </is>
      </c>
      <c r="F132" s="12" t="inlineStr">
        <is>
          <t>SAURABH JAISWAL</t>
        </is>
      </c>
      <c r="G132" s="11" t="inlineStr">
        <is>
          <t>350107</t>
        </is>
      </c>
      <c r="H132" s="14" t="n">
        <v>46310</v>
      </c>
      <c r="I132" s="14" t="n">
        <v>46311</v>
      </c>
      <c r="J132" s="13" t="n">
        <v>304</v>
      </c>
      <c r="K132" s="12">
        <f>IFERROR(INDEX('Photo Review'!$W$2:$W$403,MATCH($A132&amp;"|START",'Photo Review'!$Z$2:$Z$403,0)),"Photo missing / not downloaded")</f>
        <v/>
      </c>
      <c r="L132" s="12">
        <f>IFERROR(INDEX('Photo Review'!$W$2:$W$403,MATCH($A132&amp;"|END",'Photo Review'!$Z$2:$Z$403,0)),"Photo missing / not downloaded")</f>
        <v/>
      </c>
      <c r="M132" s="11">
        <f>IF(AND(K132="Timestamp + Location",L132="Timestamp + Location"),"Compliant","NON-COMPLIANT")</f>
        <v/>
      </c>
      <c r="N132" s="11" t="n">
        <v>6776</v>
      </c>
      <c r="O132" s="11" t="n">
        <v>6850.7</v>
      </c>
      <c r="P132" s="11" t="n">
        <v>74.69999999999982</v>
      </c>
      <c r="Q132" s="11">
        <f>COUNTIFS('Photo Review'!$J$2:$J$403,A132,'Photo Review'!$S$2:$S$403,"?*")</f>
        <v/>
      </c>
    </row>
    <row r="133">
      <c r="A133" s="11" t="n">
        <v>3224</v>
      </c>
      <c r="B133" s="11" t="inlineStr">
        <is>
          <t>SL04371</t>
        </is>
      </c>
      <c r="C133" s="12" t="inlineStr">
        <is>
          <t>NAVEEN N ANCHAN</t>
        </is>
      </c>
      <c r="D133" s="11" t="inlineStr">
        <is>
          <t>West</t>
        </is>
      </c>
      <c r="E133" s="11" t="inlineStr">
        <is>
          <t>Mumbai</t>
        </is>
      </c>
      <c r="F133" s="12" t="inlineStr">
        <is>
          <t>Gouri Shankar</t>
        </is>
      </c>
      <c r="G133" s="11" t="inlineStr">
        <is>
          <t>351285</t>
        </is>
      </c>
      <c r="H133" s="14" t="n">
        <v>46311</v>
      </c>
      <c r="I133" s="14" t="n">
        <v>46313</v>
      </c>
      <c r="J133" s="13" t="n">
        <v>5150</v>
      </c>
      <c r="K133" s="12">
        <f>IFERROR(INDEX('Photo Review'!$W$2:$W$403,MATCH($A133&amp;"|START",'Photo Review'!$Z$2:$Z$403,0)),"Photo missing / not downloaded")</f>
        <v/>
      </c>
      <c r="L133" s="12">
        <f>IFERROR(INDEX('Photo Review'!$W$2:$W$403,MATCH($A133&amp;"|END",'Photo Review'!$Z$2:$Z$403,0)),"Photo missing / not downloaded")</f>
        <v/>
      </c>
      <c r="M133" s="11">
        <f>IF(AND(K133="Timestamp + Location",L133="Timestamp + Location"),"Compliant","NON-COMPLIANT")</f>
        <v/>
      </c>
      <c r="N133" s="11" t="n">
        <v>12416.9</v>
      </c>
      <c r="O133" s="11" t="n">
        <v>12468.4</v>
      </c>
      <c r="P133" s="11" t="n">
        <v>51.5</v>
      </c>
      <c r="Q133" s="11">
        <f>COUNTIFS('Photo Review'!$J$2:$J$403,A133,'Photo Review'!$S$2:$S$403,"?*")</f>
        <v/>
      </c>
    </row>
    <row r="134">
      <c r="A134" s="11" t="n">
        <v>2363</v>
      </c>
      <c r="B134" s="11" t="inlineStr">
        <is>
          <t>SL04381</t>
        </is>
      </c>
      <c r="C134" s="12" t="inlineStr">
        <is>
          <t>MAHESH KUMAR SHARMA</t>
        </is>
      </c>
      <c r="D134" s="11" t="inlineStr">
        <is>
          <t>GTR02</t>
        </is>
      </c>
      <c r="E134" s="11" t="inlineStr">
        <is>
          <t>Jaipur</t>
        </is>
      </c>
      <c r="F134" s="12" t="inlineStr">
        <is>
          <t>VINAY SHARMA</t>
        </is>
      </c>
      <c r="G134" s="11" t="inlineStr">
        <is>
          <t>350598</t>
        </is>
      </c>
      <c r="H134" s="14" t="n">
        <v>46311</v>
      </c>
      <c r="I134" s="14" t="n">
        <v>46311</v>
      </c>
      <c r="J134" s="13" t="n">
        <v>424</v>
      </c>
      <c r="K134" s="12">
        <f>IFERROR(INDEX('Photo Review'!$W$2:$W$403,MATCH($A134&amp;"|START",'Photo Review'!$Z$2:$Z$403,0)),"Photo missing / not downloaded")</f>
        <v/>
      </c>
      <c r="L134" s="12">
        <f>IFERROR(INDEX('Photo Review'!$W$2:$W$403,MATCH($A134&amp;"|END",'Photo Review'!$Z$2:$Z$403,0)),"Photo missing / not downloaded")</f>
        <v/>
      </c>
      <c r="M134" s="11">
        <f>IF(AND(K134="Timestamp + Location",L134="Timestamp + Location"),"Compliant","NON-COMPLIANT")</f>
        <v/>
      </c>
      <c r="N134" s="11" t="n"/>
      <c r="O134" s="11" t="n"/>
      <c r="P134" s="11" t="n"/>
      <c r="Q134" s="11">
        <f>COUNTIFS('Photo Review'!$J$2:$J$403,A134,'Photo Review'!$S$2:$S$403,"?*")</f>
        <v/>
      </c>
    </row>
    <row r="135">
      <c r="A135" s="11" t="n">
        <v>522</v>
      </c>
      <c r="B135" s="11" t="inlineStr">
        <is>
          <t>SL04389</t>
        </is>
      </c>
      <c r="C135" s="12" t="inlineStr">
        <is>
          <t>MANOJ KUMAR JAT</t>
        </is>
      </c>
      <c r="D135" s="11" t="inlineStr">
        <is>
          <t>GTR02</t>
        </is>
      </c>
      <c r="E135" s="11" t="inlineStr">
        <is>
          <t>Jaipur</t>
        </is>
      </c>
      <c r="F135" s="12" t="inlineStr">
        <is>
          <t>VINAY SHARMA</t>
        </is>
      </c>
      <c r="G135" s="11" t="inlineStr">
        <is>
          <t>348803</t>
        </is>
      </c>
      <c r="H135" s="14" t="n">
        <v>46308</v>
      </c>
      <c r="I135" s="14" t="n">
        <v>46308</v>
      </c>
      <c r="J135" s="13" t="n">
        <v>172</v>
      </c>
      <c r="K135" s="12">
        <f>IFERROR(INDEX('Photo Review'!$W$2:$W$403,MATCH($A135&amp;"|START",'Photo Review'!$Z$2:$Z$403,0)),"Photo missing / not downloaded")</f>
        <v/>
      </c>
      <c r="L135" s="12">
        <f>IFERROR(INDEX('Photo Review'!$W$2:$W$403,MATCH($A135&amp;"|END",'Photo Review'!$Z$2:$Z$403,0)),"Photo missing / not downloaded")</f>
        <v/>
      </c>
      <c r="M135" s="11">
        <f>IF(AND(K135="Timestamp + Location",L135="Timestamp + Location"),"Compliant","NON-COMPLIANT")</f>
        <v/>
      </c>
      <c r="N135" s="11" t="n">
        <v>34181.2</v>
      </c>
      <c r="O135" s="11" t="n">
        <v>34224</v>
      </c>
      <c r="P135" s="11" t="n">
        <v>42.80000000000291</v>
      </c>
      <c r="Q135" s="11">
        <f>COUNTIFS('Photo Review'!$J$2:$J$403,A135,'Photo Review'!$S$2:$S$403,"?*")</f>
        <v/>
      </c>
    </row>
    <row r="136">
      <c r="A136" s="11" t="n">
        <v>248</v>
      </c>
      <c r="B136" s="11" t="inlineStr">
        <is>
          <t>SL04394</t>
        </is>
      </c>
      <c r="C136" s="12" t="inlineStr">
        <is>
          <t>DHILIBAN M</t>
        </is>
      </c>
      <c r="D136" s="11" t="inlineStr">
        <is>
          <t>GTR09</t>
        </is>
      </c>
      <c r="E136" s="11" t="inlineStr">
        <is>
          <t>Krishnagiri</t>
        </is>
      </c>
      <c r="F136" s="12" t="inlineStr">
        <is>
          <t>Saravanan N</t>
        </is>
      </c>
      <c r="G136" s="11" t="inlineStr">
        <is>
          <t>348343</t>
        </is>
      </c>
      <c r="H136" s="14" t="n">
        <v>46307</v>
      </c>
      <c r="I136" s="14" t="n">
        <v>46307</v>
      </c>
      <c r="J136" s="13" t="n">
        <v>176</v>
      </c>
      <c r="K136" s="12">
        <f>IFERROR(INDEX('Photo Review'!$W$2:$W$403,MATCH($A136&amp;"|START",'Photo Review'!$Z$2:$Z$403,0)),"Photo missing / not downloaded")</f>
        <v/>
      </c>
      <c r="L136" s="12">
        <f>IFERROR(INDEX('Photo Review'!$W$2:$W$403,MATCH($A136&amp;"|END",'Photo Review'!$Z$2:$Z$403,0)),"Photo missing / not downloaded")</f>
        <v/>
      </c>
      <c r="M136" s="11">
        <f>IF(AND(K136="Timestamp + Location",L136="Timestamp + Location"),"Compliant","NON-COMPLIANT")</f>
        <v/>
      </c>
      <c r="N136" s="11" t="n">
        <v>4243</v>
      </c>
      <c r="O136" s="11" t="n">
        <v>4322</v>
      </c>
      <c r="P136" s="11" t="n">
        <v>79</v>
      </c>
      <c r="Q136" s="11">
        <f>COUNTIFS('Photo Review'!$J$2:$J$403,A136,'Photo Review'!$S$2:$S$403,"?*")</f>
        <v/>
      </c>
    </row>
    <row r="137">
      <c r="A137" s="11" t="n">
        <v>1657</v>
      </c>
      <c r="B137" s="11" t="inlineStr">
        <is>
          <t>SL04394</t>
        </is>
      </c>
      <c r="C137" s="12" t="inlineStr">
        <is>
          <t>DHILIBAN M</t>
        </is>
      </c>
      <c r="D137" s="11" t="inlineStr">
        <is>
          <t>GTR09</t>
        </is>
      </c>
      <c r="E137" s="11" t="inlineStr">
        <is>
          <t>Krishnagiri</t>
        </is>
      </c>
      <c r="F137" s="12" t="inlineStr">
        <is>
          <t>Saravanan N</t>
        </is>
      </c>
      <c r="G137" s="11" t="inlineStr">
        <is>
          <t>349966</t>
        </is>
      </c>
      <c r="H137" s="14" t="n">
        <v>46310</v>
      </c>
      <c r="I137" s="14" t="n">
        <v>46310</v>
      </c>
      <c r="J137" s="13" t="n">
        <v>164</v>
      </c>
      <c r="K137" s="12">
        <f>IFERROR(INDEX('Photo Review'!$W$2:$W$403,MATCH($A137&amp;"|START",'Photo Review'!$Z$2:$Z$403,0)),"Photo missing / not downloaded")</f>
        <v/>
      </c>
      <c r="L137" s="12">
        <f>IFERROR(INDEX('Photo Review'!$W$2:$W$403,MATCH($A137&amp;"|END",'Photo Review'!$Z$2:$Z$403,0)),"Photo missing / not downloaded")</f>
        <v/>
      </c>
      <c r="M137" s="11">
        <f>IF(AND(K137="Timestamp + Location",L137="Timestamp + Location"),"Compliant","NON-COMPLIANT")</f>
        <v/>
      </c>
      <c r="N137" s="11" t="n">
        <v>4380</v>
      </c>
      <c r="O137" s="11" t="n">
        <v>4436</v>
      </c>
      <c r="P137" s="11" t="n">
        <v>56</v>
      </c>
      <c r="Q137" s="11">
        <f>COUNTIFS('Photo Review'!$J$2:$J$403,A137,'Photo Review'!$S$2:$S$403,"?*")</f>
        <v/>
      </c>
    </row>
    <row r="138">
      <c r="A138" s="11" t="n">
        <v>2168</v>
      </c>
      <c r="B138" s="11" t="inlineStr">
        <is>
          <t>SL04394</t>
        </is>
      </c>
      <c r="C138" s="12" t="inlineStr">
        <is>
          <t>DHILIBAN M</t>
        </is>
      </c>
      <c r="D138" s="11" t="inlineStr">
        <is>
          <t>GTR09</t>
        </is>
      </c>
      <c r="E138" s="11" t="inlineStr">
        <is>
          <t>Krishnagiri</t>
        </is>
      </c>
      <c r="F138" s="12" t="inlineStr">
        <is>
          <t>Saravanan N</t>
        </is>
      </c>
      <c r="G138" s="11" t="inlineStr">
        <is>
          <t>350422</t>
        </is>
      </c>
      <c r="H138" s="14" t="n">
        <v>46311</v>
      </c>
      <c r="I138" s="14" t="n">
        <v>46311</v>
      </c>
      <c r="J138" s="13" t="n">
        <v>172</v>
      </c>
      <c r="K138" s="12">
        <f>IFERROR(INDEX('Photo Review'!$W$2:$W$403,MATCH($A138&amp;"|START",'Photo Review'!$Z$2:$Z$403,0)),"Photo missing / not downloaded")</f>
        <v/>
      </c>
      <c r="L138" s="12">
        <f>IFERROR(INDEX('Photo Review'!$W$2:$W$403,MATCH($A138&amp;"|END",'Photo Review'!$Z$2:$Z$403,0)),"Photo missing / not downloaded")</f>
        <v/>
      </c>
      <c r="M138" s="11">
        <f>IF(AND(K138="Timestamp + Location",L138="Timestamp + Location"),"Compliant","NON-COMPLIANT")</f>
        <v/>
      </c>
      <c r="N138" s="11" t="n">
        <v>4438</v>
      </c>
      <c r="O138" s="11" t="n">
        <v>4516</v>
      </c>
      <c r="P138" s="11" t="n">
        <v>78</v>
      </c>
      <c r="Q138" s="11">
        <f>COUNTIFS('Photo Review'!$J$2:$J$403,A138,'Photo Review'!$S$2:$S$403,"?*")</f>
        <v/>
      </c>
    </row>
    <row r="139">
      <c r="A139" s="11" t="n">
        <v>178</v>
      </c>
      <c r="B139" s="11" t="inlineStr">
        <is>
          <t>SL04406</t>
        </is>
      </c>
      <c r="C139" s="12" t="inlineStr">
        <is>
          <t>ARUN KUMAR</t>
        </is>
      </c>
      <c r="D139" s="11" t="inlineStr">
        <is>
          <t>GTR01</t>
        </is>
      </c>
      <c r="E139" s="11" t="inlineStr">
        <is>
          <t>Ludhiana</t>
        </is>
      </c>
      <c r="F139" s="12" t="inlineStr">
        <is>
          <t>MUNISH KAPOOR</t>
        </is>
      </c>
      <c r="G139" s="11" t="inlineStr">
        <is>
          <t>348230</t>
        </is>
      </c>
      <c r="H139" s="14" t="n">
        <v>46307</v>
      </c>
      <c r="I139" s="14" t="n">
        <v>46307</v>
      </c>
      <c r="J139" s="13" t="n">
        <v>104</v>
      </c>
      <c r="K139" s="12">
        <f>IFERROR(INDEX('Photo Review'!$W$2:$W$403,MATCH($A139&amp;"|START",'Photo Review'!$Z$2:$Z$403,0)),"Photo missing / not downloaded")</f>
        <v/>
      </c>
      <c r="L139" s="12">
        <f>IFERROR(INDEX('Photo Review'!$W$2:$W$403,MATCH($A139&amp;"|END",'Photo Review'!$Z$2:$Z$403,0)),"Photo missing / not downloaded")</f>
        <v/>
      </c>
      <c r="M139" s="11">
        <f>IF(AND(K139="Timestamp + Location",L139="Timestamp + Location"),"Compliant","NON-COMPLIANT")</f>
        <v/>
      </c>
      <c r="N139" s="11" t="n">
        <v>5526.1</v>
      </c>
      <c r="O139" s="11" t="n">
        <v>5532.1</v>
      </c>
      <c r="P139" s="11" t="n">
        <v>6</v>
      </c>
      <c r="Q139" s="11">
        <f>COUNTIFS('Photo Review'!$J$2:$J$403,A139,'Photo Review'!$S$2:$S$403,"?*")</f>
        <v/>
      </c>
    </row>
    <row r="140">
      <c r="A140" s="11" t="n">
        <v>2690</v>
      </c>
      <c r="B140" s="11" t="inlineStr">
        <is>
          <t>SL04406</t>
        </is>
      </c>
      <c r="C140" s="12" t="inlineStr">
        <is>
          <t>ARUN KUMAR</t>
        </is>
      </c>
      <c r="D140" s="11" t="inlineStr">
        <is>
          <t>GTR01</t>
        </is>
      </c>
      <c r="E140" s="11" t="inlineStr">
        <is>
          <t>Ludhiana</t>
        </is>
      </c>
      <c r="F140" s="12" t="inlineStr">
        <is>
          <t>MUNISH KAPOOR</t>
        </is>
      </c>
      <c r="G140" s="11" t="inlineStr">
        <is>
          <t>350859</t>
        </is>
      </c>
      <c r="H140" s="14" t="n">
        <v>46312</v>
      </c>
      <c r="I140" s="14" t="n">
        <v>46312</v>
      </c>
      <c r="J140" s="13" t="n">
        <v>60</v>
      </c>
      <c r="K140" s="12">
        <f>IFERROR(INDEX('Photo Review'!$W$2:$W$403,MATCH($A140&amp;"|START",'Photo Review'!$Z$2:$Z$403,0)),"Photo missing / not downloaded")</f>
        <v/>
      </c>
      <c r="L140" s="12">
        <f>IFERROR(INDEX('Photo Review'!$W$2:$W$403,MATCH($A140&amp;"|END",'Photo Review'!$Z$2:$Z$403,0)),"Photo missing / not downloaded")</f>
        <v/>
      </c>
      <c r="M140" s="11">
        <f>IF(AND(K140="Timestamp + Location",L140="Timestamp + Location"),"Compliant","NON-COMPLIANT")</f>
        <v/>
      </c>
      <c r="N140" s="11" t="n">
        <v>55815.3</v>
      </c>
      <c r="O140" s="11" t="n">
        <v>55865.3</v>
      </c>
      <c r="P140" s="11" t="n">
        <v>50</v>
      </c>
      <c r="Q140" s="11">
        <f>COUNTIFS('Photo Review'!$J$2:$J$403,A140,'Photo Review'!$S$2:$S$403,"?*")</f>
        <v/>
      </c>
    </row>
    <row r="141">
      <c r="A141" s="11" t="n">
        <v>1154</v>
      </c>
      <c r="B141" s="11" t="inlineStr">
        <is>
          <t>SL04417</t>
        </is>
      </c>
      <c r="C141" s="12" t="inlineStr">
        <is>
          <t>DEVAIAH KUDUMU</t>
        </is>
      </c>
      <c r="D141" s="11" t="inlineStr">
        <is>
          <t>GTR07</t>
        </is>
      </c>
      <c r="E141" s="11" t="inlineStr">
        <is>
          <t>Tirupati</t>
        </is>
      </c>
      <c r="F141" s="12" t="inlineStr">
        <is>
          <t>VINOD KANDAPPAGARI</t>
        </is>
      </c>
      <c r="G141" s="11" t="inlineStr">
        <is>
          <t>349504</t>
        </is>
      </c>
      <c r="H141" s="14" t="n">
        <v>46307</v>
      </c>
      <c r="I141" s="14" t="n">
        <v>46309</v>
      </c>
      <c r="J141" s="13" t="n">
        <v>76</v>
      </c>
      <c r="K141" s="12">
        <f>IFERROR(INDEX('Photo Review'!$W$2:$W$403,MATCH($A141&amp;"|START",'Photo Review'!$Z$2:$Z$403,0)),"Photo missing / not downloaded")</f>
        <v/>
      </c>
      <c r="L141" s="12">
        <f>IFERROR(INDEX('Photo Review'!$W$2:$W$403,MATCH($A141&amp;"|END",'Photo Review'!$Z$2:$Z$403,0)),"Photo missing / not downloaded")</f>
        <v/>
      </c>
      <c r="M141" s="11">
        <f>IF(AND(K141="Timestamp + Location",L141="Timestamp + Location"),"Compliant","NON-COMPLIANT")</f>
        <v/>
      </c>
      <c r="N141" s="11" t="n"/>
      <c r="O141" s="11" t="n"/>
      <c r="P141" s="11" t="n"/>
      <c r="Q141" s="11">
        <f>COUNTIFS('Photo Review'!$J$2:$J$403,A141,'Photo Review'!$S$2:$S$403,"?*")</f>
        <v/>
      </c>
    </row>
    <row r="142">
      <c r="A142" s="11" t="n">
        <v>3425</v>
      </c>
      <c r="B142" s="11" t="inlineStr">
        <is>
          <t>SL04417</t>
        </is>
      </c>
      <c r="C142" s="12" t="inlineStr">
        <is>
          <t>DEVAIAH KUDUMU</t>
        </is>
      </c>
      <c r="D142" s="11" t="inlineStr">
        <is>
          <t>GTR07</t>
        </is>
      </c>
      <c r="E142" s="11" t="inlineStr">
        <is>
          <t>Tirupati</t>
        </is>
      </c>
      <c r="F142" s="12" t="inlineStr">
        <is>
          <t>VINOD KANDAPPAGARI</t>
        </is>
      </c>
      <c r="G142" s="11" t="inlineStr">
        <is>
          <t>351495</t>
        </is>
      </c>
      <c r="H142" s="14" t="n">
        <v>46308</v>
      </c>
      <c r="I142" s="14" t="n">
        <v>46314</v>
      </c>
      <c r="J142" s="13" t="n">
        <v>92</v>
      </c>
      <c r="K142" s="12">
        <f>IFERROR(INDEX('Photo Review'!$W$2:$W$403,MATCH($A142&amp;"|START",'Photo Review'!$Z$2:$Z$403,0)),"Photo missing / not downloaded")</f>
        <v/>
      </c>
      <c r="L142" s="12">
        <f>IFERROR(INDEX('Photo Review'!$W$2:$W$403,MATCH($A142&amp;"|END",'Photo Review'!$Z$2:$Z$403,0)),"Photo missing / not downloaded")</f>
        <v/>
      </c>
      <c r="M142" s="11">
        <f>IF(AND(K142="Timestamp + Location",L142="Timestamp + Location"),"Compliant","NON-COMPLIANT")</f>
        <v/>
      </c>
      <c r="N142" s="11" t="n">
        <v>44406.7</v>
      </c>
      <c r="O142" s="11" t="n">
        <v>44431</v>
      </c>
      <c r="P142" s="11" t="n">
        <v>24.30000000000291</v>
      </c>
      <c r="Q142" s="11">
        <f>COUNTIFS('Photo Review'!$J$2:$J$403,A142,'Photo Review'!$S$2:$S$403,"?*")</f>
        <v/>
      </c>
    </row>
    <row r="143">
      <c r="A143" s="11" t="n">
        <v>3423</v>
      </c>
      <c r="B143" s="11" t="inlineStr">
        <is>
          <t>SL04417</t>
        </is>
      </c>
      <c r="C143" s="12" t="inlineStr">
        <is>
          <t>DEVAIAH KUDUMU</t>
        </is>
      </c>
      <c r="D143" s="11" t="inlineStr">
        <is>
          <t>GTR07</t>
        </is>
      </c>
      <c r="E143" s="11" t="inlineStr">
        <is>
          <t>Tirupati</t>
        </is>
      </c>
      <c r="F143" s="12" t="inlineStr">
        <is>
          <t>VINOD KANDAPPAGARI</t>
        </is>
      </c>
      <c r="G143" s="11" t="inlineStr">
        <is>
          <t>351494</t>
        </is>
      </c>
      <c r="H143" s="14" t="n">
        <v>46309</v>
      </c>
      <c r="I143" s="14" t="n">
        <v>46314</v>
      </c>
      <c r="J143" s="13" t="n">
        <v>80</v>
      </c>
      <c r="K143" s="12">
        <f>IFERROR(INDEX('Photo Review'!$W$2:$W$403,MATCH($A143&amp;"|START",'Photo Review'!$Z$2:$Z$403,0)),"Photo missing / not downloaded")</f>
        <v/>
      </c>
      <c r="L143" s="12">
        <f>IFERROR(INDEX('Photo Review'!$W$2:$W$403,MATCH($A143&amp;"|END",'Photo Review'!$Z$2:$Z$403,0)),"Photo missing / not downloaded")</f>
        <v/>
      </c>
      <c r="M143" s="11">
        <f>IF(AND(K143="Timestamp + Location",L143="Timestamp + Location"),"Compliant","NON-COMPLIANT")</f>
        <v/>
      </c>
      <c r="N143" s="11" t="n"/>
      <c r="O143" s="11" t="n"/>
      <c r="P143" s="11" t="n"/>
      <c r="Q143" s="11">
        <f>COUNTIFS('Photo Review'!$J$2:$J$403,A143,'Photo Review'!$S$2:$S$403,"?*")</f>
        <v/>
      </c>
    </row>
    <row r="144">
      <c r="A144" s="11" t="n">
        <v>3547</v>
      </c>
      <c r="B144" s="11" t="inlineStr">
        <is>
          <t>SL04417</t>
        </is>
      </c>
      <c r="C144" s="12" t="inlineStr">
        <is>
          <t>DEVAIAH KUDUMU</t>
        </is>
      </c>
      <c r="D144" s="11" t="inlineStr">
        <is>
          <t>GTR07</t>
        </is>
      </c>
      <c r="E144" s="11" t="inlineStr">
        <is>
          <t>Tirupati</t>
        </is>
      </c>
      <c r="F144" s="12" t="inlineStr">
        <is>
          <t>VINOD KANDAPPAGARI</t>
        </is>
      </c>
      <c r="G144" s="11" t="inlineStr">
        <is>
          <t>351713</t>
        </is>
      </c>
      <c r="H144" s="14" t="n">
        <v>46310</v>
      </c>
      <c r="I144" s="14" t="n">
        <v>46314</v>
      </c>
      <c r="J144" s="13" t="n">
        <v>92</v>
      </c>
      <c r="K144" s="12">
        <f>IFERROR(INDEX('Photo Review'!$W$2:$W$403,MATCH($A144&amp;"|START",'Photo Review'!$Z$2:$Z$403,0)),"Photo missing / not downloaded")</f>
        <v/>
      </c>
      <c r="L144" s="12">
        <f>IFERROR(INDEX('Photo Review'!$W$2:$W$403,MATCH($A144&amp;"|END",'Photo Review'!$Z$2:$Z$403,0)),"Photo missing / not downloaded")</f>
        <v/>
      </c>
      <c r="M144" s="11">
        <f>IF(AND(K144="Timestamp + Location",L144="Timestamp + Location"),"Compliant","NON-COMPLIANT")</f>
        <v/>
      </c>
      <c r="N144" s="11" t="n">
        <v>44507.8</v>
      </c>
      <c r="O144" s="11" t="n">
        <v>44530</v>
      </c>
      <c r="P144" s="11" t="n">
        <v>22.19999999999709</v>
      </c>
      <c r="Q144" s="11">
        <f>COUNTIFS('Photo Review'!$J$2:$J$403,A144,'Photo Review'!$S$2:$S$403,"?*")</f>
        <v/>
      </c>
    </row>
    <row r="145">
      <c r="A145" s="11" t="n">
        <v>4006</v>
      </c>
      <c r="B145" s="11" t="inlineStr">
        <is>
          <t>SL04417</t>
        </is>
      </c>
      <c r="C145" s="12" t="inlineStr">
        <is>
          <t>DEVAIAH KUDUMU</t>
        </is>
      </c>
      <c r="D145" s="11" t="inlineStr">
        <is>
          <t>GTR07</t>
        </is>
      </c>
      <c r="E145" s="11" t="inlineStr">
        <is>
          <t>Tirupati</t>
        </is>
      </c>
      <c r="F145" s="12" t="inlineStr">
        <is>
          <t>VINOD KANDAPPAGARI</t>
        </is>
      </c>
      <c r="G145" s="11" t="inlineStr">
        <is>
          <t>352347</t>
        </is>
      </c>
      <c r="H145" s="14" t="n">
        <v>46312</v>
      </c>
      <c r="I145" s="14" t="n">
        <v>46316</v>
      </c>
      <c r="J145" s="13" t="n">
        <v>76</v>
      </c>
      <c r="K145" s="12">
        <f>IFERROR(INDEX('Photo Review'!$W$2:$W$403,MATCH($A145&amp;"|START",'Photo Review'!$Z$2:$Z$403,0)),"Photo missing / not downloaded")</f>
        <v/>
      </c>
      <c r="L145" s="12">
        <f>IFERROR(INDEX('Photo Review'!$W$2:$W$403,MATCH($A145&amp;"|END",'Photo Review'!$Z$2:$Z$403,0)),"Photo missing / not downloaded")</f>
        <v/>
      </c>
      <c r="M145" s="11">
        <f>IF(AND(K145="Timestamp + Location",L145="Timestamp + Location"),"Compliant","NON-COMPLIANT")</f>
        <v/>
      </c>
      <c r="N145" s="11" t="n">
        <v>4454.3</v>
      </c>
      <c r="O145" s="11" t="n">
        <v>4456.2</v>
      </c>
      <c r="P145" s="11" t="n">
        <v>1.899999999999636</v>
      </c>
      <c r="Q145" s="11">
        <f>COUNTIFS('Photo Review'!$J$2:$J$403,A145,'Photo Review'!$S$2:$S$403,"?*")</f>
        <v/>
      </c>
    </row>
    <row r="146">
      <c r="A146" s="11" t="n">
        <v>725</v>
      </c>
      <c r="B146" s="11" t="inlineStr">
        <is>
          <t>SL04418</t>
        </is>
      </c>
      <c r="C146" s="12" t="inlineStr">
        <is>
          <t>P SHIVA PRASAD YADAV</t>
        </is>
      </c>
      <c r="D146" s="11" t="inlineStr">
        <is>
          <t>GTR07</t>
        </is>
      </c>
      <c r="E146" s="11" t="inlineStr">
        <is>
          <t>Sri Kalahasti</t>
        </is>
      </c>
      <c r="F146" s="12" t="inlineStr">
        <is>
          <t>VINOD KANDAPPAGARI</t>
        </is>
      </c>
      <c r="G146" s="11" t="inlineStr">
        <is>
          <t>349038</t>
        </is>
      </c>
      <c r="H146" s="14" t="n">
        <v>46307</v>
      </c>
      <c r="I146" s="14" t="n">
        <v>46308</v>
      </c>
      <c r="J146" s="13" t="n">
        <v>146</v>
      </c>
      <c r="K146" s="12">
        <f>IFERROR(INDEX('Photo Review'!$W$2:$W$403,MATCH($A146&amp;"|START",'Photo Review'!$Z$2:$Z$403,0)),"Photo missing / not downloaded")</f>
        <v/>
      </c>
      <c r="L146" s="12">
        <f>IFERROR(INDEX('Photo Review'!$W$2:$W$403,MATCH($A146&amp;"|END",'Photo Review'!$Z$2:$Z$403,0)),"Photo missing / not downloaded")</f>
        <v/>
      </c>
      <c r="M146" s="11">
        <f>IF(AND(K146="Timestamp + Location",L146="Timestamp + Location"),"Compliant","NON-COMPLIANT")</f>
        <v/>
      </c>
      <c r="N146" s="11" t="n">
        <v>27686.9</v>
      </c>
      <c r="O146" s="11" t="n">
        <v>27723</v>
      </c>
      <c r="P146" s="11" t="n">
        <v>36.09999999999854</v>
      </c>
      <c r="Q146" s="11">
        <f>COUNTIFS('Photo Review'!$J$2:$J$403,A146,'Photo Review'!$S$2:$S$403,"?*")</f>
        <v/>
      </c>
    </row>
    <row r="147">
      <c r="A147" s="11" t="n">
        <v>1642</v>
      </c>
      <c r="B147" s="11" t="inlineStr">
        <is>
          <t>SL04418</t>
        </is>
      </c>
      <c r="C147" s="12" t="inlineStr">
        <is>
          <t>P SHIVA PRASAD YADAV</t>
        </is>
      </c>
      <c r="D147" s="11" t="inlineStr">
        <is>
          <t>GTR07</t>
        </is>
      </c>
      <c r="E147" s="11" t="inlineStr">
        <is>
          <t>Sri Kalahasti</t>
        </is>
      </c>
      <c r="F147" s="12" t="inlineStr">
        <is>
          <t>VINOD KANDAPPAGARI</t>
        </is>
      </c>
      <c r="G147" s="11" t="inlineStr">
        <is>
          <t>349953</t>
        </is>
      </c>
      <c r="H147" s="14" t="n">
        <v>46310</v>
      </c>
      <c r="I147" s="14" t="n">
        <v>46310</v>
      </c>
      <c r="J147" s="13" t="n">
        <v>151.2</v>
      </c>
      <c r="K147" s="12">
        <f>IFERROR(INDEX('Photo Review'!$W$2:$W$403,MATCH($A147&amp;"|START",'Photo Review'!$Z$2:$Z$403,0)),"Photo missing / not downloaded")</f>
        <v/>
      </c>
      <c r="L147" s="12">
        <f>IFERROR(INDEX('Photo Review'!$W$2:$W$403,MATCH($A147&amp;"|END",'Photo Review'!$Z$2:$Z$403,0)),"Photo missing / not downloaded")</f>
        <v/>
      </c>
      <c r="M147" s="11">
        <f>IF(AND(K147="Timestamp + Location",L147="Timestamp + Location"),"Compliant","NON-COMPLIANT")</f>
        <v/>
      </c>
      <c r="N147" s="11" t="n">
        <v>27840.6</v>
      </c>
      <c r="O147" s="11" t="n">
        <v>27878</v>
      </c>
      <c r="P147" s="11" t="n">
        <v>37.40000000000146</v>
      </c>
      <c r="Q147" s="11">
        <f>COUNTIFS('Photo Review'!$J$2:$J$403,A147,'Photo Review'!$S$2:$S$403,"?*")</f>
        <v/>
      </c>
    </row>
    <row r="148">
      <c r="A148" s="11" t="n">
        <v>821</v>
      </c>
      <c r="B148" s="11" t="inlineStr">
        <is>
          <t>SL04419</t>
        </is>
      </c>
      <c r="C148" s="12" t="inlineStr">
        <is>
          <t>NATHA ASHOK KAMBLE</t>
        </is>
      </c>
      <c r="D148" s="11" t="inlineStr">
        <is>
          <t>West</t>
        </is>
      </c>
      <c r="E148" s="11" t="inlineStr">
        <is>
          <t>MUMBAI</t>
        </is>
      </c>
      <c r="F148" s="12" t="inlineStr">
        <is>
          <t>NAVEEN N ANCHAN</t>
        </is>
      </c>
      <c r="G148" s="11" t="inlineStr">
        <is>
          <t>349155</t>
        </is>
      </c>
      <c r="H148" s="14" t="n">
        <v>46307</v>
      </c>
      <c r="I148" s="14" t="n">
        <v>46309</v>
      </c>
      <c r="J148" s="13" t="n">
        <v>68</v>
      </c>
      <c r="K148" s="12">
        <f>IFERROR(INDEX('Photo Review'!$W$2:$W$403,MATCH($A148&amp;"|START",'Photo Review'!$Z$2:$Z$403,0)),"Photo missing / not downloaded")</f>
        <v/>
      </c>
      <c r="L148" s="12">
        <f>IFERROR(INDEX('Photo Review'!$W$2:$W$403,MATCH($A148&amp;"|END",'Photo Review'!$Z$2:$Z$403,0)),"Photo missing / not downloaded")</f>
        <v/>
      </c>
      <c r="M148" s="11">
        <f>IF(AND(K148="Timestamp + Location",L148="Timestamp + Location"),"Compliant","NON-COMPLIANT")</f>
        <v/>
      </c>
      <c r="N148" s="11" t="n">
        <v>6051</v>
      </c>
      <c r="O148" s="11" t="n">
        <v>6056.2</v>
      </c>
      <c r="P148" s="11" t="n">
        <v>5.199999999999818</v>
      </c>
      <c r="Q148" s="11">
        <f>COUNTIFS('Photo Review'!$J$2:$J$403,A148,'Photo Review'!$S$2:$S$403,"?*")</f>
        <v/>
      </c>
    </row>
    <row r="149">
      <c r="A149" s="11" t="n">
        <v>822</v>
      </c>
      <c r="B149" s="11" t="inlineStr">
        <is>
          <t>SL04419</t>
        </is>
      </c>
      <c r="C149" s="12" t="inlineStr">
        <is>
          <t>NATHA ASHOK KAMBLE</t>
        </is>
      </c>
      <c r="D149" s="11" t="inlineStr">
        <is>
          <t>West</t>
        </is>
      </c>
      <c r="E149" s="11" t="inlineStr">
        <is>
          <t>MUMBAI</t>
        </is>
      </c>
      <c r="F149" s="12" t="inlineStr">
        <is>
          <t>NAVEEN N ANCHAN</t>
        </is>
      </c>
      <c r="G149" s="11" t="inlineStr">
        <is>
          <t>349156</t>
        </is>
      </c>
      <c r="H149" s="14" t="n">
        <v>46308</v>
      </c>
      <c r="I149" s="14" t="n">
        <v>46309</v>
      </c>
      <c r="J149" s="13" t="n">
        <v>160</v>
      </c>
      <c r="K149" s="12">
        <f>IFERROR(INDEX('Photo Review'!$W$2:$W$403,MATCH($A149&amp;"|START",'Photo Review'!$Z$2:$Z$403,0)),"Photo missing / not downloaded")</f>
        <v/>
      </c>
      <c r="L149" s="12">
        <f>IFERROR(INDEX('Photo Review'!$W$2:$W$403,MATCH($A149&amp;"|END",'Photo Review'!$Z$2:$Z$403,0)),"Photo missing / not downloaded")</f>
        <v/>
      </c>
      <c r="M149" s="11">
        <f>IF(AND(K149="Timestamp + Location",L149="Timestamp + Location"),"Compliant","NON-COMPLIANT")</f>
        <v/>
      </c>
      <c r="N149" s="11" t="n"/>
      <c r="O149" s="11" t="n"/>
      <c r="P149" s="11" t="n"/>
      <c r="Q149" s="11">
        <f>COUNTIFS('Photo Review'!$J$2:$J$403,A149,'Photo Review'!$S$2:$S$403,"?*")</f>
        <v/>
      </c>
    </row>
    <row r="150">
      <c r="A150" s="11" t="n">
        <v>380</v>
      </c>
      <c r="B150" s="11" t="inlineStr">
        <is>
          <t>SL04426</t>
        </is>
      </c>
      <c r="C150" s="12" t="inlineStr">
        <is>
          <t>P VIJAY KUMAR</t>
        </is>
      </c>
      <c r="D150" s="11" t="inlineStr">
        <is>
          <t>GTR08</t>
        </is>
      </c>
      <c r="E150" s="11" t="inlineStr">
        <is>
          <t>Bangalore</t>
        </is>
      </c>
      <c r="F150" s="12" t="inlineStr">
        <is>
          <t>REVANASIDDAPPA</t>
        </is>
      </c>
      <c r="G150" s="11" t="inlineStr">
        <is>
          <t>348650</t>
        </is>
      </c>
      <c r="H150" s="14" t="n">
        <v>46307</v>
      </c>
      <c r="I150" s="14" t="n">
        <v>46308</v>
      </c>
      <c r="J150" s="13" t="n">
        <v>256</v>
      </c>
      <c r="K150" s="12">
        <f>IFERROR(INDEX('Photo Review'!$W$2:$W$403,MATCH($A150&amp;"|START",'Photo Review'!$Z$2:$Z$403,0)),"Photo missing / not downloaded")</f>
        <v/>
      </c>
      <c r="L150" s="12">
        <f>IFERROR(INDEX('Photo Review'!$W$2:$W$403,MATCH($A150&amp;"|END",'Photo Review'!$Z$2:$Z$403,0)),"Photo missing / not downloaded")</f>
        <v/>
      </c>
      <c r="M150" s="11">
        <f>IF(AND(K150="Timestamp + Location",L150="Timestamp + Location"),"Compliant","NON-COMPLIANT")</f>
        <v/>
      </c>
      <c r="N150" s="11" t="n"/>
      <c r="O150" s="11" t="n"/>
      <c r="P150" s="11" t="n"/>
      <c r="Q150" s="11">
        <f>COUNTIFS('Photo Review'!$J$2:$J$403,A150,'Photo Review'!$S$2:$S$403,"?*")</f>
        <v/>
      </c>
    </row>
    <row r="151">
      <c r="A151" s="11" t="n">
        <v>1326</v>
      </c>
      <c r="B151" s="11" t="inlineStr">
        <is>
          <t>SL04428</t>
        </is>
      </c>
      <c r="C151" s="12" t="inlineStr">
        <is>
          <t>ASHWANI KUMAR</t>
        </is>
      </c>
      <c r="D151" s="11" t="inlineStr">
        <is>
          <t>GTR02</t>
        </is>
      </c>
      <c r="E151" s="11" t="inlineStr">
        <is>
          <t>Central Delhi</t>
        </is>
      </c>
      <c r="F151" s="12" t="inlineStr">
        <is>
          <t>RAHUL GAUTAM</t>
        </is>
      </c>
      <c r="G151" s="11" t="inlineStr">
        <is>
          <t>349681</t>
        </is>
      </c>
      <c r="H151" s="14" t="n">
        <v>46310</v>
      </c>
      <c r="I151" s="14" t="n">
        <v>46310</v>
      </c>
      <c r="J151" s="13" t="n">
        <v>172</v>
      </c>
      <c r="K151" s="12">
        <f>IFERROR(INDEX('Photo Review'!$W$2:$W$403,MATCH($A151&amp;"|START",'Photo Review'!$Z$2:$Z$403,0)),"Photo missing / not downloaded")</f>
        <v/>
      </c>
      <c r="L151" s="12">
        <f>IFERROR(INDEX('Photo Review'!$W$2:$W$403,MATCH($A151&amp;"|END",'Photo Review'!$Z$2:$Z$403,0)),"Photo missing / not downloaded")</f>
        <v/>
      </c>
      <c r="M151" s="11">
        <f>IF(AND(K151="Timestamp + Location",L151="Timestamp + Location"),"Compliant","NON-COMPLIANT")</f>
        <v/>
      </c>
      <c r="N151" s="11" t="n"/>
      <c r="O151" s="11" t="n"/>
      <c r="P151" s="11" t="n"/>
      <c r="Q151" s="11">
        <f>COUNTIFS('Photo Review'!$J$2:$J$403,A151,'Photo Review'!$S$2:$S$403,"?*")</f>
        <v/>
      </c>
    </row>
    <row r="152">
      <c r="A152" s="11" t="n">
        <v>80</v>
      </c>
      <c r="B152" s="11" t="inlineStr">
        <is>
          <t>SL04429</t>
        </is>
      </c>
      <c r="C152" s="12" t="inlineStr">
        <is>
          <t>KISHAN KUMAR</t>
        </is>
      </c>
      <c r="D152" s="11" t="inlineStr">
        <is>
          <t>GTR02</t>
        </is>
      </c>
      <c r="E152" s="11" t="inlineStr">
        <is>
          <t>West Delhi</t>
        </is>
      </c>
      <c r="F152" s="12" t="inlineStr">
        <is>
          <t>RAHUL GAUTAM</t>
        </is>
      </c>
      <c r="G152" s="11" t="inlineStr">
        <is>
          <t>348113</t>
        </is>
      </c>
      <c r="H152" s="14" t="n">
        <v>46307</v>
      </c>
      <c r="I152" s="14" t="n">
        <v>46307</v>
      </c>
      <c r="J152" s="13" t="n">
        <v>237.2</v>
      </c>
      <c r="K152" s="12">
        <f>IFERROR(INDEX('Photo Review'!$W$2:$W$403,MATCH($A152&amp;"|START",'Photo Review'!$Z$2:$Z$403,0)),"Photo missing / not downloaded")</f>
        <v/>
      </c>
      <c r="L152" s="12">
        <f>IFERROR(INDEX('Photo Review'!$W$2:$W$403,MATCH($A152&amp;"|END",'Photo Review'!$Z$2:$Z$403,0)),"Photo missing / not downloaded")</f>
        <v/>
      </c>
      <c r="M152" s="11">
        <f>IF(AND(K152="Timestamp + Location",L152="Timestamp + Location"),"Compliant","NON-COMPLIANT")</f>
        <v/>
      </c>
      <c r="N152" s="11" t="n"/>
      <c r="O152" s="11" t="n"/>
      <c r="P152" s="11" t="n"/>
      <c r="Q152" s="11">
        <f>COUNTIFS('Photo Review'!$J$2:$J$403,A152,'Photo Review'!$S$2:$S$403,"?*")</f>
        <v/>
      </c>
    </row>
    <row r="153">
      <c r="A153" s="11" t="n">
        <v>427</v>
      </c>
      <c r="B153" s="11" t="inlineStr">
        <is>
          <t>SL04429</t>
        </is>
      </c>
      <c r="C153" s="12" t="inlineStr">
        <is>
          <t>KISHAN KUMAR</t>
        </is>
      </c>
      <c r="D153" s="11" t="inlineStr">
        <is>
          <t>GTR02</t>
        </is>
      </c>
      <c r="E153" s="11" t="inlineStr">
        <is>
          <t>West Delhi</t>
        </is>
      </c>
      <c r="F153" s="12" t="inlineStr">
        <is>
          <t>RAHUL GAUTAM</t>
        </is>
      </c>
      <c r="G153" s="11" t="inlineStr">
        <is>
          <t>348702</t>
        </is>
      </c>
      <c r="H153" s="14" t="n">
        <v>46308</v>
      </c>
      <c r="I153" s="14" t="n">
        <v>46308</v>
      </c>
      <c r="J153" s="13" t="n">
        <v>184.8</v>
      </c>
      <c r="K153" s="12">
        <f>IFERROR(INDEX('Photo Review'!$W$2:$W$403,MATCH($A153&amp;"|START",'Photo Review'!$Z$2:$Z$403,0)),"Photo missing / not downloaded")</f>
        <v/>
      </c>
      <c r="L153" s="12">
        <f>IFERROR(INDEX('Photo Review'!$W$2:$W$403,MATCH($A153&amp;"|END",'Photo Review'!$Z$2:$Z$403,0)),"Photo missing / not downloaded")</f>
        <v/>
      </c>
      <c r="M153" s="11">
        <f>IF(AND(K153="Timestamp + Location",L153="Timestamp + Location"),"Compliant","NON-COMPLIANT")</f>
        <v/>
      </c>
      <c r="N153" s="11" t="n"/>
      <c r="O153" s="11" t="n"/>
      <c r="P153" s="11" t="n"/>
      <c r="Q153" s="11">
        <f>COUNTIFS('Photo Review'!$J$2:$J$403,A153,'Photo Review'!$S$2:$S$403,"?*")</f>
        <v/>
      </c>
    </row>
    <row r="154">
      <c r="A154" s="11" t="n">
        <v>897</v>
      </c>
      <c r="B154" s="11" t="inlineStr">
        <is>
          <t>SL04429</t>
        </is>
      </c>
      <c r="C154" s="12" t="inlineStr">
        <is>
          <t>KISHAN KUMAR</t>
        </is>
      </c>
      <c r="D154" s="11" t="inlineStr">
        <is>
          <t>GTR02</t>
        </is>
      </c>
      <c r="E154" s="11" t="inlineStr">
        <is>
          <t>West Delhi</t>
        </is>
      </c>
      <c r="F154" s="12" t="inlineStr">
        <is>
          <t>RAHUL GAUTAM</t>
        </is>
      </c>
      <c r="G154" s="11" t="inlineStr">
        <is>
          <t>349246</t>
        </is>
      </c>
      <c r="H154" s="14" t="n">
        <v>46309</v>
      </c>
      <c r="I154" s="14" t="n">
        <v>46309</v>
      </c>
      <c r="J154" s="13" t="n">
        <v>196</v>
      </c>
      <c r="K154" s="12">
        <f>IFERROR(INDEX('Photo Review'!$W$2:$W$403,MATCH($A154&amp;"|START",'Photo Review'!$Z$2:$Z$403,0)),"Photo missing / not downloaded")</f>
        <v/>
      </c>
      <c r="L154" s="12">
        <f>IFERROR(INDEX('Photo Review'!$W$2:$W$403,MATCH($A154&amp;"|END",'Photo Review'!$Z$2:$Z$403,0)),"Photo missing / not downloaded")</f>
        <v/>
      </c>
      <c r="M154" s="11">
        <f>IF(AND(K154="Timestamp + Location",L154="Timestamp + Location"),"Compliant","NON-COMPLIANT")</f>
        <v/>
      </c>
      <c r="N154" s="11" t="n"/>
      <c r="O154" s="11" t="n"/>
      <c r="P154" s="11" t="n"/>
      <c r="Q154" s="11">
        <f>COUNTIFS('Photo Review'!$J$2:$J$403,A154,'Photo Review'!$S$2:$S$403,"?*")</f>
        <v/>
      </c>
    </row>
    <row r="155">
      <c r="A155" s="11" t="n">
        <v>2298</v>
      </c>
      <c r="B155" s="11" t="inlineStr">
        <is>
          <t>SL04432</t>
        </is>
      </c>
      <c r="C155" s="12" t="inlineStr">
        <is>
          <t>GOBIND KUMAR PASWAN</t>
        </is>
      </c>
      <c r="D155" s="11" t="inlineStr">
        <is>
          <t>West</t>
        </is>
      </c>
      <c r="E155" s="11" t="inlineStr">
        <is>
          <t>CHANDIGRAH</t>
        </is>
      </c>
      <c r="F155" s="12" t="inlineStr">
        <is>
          <t>Gouri Shankar</t>
        </is>
      </c>
      <c r="G155" s="11" t="inlineStr">
        <is>
          <t>350541</t>
        </is>
      </c>
      <c r="H155" s="14" t="n">
        <v>46308</v>
      </c>
      <c r="I155" s="14" t="n">
        <v>46311</v>
      </c>
      <c r="J155" s="13" t="n">
        <v>272</v>
      </c>
      <c r="K155" s="12">
        <f>IFERROR(INDEX('Photo Review'!$W$2:$W$403,MATCH($A155&amp;"|START",'Photo Review'!$Z$2:$Z$403,0)),"Photo missing / not downloaded")</f>
        <v/>
      </c>
      <c r="L155" s="12">
        <f>IFERROR(INDEX('Photo Review'!$W$2:$W$403,MATCH($A155&amp;"|END",'Photo Review'!$Z$2:$Z$403,0)),"Photo missing / not downloaded")</f>
        <v/>
      </c>
      <c r="M155" s="11">
        <f>IF(AND(K155="Timestamp + Location",L155="Timestamp + Location"),"Compliant","NON-COMPLIANT")</f>
        <v/>
      </c>
      <c r="N155" s="11" t="n">
        <v>5484</v>
      </c>
      <c r="O155" s="11" t="n">
        <v>5591</v>
      </c>
      <c r="P155" s="11" t="n">
        <v>107</v>
      </c>
      <c r="Q155" s="11">
        <f>COUNTIFS('Photo Review'!$J$2:$J$403,A155,'Photo Review'!$S$2:$S$403,"?*")</f>
        <v/>
      </c>
    </row>
    <row r="156">
      <c r="A156" s="11" t="n">
        <v>2302</v>
      </c>
      <c r="B156" s="11" t="inlineStr">
        <is>
          <t>SL04432</t>
        </is>
      </c>
      <c r="C156" s="12" t="inlineStr">
        <is>
          <t>GOBIND KUMAR PASWAN</t>
        </is>
      </c>
      <c r="D156" s="11" t="inlineStr">
        <is>
          <t>West</t>
        </is>
      </c>
      <c r="E156" s="11" t="inlineStr">
        <is>
          <t>CHANDIGRAH</t>
        </is>
      </c>
      <c r="F156" s="12" t="inlineStr">
        <is>
          <t>Gouri Shankar</t>
        </is>
      </c>
      <c r="G156" s="11" t="inlineStr">
        <is>
          <t>350541</t>
        </is>
      </c>
      <c r="H156" s="14" t="n">
        <v>46310</v>
      </c>
      <c r="I156" s="14" t="n">
        <v>46311</v>
      </c>
      <c r="J156" s="13" t="n">
        <v>484</v>
      </c>
      <c r="K156" s="12">
        <f>IFERROR(INDEX('Photo Review'!$W$2:$W$403,MATCH($A156&amp;"|START",'Photo Review'!$Z$2:$Z$403,0)),"Photo missing / not downloaded")</f>
        <v/>
      </c>
      <c r="L156" s="12">
        <f>IFERROR(INDEX('Photo Review'!$W$2:$W$403,MATCH($A156&amp;"|END",'Photo Review'!$Z$2:$Z$403,0)),"Photo missing / not downloaded")</f>
        <v/>
      </c>
      <c r="M156" s="11">
        <f>IF(AND(K156="Timestamp + Location",L156="Timestamp + Location"),"Compliant","NON-COMPLIANT")</f>
        <v/>
      </c>
      <c r="N156" s="11" t="n">
        <v>100120</v>
      </c>
      <c r="O156" s="11" t="n">
        <v>100120</v>
      </c>
      <c r="P156" s="11" t="n">
        <v>0</v>
      </c>
      <c r="Q156" s="11">
        <f>COUNTIFS('Photo Review'!$J$2:$J$403,A156,'Photo Review'!$S$2:$S$403,"?*")</f>
        <v/>
      </c>
    </row>
    <row r="157">
      <c r="A157" s="11" t="n">
        <v>1451</v>
      </c>
      <c r="B157" s="11" t="inlineStr">
        <is>
          <t>SL04436</t>
        </is>
      </c>
      <c r="C157" s="12" t="inlineStr">
        <is>
          <t>KOWTHARAPU NAGACHAITANYA</t>
        </is>
      </c>
      <c r="D157" s="11" t="inlineStr">
        <is>
          <t>GTR07</t>
        </is>
      </c>
      <c r="E157" s="11" t="inlineStr">
        <is>
          <t>Guntur</t>
        </is>
      </c>
      <c r="F157" s="12" t="inlineStr">
        <is>
          <t>Yellapu Nageswara Rao</t>
        </is>
      </c>
      <c r="G157" s="11" t="inlineStr">
        <is>
          <t>349790</t>
        </is>
      </c>
      <c r="H157" s="14" t="n">
        <v>46310</v>
      </c>
      <c r="I157" s="14" t="n">
        <v>46310</v>
      </c>
      <c r="J157" s="13" t="n">
        <v>280</v>
      </c>
      <c r="K157" s="12">
        <f>IFERROR(INDEX('Photo Review'!$W$2:$W$403,MATCH($A157&amp;"|START",'Photo Review'!$Z$2:$Z$403,0)),"Photo missing / not downloaded")</f>
        <v/>
      </c>
      <c r="L157" s="12">
        <f>IFERROR(INDEX('Photo Review'!$W$2:$W$403,MATCH($A157&amp;"|END",'Photo Review'!$Z$2:$Z$403,0)),"Photo missing / not downloaded")</f>
        <v/>
      </c>
      <c r="M157" s="11">
        <f>IF(AND(K157="Timestamp + Location",L157="Timestamp + Location"),"Compliant","NON-COMPLIANT")</f>
        <v/>
      </c>
      <c r="N157" s="11" t="n">
        <v>2996.4</v>
      </c>
      <c r="O157" s="11" t="n">
        <v>3003.6</v>
      </c>
      <c r="P157" s="11" t="n">
        <v>7.199999999999818</v>
      </c>
      <c r="Q157" s="11">
        <f>COUNTIFS('Photo Review'!$J$2:$J$403,A157,'Photo Review'!$S$2:$S$403,"?*")</f>
        <v/>
      </c>
    </row>
    <row r="158">
      <c r="A158" s="11" t="n">
        <v>2064</v>
      </c>
      <c r="B158" s="11" t="inlineStr">
        <is>
          <t>SL04436</t>
        </is>
      </c>
      <c r="C158" s="12" t="inlineStr">
        <is>
          <t>KOWTHARAPU NAGACHAITANYA</t>
        </is>
      </c>
      <c r="D158" s="11" t="inlineStr">
        <is>
          <t>GTR07</t>
        </is>
      </c>
      <c r="E158" s="11" t="inlineStr">
        <is>
          <t>Guntur</t>
        </is>
      </c>
      <c r="F158" s="12" t="inlineStr">
        <is>
          <t>Yellapu Nageswara Rao</t>
        </is>
      </c>
      <c r="G158" s="11" t="inlineStr">
        <is>
          <t>350330</t>
        </is>
      </c>
      <c r="H158" s="14" t="n">
        <v>46311</v>
      </c>
      <c r="I158" s="14" t="n">
        <v>46311</v>
      </c>
      <c r="J158" s="13" t="n">
        <v>184</v>
      </c>
      <c r="K158" s="12">
        <f>IFERROR(INDEX('Photo Review'!$W$2:$W$403,MATCH($A158&amp;"|START",'Photo Review'!$Z$2:$Z$403,0)),"Photo missing / not downloaded")</f>
        <v/>
      </c>
      <c r="L158" s="12">
        <f>IFERROR(INDEX('Photo Review'!$W$2:$W$403,MATCH($A158&amp;"|END",'Photo Review'!$Z$2:$Z$403,0)),"Photo missing / not downloaded")</f>
        <v/>
      </c>
      <c r="M158" s="11">
        <f>IF(AND(K158="Timestamp + Location",L158="Timestamp + Location"),"Compliant","NON-COMPLIANT")</f>
        <v/>
      </c>
      <c r="N158" s="11" t="n">
        <v>3005</v>
      </c>
      <c r="O158" s="11" t="n">
        <v>3009.6</v>
      </c>
      <c r="P158" s="11" t="n">
        <v>4.599999999999909</v>
      </c>
      <c r="Q158" s="11">
        <f>COUNTIFS('Photo Review'!$J$2:$J$403,A158,'Photo Review'!$S$2:$S$403,"?*")</f>
        <v/>
      </c>
    </row>
    <row r="159">
      <c r="A159" s="11" t="n">
        <v>2769</v>
      </c>
      <c r="B159" s="11" t="inlineStr">
        <is>
          <t>SL04436</t>
        </is>
      </c>
      <c r="C159" s="12" t="inlineStr">
        <is>
          <t>KOWTHARAPU NAGACHAITANYA</t>
        </is>
      </c>
      <c r="D159" s="11" t="inlineStr">
        <is>
          <t>GTR07</t>
        </is>
      </c>
      <c r="E159" s="11" t="inlineStr">
        <is>
          <t>Guntur</t>
        </is>
      </c>
      <c r="F159" s="12" t="inlineStr">
        <is>
          <t>Yellapu Nageswara Rao</t>
        </is>
      </c>
      <c r="G159" s="11" t="inlineStr">
        <is>
          <t>350916</t>
        </is>
      </c>
      <c r="H159" s="14" t="n">
        <v>46312</v>
      </c>
      <c r="I159" s="14" t="n">
        <v>46312</v>
      </c>
      <c r="J159" s="13" t="n">
        <v>212</v>
      </c>
      <c r="K159" s="12">
        <f>IFERROR(INDEX('Photo Review'!$W$2:$W$403,MATCH($A159&amp;"|START",'Photo Review'!$Z$2:$Z$403,0)),"Photo missing / not downloaded")</f>
        <v/>
      </c>
      <c r="L159" s="12">
        <f>IFERROR(INDEX('Photo Review'!$W$2:$W$403,MATCH($A159&amp;"|END",'Photo Review'!$Z$2:$Z$403,0)),"Photo missing / not downloaded")</f>
        <v/>
      </c>
      <c r="M159" s="11">
        <f>IF(AND(K159="Timestamp + Location",L159="Timestamp + Location"),"Compliant","NON-COMPLIANT")</f>
        <v/>
      </c>
      <c r="N159" s="11" t="n"/>
      <c r="O159" s="11" t="n"/>
      <c r="P159" s="11" t="n"/>
      <c r="Q159" s="11">
        <f>COUNTIFS('Photo Review'!$J$2:$J$403,A159,'Photo Review'!$S$2:$S$403,"?*")</f>
        <v/>
      </c>
    </row>
    <row r="160">
      <c r="A160" s="11" t="n">
        <v>4024</v>
      </c>
      <c r="B160" s="11" t="inlineStr">
        <is>
          <t>SL04446</t>
        </is>
      </c>
      <c r="C160" s="12" t="inlineStr">
        <is>
          <t>GANDROTHULA SUBBA RAO</t>
        </is>
      </c>
      <c r="D160" s="11" t="inlineStr">
        <is>
          <t>GTR07</t>
        </is>
      </c>
      <c r="E160" s="11" t="inlineStr">
        <is>
          <t>RAJMUNDRY</t>
        </is>
      </c>
      <c r="F160" s="12" t="inlineStr">
        <is>
          <t>Yellapu Nageswara Rao</t>
        </is>
      </c>
      <c r="G160" s="11" t="inlineStr">
        <is>
          <t>352413</t>
        </is>
      </c>
      <c r="H160" s="14" t="n">
        <v>46311</v>
      </c>
      <c r="I160" s="14" t="n">
        <v>46316</v>
      </c>
      <c r="J160" s="13" t="n">
        <v>196</v>
      </c>
      <c r="K160" s="12">
        <f>IFERROR(INDEX('Photo Review'!$W$2:$W$403,MATCH($A160&amp;"|START",'Photo Review'!$Z$2:$Z$403,0)),"Photo missing / not downloaded")</f>
        <v/>
      </c>
      <c r="L160" s="12">
        <f>IFERROR(INDEX('Photo Review'!$W$2:$W$403,MATCH($A160&amp;"|END",'Photo Review'!$Z$2:$Z$403,0)),"Photo missing / not downloaded")</f>
        <v/>
      </c>
      <c r="M160" s="11">
        <f>IF(AND(K160="Timestamp + Location",L160="Timestamp + Location"),"Compliant","NON-COMPLIANT")</f>
        <v/>
      </c>
      <c r="N160" s="11" t="n">
        <v>6686.3</v>
      </c>
      <c r="O160" s="11" t="n">
        <v>6691.2</v>
      </c>
      <c r="P160" s="11" t="n">
        <v>4.899999999999636</v>
      </c>
      <c r="Q160" s="11">
        <f>COUNTIFS('Photo Review'!$J$2:$J$403,A160,'Photo Review'!$S$2:$S$403,"?*")</f>
        <v/>
      </c>
    </row>
    <row r="161">
      <c r="A161" s="11" t="n">
        <v>632</v>
      </c>
      <c r="B161" s="11" t="inlineStr">
        <is>
          <t>SL04451</t>
        </is>
      </c>
      <c r="C161" s="12" t="inlineStr">
        <is>
          <t>DEEPAK SHARMA</t>
        </is>
      </c>
      <c r="D161" s="11" t="inlineStr">
        <is>
          <t>GTR03 B</t>
        </is>
      </c>
      <c r="E161" s="11" t="inlineStr">
        <is>
          <t>MATHURA</t>
        </is>
      </c>
      <c r="F161" s="12" t="inlineStr">
        <is>
          <t>AVDHESH KUMAR SHARMA</t>
        </is>
      </c>
      <c r="G161" s="11" t="inlineStr">
        <is>
          <t>348930</t>
        </is>
      </c>
      <c r="H161" s="14" t="n">
        <v>46308</v>
      </c>
      <c r="I161" s="14" t="n">
        <v>46308</v>
      </c>
      <c r="J161" s="13" t="n">
        <v>164</v>
      </c>
      <c r="K161" s="12">
        <f>IFERROR(INDEX('Photo Review'!$W$2:$W$403,MATCH($A161&amp;"|START",'Photo Review'!$Z$2:$Z$403,0)),"Photo missing / not downloaded")</f>
        <v/>
      </c>
      <c r="L161" s="12">
        <f>IFERROR(INDEX('Photo Review'!$W$2:$W$403,MATCH($A161&amp;"|END",'Photo Review'!$Z$2:$Z$403,0)),"Photo missing / not downloaded")</f>
        <v/>
      </c>
      <c r="M161" s="11">
        <f>IF(AND(K161="Timestamp + Location",L161="Timestamp + Location"),"Compliant","NON-COMPLIANT")</f>
        <v/>
      </c>
      <c r="N161" s="11" t="n"/>
      <c r="O161" s="11" t="n"/>
      <c r="P161" s="11" t="n"/>
      <c r="Q161" s="11">
        <f>COUNTIFS('Photo Review'!$J$2:$J$403,A161,'Photo Review'!$S$2:$S$403,"?*")</f>
        <v/>
      </c>
    </row>
    <row r="162">
      <c r="A162" s="11" t="n">
        <v>3141</v>
      </c>
      <c r="B162" s="11" t="inlineStr">
        <is>
          <t>SL04451</t>
        </is>
      </c>
      <c r="C162" s="12" t="inlineStr">
        <is>
          <t>DEEPAK SHARMA</t>
        </is>
      </c>
      <c r="D162" s="11" t="inlineStr">
        <is>
          <t>GTR03 B</t>
        </is>
      </c>
      <c r="E162" s="11" t="inlineStr">
        <is>
          <t>MATHURA</t>
        </is>
      </c>
      <c r="F162" s="12" t="inlineStr">
        <is>
          <t>AVDHESH KUMAR SHARMA</t>
        </is>
      </c>
      <c r="G162" s="11" t="inlineStr">
        <is>
          <t>351221</t>
        </is>
      </c>
      <c r="H162" s="14" t="n">
        <v>46312</v>
      </c>
      <c r="I162" s="14" t="n">
        <v>46313</v>
      </c>
      <c r="J162" s="13" t="n">
        <v>160</v>
      </c>
      <c r="K162" s="12">
        <f>IFERROR(INDEX('Photo Review'!$W$2:$W$403,MATCH($A162&amp;"|START",'Photo Review'!$Z$2:$Z$403,0)),"Photo missing / not downloaded")</f>
        <v/>
      </c>
      <c r="L162" s="12">
        <f>IFERROR(INDEX('Photo Review'!$W$2:$W$403,MATCH($A162&amp;"|END",'Photo Review'!$Z$2:$Z$403,0)),"Photo missing / not downloaded")</f>
        <v/>
      </c>
      <c r="M162" s="11">
        <f>IF(AND(K162="Timestamp + Location",L162="Timestamp + Location"),"Compliant","NON-COMPLIANT")</f>
        <v/>
      </c>
      <c r="N162" s="11" t="n">
        <v>1028.5</v>
      </c>
      <c r="O162" s="11" t="n">
        <v>1032.5</v>
      </c>
      <c r="P162" s="11" t="n">
        <v>4</v>
      </c>
      <c r="Q162" s="11">
        <f>COUNTIFS('Photo Review'!$J$2:$J$403,A162,'Photo Review'!$S$2:$S$403,"?*")</f>
        <v/>
      </c>
    </row>
    <row r="163">
      <c r="A163" s="11" t="n">
        <v>951</v>
      </c>
      <c r="B163" s="11" t="inlineStr">
        <is>
          <t>SL04457</t>
        </is>
      </c>
      <c r="C163" s="12" t="inlineStr">
        <is>
          <t>GOURAV TAMRKAR</t>
        </is>
      </c>
      <c r="D163" s="11" t="inlineStr">
        <is>
          <t>GTR05</t>
        </is>
      </c>
      <c r="E163" s="11" t="inlineStr">
        <is>
          <t>CHHATARPUR</t>
        </is>
      </c>
      <c r="F163" s="12" t="inlineStr">
        <is>
          <t>SURENDRA VISHWAKARMA</t>
        </is>
      </c>
      <c r="G163" s="11" t="inlineStr">
        <is>
          <t>349304</t>
        </is>
      </c>
      <c r="H163" s="14" t="n">
        <v>46309</v>
      </c>
      <c r="I163" s="14" t="n">
        <v>46309</v>
      </c>
      <c r="J163" s="13" t="n">
        <v>668</v>
      </c>
      <c r="K163" s="12">
        <f>IFERROR(INDEX('Photo Review'!$W$2:$W$403,MATCH($A163&amp;"|START",'Photo Review'!$Z$2:$Z$403,0)),"Photo missing / not downloaded")</f>
        <v/>
      </c>
      <c r="L163" s="12">
        <f>IFERROR(INDEX('Photo Review'!$W$2:$W$403,MATCH($A163&amp;"|END",'Photo Review'!$Z$2:$Z$403,0)),"Photo missing / not downloaded")</f>
        <v/>
      </c>
      <c r="M163" s="11">
        <f>IF(AND(K163="Timestamp + Location",L163="Timestamp + Location"),"Compliant","NON-COMPLIANT")</f>
        <v/>
      </c>
      <c r="N163" s="11" t="n"/>
      <c r="O163" s="11" t="n"/>
      <c r="P163" s="11" t="n"/>
      <c r="Q163" s="11">
        <f>COUNTIFS('Photo Review'!$J$2:$J$403,A163,'Photo Review'!$S$2:$S$403,"?*")</f>
        <v/>
      </c>
    </row>
    <row r="164">
      <c r="A164" s="11" t="n">
        <v>1820</v>
      </c>
      <c r="B164" s="11" t="inlineStr">
        <is>
          <t>SL04457</t>
        </is>
      </c>
      <c r="C164" s="12" t="inlineStr">
        <is>
          <t>GOURAV TAMRKAR</t>
        </is>
      </c>
      <c r="D164" s="11" t="inlineStr">
        <is>
          <t>GTR05</t>
        </is>
      </c>
      <c r="E164" s="11" t="inlineStr">
        <is>
          <t>CHHATARPUR</t>
        </is>
      </c>
      <c r="F164" s="12" t="inlineStr">
        <is>
          <t>SURENDRA VISHWAKARMA</t>
        </is>
      </c>
      <c r="G164" s="11" t="inlineStr">
        <is>
          <t>350109</t>
        </is>
      </c>
      <c r="H164" s="14" t="n">
        <v>46310</v>
      </c>
      <c r="I164" s="14" t="n">
        <v>46311</v>
      </c>
      <c r="J164" s="13" t="n">
        <v>400</v>
      </c>
      <c r="K164" s="12">
        <f>IFERROR(INDEX('Photo Review'!$W$2:$W$403,MATCH($A164&amp;"|START",'Photo Review'!$Z$2:$Z$403,0)),"Photo missing / not downloaded")</f>
        <v/>
      </c>
      <c r="L164" s="12">
        <f>IFERROR(INDEX('Photo Review'!$W$2:$W$403,MATCH($A164&amp;"|END",'Photo Review'!$Z$2:$Z$403,0)),"Photo missing / not downloaded")</f>
        <v/>
      </c>
      <c r="M164" s="11">
        <f>IF(AND(K164="Timestamp + Location",L164="Timestamp + Location"),"Compliant","NON-COMPLIANT")</f>
        <v/>
      </c>
      <c r="N164" s="11" t="n"/>
      <c r="O164" s="11" t="n"/>
      <c r="P164" s="11" t="n"/>
      <c r="Q164" s="11">
        <f>COUNTIFS('Photo Review'!$J$2:$J$403,A164,'Photo Review'!$S$2:$S$403,"?*")</f>
        <v/>
      </c>
    </row>
    <row r="165">
      <c r="A165" s="11" t="n">
        <v>2416</v>
      </c>
      <c r="B165" s="11" t="inlineStr">
        <is>
          <t>SL04457</t>
        </is>
      </c>
      <c r="C165" s="12" t="inlineStr">
        <is>
          <t>GOURAV TAMRKAR</t>
        </is>
      </c>
      <c r="D165" s="11" t="inlineStr">
        <is>
          <t>GTR05</t>
        </is>
      </c>
      <c r="E165" s="11" t="inlineStr">
        <is>
          <t>CHHATARPUR</t>
        </is>
      </c>
      <c r="F165" s="12" t="inlineStr">
        <is>
          <t>SURENDRA VISHWAKARMA</t>
        </is>
      </c>
      <c r="G165" s="11" t="inlineStr">
        <is>
          <t>350629</t>
        </is>
      </c>
      <c r="H165" s="14" t="n">
        <v>46311</v>
      </c>
      <c r="I165" s="14" t="n">
        <v>46312</v>
      </c>
      <c r="J165" s="13" t="n">
        <v>1184</v>
      </c>
      <c r="K165" s="12">
        <f>IFERROR(INDEX('Photo Review'!$W$2:$W$403,MATCH($A165&amp;"|START",'Photo Review'!$Z$2:$Z$403,0)),"Photo missing / not downloaded")</f>
        <v/>
      </c>
      <c r="L165" s="12">
        <f>IFERROR(INDEX('Photo Review'!$W$2:$W$403,MATCH($A165&amp;"|END",'Photo Review'!$Z$2:$Z$403,0)),"Photo missing / not downloaded")</f>
        <v/>
      </c>
      <c r="M165" s="11">
        <f>IF(AND(K165="Timestamp + Location",L165="Timestamp + Location"),"Compliant","NON-COMPLIANT")</f>
        <v/>
      </c>
      <c r="N165" s="11" t="n"/>
      <c r="O165" s="11" t="n"/>
      <c r="P165" s="11" t="n"/>
      <c r="Q165" s="11">
        <f>COUNTIFS('Photo Review'!$J$2:$J$403,A165,'Photo Review'!$S$2:$S$403,"?*")</f>
        <v/>
      </c>
    </row>
    <row r="166">
      <c r="A166" s="11" t="n">
        <v>3931</v>
      </c>
      <c r="B166" s="11" t="inlineStr">
        <is>
          <t>SL04461</t>
        </is>
      </c>
      <c r="C166" s="12" t="inlineStr">
        <is>
          <t>KAFIL AHMAD KHAN</t>
        </is>
      </c>
      <c r="D166" s="11" t="inlineStr">
        <is>
          <t>GTR03 B</t>
        </is>
      </c>
      <c r="E166" s="11" t="inlineStr">
        <is>
          <t>Shahjahanpur</t>
        </is>
      </c>
      <c r="F166" s="12" t="inlineStr">
        <is>
          <t>SAURABH JAISWAL</t>
        </is>
      </c>
      <c r="G166" s="11" t="inlineStr">
        <is>
          <t>352141</t>
        </is>
      </c>
      <c r="H166" s="14" t="n">
        <v>46309</v>
      </c>
      <c r="I166" s="14" t="n">
        <v>46316</v>
      </c>
      <c r="J166" s="13" t="n">
        <v>140</v>
      </c>
      <c r="K166" s="12">
        <f>IFERROR(INDEX('Photo Review'!$W$2:$W$403,MATCH($A166&amp;"|START",'Photo Review'!$Z$2:$Z$403,0)),"Photo missing / not downloaded")</f>
        <v/>
      </c>
      <c r="L166" s="12">
        <f>IFERROR(INDEX('Photo Review'!$W$2:$W$403,MATCH($A166&amp;"|END",'Photo Review'!$Z$2:$Z$403,0)),"Photo missing / not downloaded")</f>
        <v/>
      </c>
      <c r="M166" s="11">
        <f>IF(AND(K166="Timestamp + Location",L166="Timestamp + Location"),"Compliant","NON-COMPLIANT")</f>
        <v/>
      </c>
      <c r="N166" s="11" t="n"/>
      <c r="O166" s="11" t="n"/>
      <c r="P166" s="11" t="n"/>
      <c r="Q166" s="11">
        <f>COUNTIFS('Photo Review'!$J$2:$J$403,A166,'Photo Review'!$S$2:$S$403,"?*")</f>
        <v/>
      </c>
    </row>
    <row r="167">
      <c r="A167" s="11" t="n">
        <v>4161</v>
      </c>
      <c r="B167" s="11" t="inlineStr">
        <is>
          <t>SL04461</t>
        </is>
      </c>
      <c r="C167" s="12" t="inlineStr">
        <is>
          <t>KAFIL AHMAD KHAN</t>
        </is>
      </c>
      <c r="D167" s="11" t="inlineStr">
        <is>
          <t>GTR03 B</t>
        </is>
      </c>
      <c r="E167" s="11" t="inlineStr">
        <is>
          <t>Shahjahanpur</t>
        </is>
      </c>
      <c r="F167" s="12" t="inlineStr">
        <is>
          <t>SAURABH JAISWAL</t>
        </is>
      </c>
      <c r="G167" s="11" t="inlineStr">
        <is>
          <t>352693</t>
        </is>
      </c>
      <c r="H167" s="14" t="n">
        <v>46310</v>
      </c>
      <c r="I167" s="14" t="n">
        <v>46317</v>
      </c>
      <c r="J167" s="13" t="n">
        <v>144</v>
      </c>
      <c r="K167" s="12">
        <f>IFERROR(INDEX('Photo Review'!$W$2:$W$403,MATCH($A167&amp;"|START",'Photo Review'!$Z$2:$Z$403,0)),"Photo missing / not downloaded")</f>
        <v/>
      </c>
      <c r="L167" s="12">
        <f>IFERROR(INDEX('Photo Review'!$W$2:$W$403,MATCH($A167&amp;"|END",'Photo Review'!$Z$2:$Z$403,0)),"Photo missing / not downloaded")</f>
        <v/>
      </c>
      <c r="M167" s="11">
        <f>IF(AND(K167="Timestamp + Location",L167="Timestamp + Location"),"Compliant","NON-COMPLIANT")</f>
        <v/>
      </c>
      <c r="N167" s="11" t="n"/>
      <c r="O167" s="11" t="n"/>
      <c r="P167" s="11" t="n"/>
      <c r="Q167" s="11">
        <f>COUNTIFS('Photo Review'!$J$2:$J$403,A167,'Photo Review'!$S$2:$S$403,"?*")</f>
        <v/>
      </c>
    </row>
    <row r="168">
      <c r="A168" s="11" t="n">
        <v>4163</v>
      </c>
      <c r="B168" s="11" t="inlineStr">
        <is>
          <t>SL04461</t>
        </is>
      </c>
      <c r="C168" s="12" t="inlineStr">
        <is>
          <t>KAFIL AHMAD KHAN</t>
        </is>
      </c>
      <c r="D168" s="11" t="inlineStr">
        <is>
          <t>GTR03 B</t>
        </is>
      </c>
      <c r="E168" s="11" t="inlineStr">
        <is>
          <t>Shahjahanpur</t>
        </is>
      </c>
      <c r="F168" s="12" t="inlineStr">
        <is>
          <t>SAURABH JAISWAL</t>
        </is>
      </c>
      <c r="G168" s="11" t="inlineStr">
        <is>
          <t>352703</t>
        </is>
      </c>
      <c r="H168" s="14" t="n">
        <v>46311</v>
      </c>
      <c r="I168" s="14" t="n">
        <v>46317</v>
      </c>
      <c r="J168" s="13" t="n">
        <v>160</v>
      </c>
      <c r="K168" s="12">
        <f>IFERROR(INDEX('Photo Review'!$W$2:$W$403,MATCH($A168&amp;"|START",'Photo Review'!$Z$2:$Z$403,0)),"Photo missing / not downloaded")</f>
        <v/>
      </c>
      <c r="L168" s="12">
        <f>IFERROR(INDEX('Photo Review'!$W$2:$W$403,MATCH($A168&amp;"|END",'Photo Review'!$Z$2:$Z$403,0)),"Photo missing / not downloaded")</f>
        <v/>
      </c>
      <c r="M168" s="11">
        <f>IF(AND(K168="Timestamp + Location",L168="Timestamp + Location"),"Compliant","NON-COMPLIANT")</f>
        <v/>
      </c>
      <c r="N168" s="11" t="n"/>
      <c r="O168" s="11" t="n"/>
      <c r="P168" s="11" t="n"/>
      <c r="Q168" s="11">
        <f>COUNTIFS('Photo Review'!$J$2:$J$403,A168,'Photo Review'!$S$2:$S$403,"?*")</f>
        <v/>
      </c>
    </row>
    <row r="169">
      <c r="A169" s="11" t="n">
        <v>607</v>
      </c>
      <c r="B169" s="11" t="inlineStr">
        <is>
          <t>SL04464</t>
        </is>
      </c>
      <c r="C169" s="12" t="inlineStr">
        <is>
          <t>RAVISHANKAR DHARAMRAJ MAURYA</t>
        </is>
      </c>
      <c r="D169" s="11" t="inlineStr">
        <is>
          <t>North</t>
        </is>
      </c>
      <c r="E169" s="11" t="inlineStr">
        <is>
          <t>DELHI</t>
        </is>
      </c>
      <c r="F169" s="12" t="inlineStr">
        <is>
          <t>RISHI RAGHAV</t>
        </is>
      </c>
      <c r="G169" s="11" t="inlineStr">
        <is>
          <t>348896</t>
        </is>
      </c>
      <c r="H169" s="14" t="n">
        <v>46308</v>
      </c>
      <c r="I169" s="14" t="n">
        <v>46308</v>
      </c>
      <c r="J169" s="13" t="n">
        <v>620</v>
      </c>
      <c r="K169" s="12">
        <f>IFERROR(INDEX('Photo Review'!$W$2:$W$403,MATCH($A169&amp;"|START",'Photo Review'!$Z$2:$Z$403,0)),"Photo missing / not downloaded")</f>
        <v/>
      </c>
      <c r="L169" s="12">
        <f>IFERROR(INDEX('Photo Review'!$W$2:$W$403,MATCH($A169&amp;"|END",'Photo Review'!$Z$2:$Z$403,0)),"Photo missing / not downloaded")</f>
        <v/>
      </c>
      <c r="M169" s="11">
        <f>IF(AND(K169="Timestamp + Location",L169="Timestamp + Location"),"Compliant","NON-COMPLIANT")</f>
        <v/>
      </c>
      <c r="N169" s="11" t="n">
        <v>5199</v>
      </c>
      <c r="O169" s="11" t="n">
        <v>5285</v>
      </c>
      <c r="P169" s="11" t="n">
        <v>86</v>
      </c>
      <c r="Q169" s="11">
        <f>COUNTIFS('Photo Review'!$J$2:$J$403,A169,'Photo Review'!$S$2:$S$403,"?*")</f>
        <v/>
      </c>
    </row>
    <row r="170">
      <c r="A170" s="11" t="n">
        <v>1213</v>
      </c>
      <c r="B170" s="11" t="inlineStr">
        <is>
          <t>SL04464</t>
        </is>
      </c>
      <c r="C170" s="12" t="inlineStr">
        <is>
          <t>RAVISHANKAR DHARAMRAJ MAURYA</t>
        </is>
      </c>
      <c r="D170" s="11" t="inlineStr">
        <is>
          <t>North</t>
        </is>
      </c>
      <c r="E170" s="11" t="inlineStr">
        <is>
          <t>DELHI</t>
        </is>
      </c>
      <c r="F170" s="12" t="inlineStr">
        <is>
          <t>RISHI RAGHAV</t>
        </is>
      </c>
      <c r="G170" s="11" t="inlineStr">
        <is>
          <t>349563</t>
        </is>
      </c>
      <c r="H170" s="14" t="n">
        <v>46309</v>
      </c>
      <c r="I170" s="14" t="n">
        <v>46309</v>
      </c>
      <c r="J170" s="13" t="n">
        <v>340</v>
      </c>
      <c r="K170" s="12">
        <f>IFERROR(INDEX('Photo Review'!$W$2:$W$403,MATCH($A170&amp;"|START",'Photo Review'!$Z$2:$Z$403,0)),"Photo missing / not downloaded")</f>
        <v/>
      </c>
      <c r="L170" s="12">
        <f>IFERROR(INDEX('Photo Review'!$W$2:$W$403,MATCH($A170&amp;"|END",'Photo Review'!$Z$2:$Z$403,0)),"Photo missing / not downloaded")</f>
        <v/>
      </c>
      <c r="M170" s="11">
        <f>IF(AND(K170="Timestamp + Location",L170="Timestamp + Location"),"Compliant","NON-COMPLIANT")</f>
        <v/>
      </c>
      <c r="N170" s="11" t="n"/>
      <c r="O170" s="11" t="n"/>
      <c r="P170" s="11" t="n"/>
      <c r="Q170" s="11">
        <f>COUNTIFS('Photo Review'!$J$2:$J$403,A170,'Photo Review'!$S$2:$S$403,"?*")</f>
        <v/>
      </c>
    </row>
    <row r="171">
      <c r="A171" s="11" t="n">
        <v>2135</v>
      </c>
      <c r="B171" s="11" t="inlineStr">
        <is>
          <t>SL04464</t>
        </is>
      </c>
      <c r="C171" s="12" t="inlineStr">
        <is>
          <t>RAVISHANKAR DHARAMRAJ MAURYA</t>
        </is>
      </c>
      <c r="D171" s="11" t="inlineStr">
        <is>
          <t>North</t>
        </is>
      </c>
      <c r="E171" s="11" t="inlineStr">
        <is>
          <t>DELHI</t>
        </is>
      </c>
      <c r="F171" s="12" t="inlineStr">
        <is>
          <t>RISHI RAGHAV</t>
        </is>
      </c>
      <c r="G171" s="11" t="inlineStr">
        <is>
          <t>350393</t>
        </is>
      </c>
      <c r="H171" s="14" t="n">
        <v>46311</v>
      </c>
      <c r="I171" s="14" t="n">
        <v>46311</v>
      </c>
      <c r="J171" s="13" t="n">
        <v>236</v>
      </c>
      <c r="K171" s="12">
        <f>IFERROR(INDEX('Photo Review'!$W$2:$W$403,MATCH($A171&amp;"|START",'Photo Review'!$Z$2:$Z$403,0)),"Photo missing / not downloaded")</f>
        <v/>
      </c>
      <c r="L171" s="12">
        <f>IFERROR(INDEX('Photo Review'!$W$2:$W$403,MATCH($A171&amp;"|END",'Photo Review'!$Z$2:$Z$403,0)),"Photo missing / not downloaded")</f>
        <v/>
      </c>
      <c r="M171" s="11">
        <f>IF(AND(K171="Timestamp + Location",L171="Timestamp + Location"),"Compliant","NON-COMPLIANT")</f>
        <v/>
      </c>
      <c r="N171" s="11" t="n">
        <v>5237.5</v>
      </c>
      <c r="O171" s="11" t="n">
        <v>5246.9</v>
      </c>
      <c r="P171" s="11" t="n">
        <v>9.399999999999636</v>
      </c>
      <c r="Q171" s="11">
        <f>COUNTIFS('Photo Review'!$J$2:$J$403,A171,'Photo Review'!$S$2:$S$403,"?*")</f>
        <v/>
      </c>
    </row>
    <row r="172">
      <c r="A172" s="11" t="n">
        <v>2926</v>
      </c>
      <c r="B172" s="11" t="inlineStr">
        <is>
          <t>SL04464</t>
        </is>
      </c>
      <c r="C172" s="12" t="inlineStr">
        <is>
          <t>RAVISHANKAR DHARAMRAJ MAURYA</t>
        </is>
      </c>
      <c r="D172" s="11" t="inlineStr">
        <is>
          <t>North</t>
        </is>
      </c>
      <c r="E172" s="11" t="inlineStr">
        <is>
          <t>DELHI</t>
        </is>
      </c>
      <c r="F172" s="12" t="inlineStr">
        <is>
          <t>RISHI RAGHAV</t>
        </is>
      </c>
      <c r="G172" s="11" t="inlineStr">
        <is>
          <t>351058</t>
        </is>
      </c>
      <c r="H172" s="14" t="n">
        <v>46312</v>
      </c>
      <c r="I172" s="14" t="n">
        <v>46312</v>
      </c>
      <c r="J172" s="13" t="n">
        <v>116</v>
      </c>
      <c r="K172" s="12">
        <f>IFERROR(INDEX('Photo Review'!$W$2:$W$403,MATCH($A172&amp;"|START",'Photo Review'!$Z$2:$Z$403,0)),"Photo missing / not downloaded")</f>
        <v/>
      </c>
      <c r="L172" s="12">
        <f>IFERROR(INDEX('Photo Review'!$W$2:$W$403,MATCH($A172&amp;"|END",'Photo Review'!$Z$2:$Z$403,0)),"Photo missing / not downloaded")</f>
        <v/>
      </c>
      <c r="M172" s="11">
        <f>IF(AND(K172="Timestamp + Location",L172="Timestamp + Location"),"Compliant","NON-COMPLIANT")</f>
        <v/>
      </c>
      <c r="N172" s="11" t="n"/>
      <c r="O172" s="11" t="n"/>
      <c r="P172" s="11" t="n"/>
      <c r="Q172" s="11">
        <f>COUNTIFS('Photo Review'!$J$2:$J$403,A172,'Photo Review'!$S$2:$S$403,"?*")</f>
        <v/>
      </c>
    </row>
    <row r="173">
      <c r="A173" s="11" t="n">
        <v>237</v>
      </c>
      <c r="B173" s="11" t="inlineStr">
        <is>
          <t>SL04478</t>
        </is>
      </c>
      <c r="C173" s="12" t="inlineStr">
        <is>
          <t>KARAN LAMBA</t>
        </is>
      </c>
      <c r="D173" s="11" t="inlineStr">
        <is>
          <t>GTR02</t>
        </is>
      </c>
      <c r="E173" s="11" t="inlineStr">
        <is>
          <t>West Delhi</t>
        </is>
      </c>
      <c r="F173" s="12" t="inlineStr">
        <is>
          <t>RAHUL GAUTAM</t>
        </is>
      </c>
      <c r="G173" s="11" t="inlineStr">
        <is>
          <t>348329</t>
        </is>
      </c>
      <c r="H173" s="14" t="n">
        <v>46307</v>
      </c>
      <c r="I173" s="14" t="n">
        <v>46307</v>
      </c>
      <c r="J173" s="13" t="n">
        <v>136</v>
      </c>
      <c r="K173" s="12">
        <f>IFERROR(INDEX('Photo Review'!$W$2:$W$403,MATCH($A173&amp;"|START",'Photo Review'!$Z$2:$Z$403,0)),"Photo missing / not downloaded")</f>
        <v/>
      </c>
      <c r="L173" s="12">
        <f>IFERROR(INDEX('Photo Review'!$W$2:$W$403,MATCH($A173&amp;"|END",'Photo Review'!$Z$2:$Z$403,0)),"Photo missing / not downloaded")</f>
        <v/>
      </c>
      <c r="M173" s="11">
        <f>IF(AND(K173="Timestamp + Location",L173="Timestamp + Location"),"Compliant","NON-COMPLIANT")</f>
        <v/>
      </c>
      <c r="N173" s="11" t="n"/>
      <c r="O173" s="11" t="n"/>
      <c r="P173" s="11" t="n"/>
      <c r="Q173" s="11">
        <f>COUNTIFS('Photo Review'!$J$2:$J$403,A173,'Photo Review'!$S$2:$S$403,"?*")</f>
        <v/>
      </c>
    </row>
    <row r="174">
      <c r="A174" s="11" t="n">
        <v>2172</v>
      </c>
      <c r="B174" s="11" t="inlineStr">
        <is>
          <t>SL04478</t>
        </is>
      </c>
      <c r="C174" s="12" t="inlineStr">
        <is>
          <t>KARAN LAMBA</t>
        </is>
      </c>
      <c r="D174" s="11" t="inlineStr">
        <is>
          <t>GTR02</t>
        </is>
      </c>
      <c r="E174" s="11" t="inlineStr">
        <is>
          <t>West Delhi</t>
        </is>
      </c>
      <c r="F174" s="12" t="inlineStr">
        <is>
          <t>RAHUL GAUTAM</t>
        </is>
      </c>
      <c r="G174" s="11" t="inlineStr">
        <is>
          <t>350426</t>
        </is>
      </c>
      <c r="H174" s="14" t="n">
        <v>46311</v>
      </c>
      <c r="I174" s="14" t="n">
        <v>46311</v>
      </c>
      <c r="J174" s="13" t="n">
        <v>144</v>
      </c>
      <c r="K174" s="12">
        <f>IFERROR(INDEX('Photo Review'!$W$2:$W$403,MATCH($A174&amp;"|START",'Photo Review'!$Z$2:$Z$403,0)),"Photo missing / not downloaded")</f>
        <v/>
      </c>
      <c r="L174" s="12">
        <f>IFERROR(INDEX('Photo Review'!$W$2:$W$403,MATCH($A174&amp;"|END",'Photo Review'!$Z$2:$Z$403,0)),"Photo missing / not downloaded")</f>
        <v/>
      </c>
      <c r="M174" s="11">
        <f>IF(AND(K174="Timestamp + Location",L174="Timestamp + Location"),"Compliant","NON-COMPLIANT")</f>
        <v/>
      </c>
      <c r="N174" s="11" t="n">
        <v>5989.6</v>
      </c>
      <c r="O174" s="11" t="n">
        <v>5996.7</v>
      </c>
      <c r="P174" s="11" t="n">
        <v>7.099999999999454</v>
      </c>
      <c r="Q174" s="11">
        <f>COUNTIFS('Photo Review'!$J$2:$J$403,A174,'Photo Review'!$S$2:$S$403,"?*")</f>
        <v/>
      </c>
    </row>
    <row r="175">
      <c r="A175" s="11" t="n">
        <v>1215</v>
      </c>
      <c r="B175" s="11" t="inlineStr">
        <is>
          <t>SL04497</t>
        </is>
      </c>
      <c r="C175" s="12" t="inlineStr">
        <is>
          <t>JAIMINI SOLANKI</t>
        </is>
      </c>
      <c r="D175" s="11" t="inlineStr">
        <is>
          <t>West</t>
        </is>
      </c>
      <c r="E175" s="11" t="inlineStr">
        <is>
          <t>Ahmedabad</t>
        </is>
      </c>
      <c r="F175" s="12" t="inlineStr">
        <is>
          <t>NAVEEN N ANCHAN</t>
        </is>
      </c>
      <c r="G175" s="11" t="inlineStr">
        <is>
          <t>349564</t>
        </is>
      </c>
      <c r="H175" s="14" t="n">
        <v>46309</v>
      </c>
      <c r="I175" s="14" t="n">
        <v>46309</v>
      </c>
      <c r="J175" s="13" t="n">
        <v>324</v>
      </c>
      <c r="K175" s="12">
        <f>IFERROR(INDEX('Photo Review'!$W$2:$W$403,MATCH($A175&amp;"|START",'Photo Review'!$Z$2:$Z$403,0)),"Photo missing / not downloaded")</f>
        <v/>
      </c>
      <c r="L175" s="12">
        <f>IFERROR(INDEX('Photo Review'!$W$2:$W$403,MATCH($A175&amp;"|END",'Photo Review'!$Z$2:$Z$403,0)),"Photo missing / not downloaded")</f>
        <v/>
      </c>
      <c r="M175" s="11">
        <f>IF(AND(K175="Timestamp + Location",L175="Timestamp + Location"),"Compliant","NON-COMPLIANT")</f>
        <v/>
      </c>
      <c r="N175" s="11" t="n"/>
      <c r="O175" s="11" t="n"/>
      <c r="P175" s="11" t="n"/>
      <c r="Q175" s="11">
        <f>COUNTIFS('Photo Review'!$J$2:$J$403,A175,'Photo Review'!$S$2:$S$403,"?*")</f>
        <v/>
      </c>
    </row>
    <row r="176">
      <c r="A176" s="11" t="n">
        <v>94</v>
      </c>
      <c r="B176" s="11" t="inlineStr">
        <is>
          <t>SL04501</t>
        </is>
      </c>
      <c r="C176" s="12" t="inlineStr">
        <is>
          <t>DINESHA H A</t>
        </is>
      </c>
      <c r="D176" s="11" t="inlineStr">
        <is>
          <t>GTR08</t>
        </is>
      </c>
      <c r="E176" s="11" t="inlineStr">
        <is>
          <t>Bangalore</t>
        </is>
      </c>
      <c r="F176" s="12" t="inlineStr">
        <is>
          <t>P VIJAY KUMAR</t>
        </is>
      </c>
      <c r="G176" s="11" t="inlineStr">
        <is>
          <t>348124</t>
        </is>
      </c>
      <c r="H176" s="14" t="n">
        <v>46307</v>
      </c>
      <c r="I176" s="14" t="n">
        <v>46307</v>
      </c>
      <c r="J176" s="13" t="n">
        <v>244</v>
      </c>
      <c r="K176" s="12">
        <f>IFERROR(INDEX('Photo Review'!$W$2:$W$403,MATCH($A176&amp;"|START",'Photo Review'!$Z$2:$Z$403,0)),"Photo missing / not downloaded")</f>
        <v/>
      </c>
      <c r="L176" s="12">
        <f>IFERROR(INDEX('Photo Review'!$W$2:$W$403,MATCH($A176&amp;"|END",'Photo Review'!$Z$2:$Z$403,0)),"Photo missing / not downloaded")</f>
        <v/>
      </c>
      <c r="M176" s="11">
        <f>IF(AND(K176="Timestamp + Location",L176="Timestamp + Location"),"Compliant","NON-COMPLIANT")</f>
        <v/>
      </c>
      <c r="N176" s="11" t="n"/>
      <c r="O176" s="11" t="n"/>
      <c r="P176" s="11" t="n"/>
      <c r="Q176" s="11">
        <f>COUNTIFS('Photo Review'!$J$2:$J$403,A176,'Photo Review'!$S$2:$S$403,"?*")</f>
        <v/>
      </c>
    </row>
    <row r="177">
      <c r="A177" s="11" t="n">
        <v>644</v>
      </c>
      <c r="B177" s="11" t="inlineStr">
        <is>
          <t>SL04501</t>
        </is>
      </c>
      <c r="C177" s="12" t="inlineStr">
        <is>
          <t>DINESHA H A</t>
        </is>
      </c>
      <c r="D177" s="11" t="inlineStr">
        <is>
          <t>GTR08</t>
        </is>
      </c>
      <c r="E177" s="11" t="inlineStr">
        <is>
          <t>Bangalore</t>
        </is>
      </c>
      <c r="F177" s="12" t="inlineStr">
        <is>
          <t>P VIJAY KUMAR</t>
        </is>
      </c>
      <c r="G177" s="11" t="inlineStr">
        <is>
          <t>348941</t>
        </is>
      </c>
      <c r="H177" s="14" t="n">
        <v>46308</v>
      </c>
      <c r="I177" s="14" t="n">
        <v>46308</v>
      </c>
      <c r="J177" s="13" t="n">
        <v>336</v>
      </c>
      <c r="K177" s="12">
        <f>IFERROR(INDEX('Photo Review'!$W$2:$W$403,MATCH($A177&amp;"|START",'Photo Review'!$Z$2:$Z$403,0)),"Photo missing / not downloaded")</f>
        <v/>
      </c>
      <c r="L177" s="12">
        <f>IFERROR(INDEX('Photo Review'!$W$2:$W$403,MATCH($A177&amp;"|END",'Photo Review'!$Z$2:$Z$403,0)),"Photo missing / not downloaded")</f>
        <v/>
      </c>
      <c r="M177" s="11">
        <f>IF(AND(K177="Timestamp + Location",L177="Timestamp + Location"),"Compliant","NON-COMPLIANT")</f>
        <v/>
      </c>
      <c r="N177" s="11" t="n"/>
      <c r="O177" s="11" t="n"/>
      <c r="P177" s="11" t="n"/>
      <c r="Q177" s="11">
        <f>COUNTIFS('Photo Review'!$J$2:$J$403,A177,'Photo Review'!$S$2:$S$403,"?*")</f>
        <v/>
      </c>
    </row>
    <row r="178">
      <c r="A178" s="11" t="n">
        <v>1634</v>
      </c>
      <c r="B178" s="11" t="inlineStr">
        <is>
          <t>SL04501</t>
        </is>
      </c>
      <c r="C178" s="12" t="inlineStr">
        <is>
          <t>DINESHA H A</t>
        </is>
      </c>
      <c r="D178" s="11" t="inlineStr">
        <is>
          <t>GTR08</t>
        </is>
      </c>
      <c r="E178" s="11" t="inlineStr">
        <is>
          <t>Bangalore</t>
        </is>
      </c>
      <c r="F178" s="12" t="inlineStr">
        <is>
          <t>P VIJAY KUMAR</t>
        </is>
      </c>
      <c r="G178" s="11" t="inlineStr">
        <is>
          <t>349947</t>
        </is>
      </c>
      <c r="H178" s="14" t="n">
        <v>46310</v>
      </c>
      <c r="I178" s="14" t="n">
        <v>46310</v>
      </c>
      <c r="J178" s="13" t="n">
        <v>556</v>
      </c>
      <c r="K178" s="12">
        <f>IFERROR(INDEX('Photo Review'!$W$2:$W$403,MATCH($A178&amp;"|START",'Photo Review'!$Z$2:$Z$403,0)),"Photo missing / not downloaded")</f>
        <v/>
      </c>
      <c r="L178" s="12">
        <f>IFERROR(INDEX('Photo Review'!$W$2:$W$403,MATCH($A178&amp;"|END",'Photo Review'!$Z$2:$Z$403,0)),"Photo missing / not downloaded")</f>
        <v/>
      </c>
      <c r="M178" s="11">
        <f>IF(AND(K178="Timestamp + Location",L178="Timestamp + Location"),"Compliant","NON-COMPLIANT")</f>
        <v/>
      </c>
      <c r="N178" s="11" t="n"/>
      <c r="O178" s="11" t="n"/>
      <c r="P178" s="11" t="n"/>
      <c r="Q178" s="11">
        <f>COUNTIFS('Photo Review'!$J$2:$J$403,A178,'Photo Review'!$S$2:$S$403,"?*")</f>
        <v/>
      </c>
    </row>
    <row r="179">
      <c r="A179" s="11" t="n">
        <v>47</v>
      </c>
      <c r="B179" s="11" t="inlineStr">
        <is>
          <t>SL04516</t>
        </is>
      </c>
      <c r="C179" s="12" t="inlineStr">
        <is>
          <t>VINAY S</t>
        </is>
      </c>
      <c r="D179" s="11" t="inlineStr">
        <is>
          <t>GTR08</t>
        </is>
      </c>
      <c r="E179" s="11" t="inlineStr">
        <is>
          <t>BIDADI</t>
        </is>
      </c>
      <c r="F179" s="12" t="inlineStr">
        <is>
          <t>P VIJAY KUMAR</t>
        </is>
      </c>
      <c r="G179" s="11" t="inlineStr">
        <is>
          <t>348078</t>
        </is>
      </c>
      <c r="H179" s="14" t="n">
        <v>46307</v>
      </c>
      <c r="I179" s="14" t="n">
        <v>46307</v>
      </c>
      <c r="J179" s="13" t="n">
        <v>248</v>
      </c>
      <c r="K179" s="12">
        <f>IFERROR(INDEX('Photo Review'!$W$2:$W$403,MATCH($A179&amp;"|START",'Photo Review'!$Z$2:$Z$403,0)),"Photo missing / not downloaded")</f>
        <v/>
      </c>
      <c r="L179" s="12">
        <f>IFERROR(INDEX('Photo Review'!$W$2:$W$403,MATCH($A179&amp;"|END",'Photo Review'!$Z$2:$Z$403,0)),"Photo missing / not downloaded")</f>
        <v/>
      </c>
      <c r="M179" s="11">
        <f>IF(AND(K179="Timestamp + Location",L179="Timestamp + Location"),"Compliant","NON-COMPLIANT")</f>
        <v/>
      </c>
      <c r="N179" s="11" t="n">
        <v>2674.4</v>
      </c>
      <c r="O179" s="11" t="n">
        <v>2771.9</v>
      </c>
      <c r="P179" s="11" t="n">
        <v>97.5</v>
      </c>
      <c r="Q179" s="11">
        <f>COUNTIFS('Photo Review'!$J$2:$J$403,A179,'Photo Review'!$S$2:$S$403,"?*")</f>
        <v/>
      </c>
    </row>
    <row r="180">
      <c r="A180" s="11" t="n">
        <v>617</v>
      </c>
      <c r="B180" s="11" t="inlineStr">
        <is>
          <t>SL04516</t>
        </is>
      </c>
      <c r="C180" s="12" t="inlineStr">
        <is>
          <t>VINAY S</t>
        </is>
      </c>
      <c r="D180" s="11" t="inlineStr">
        <is>
          <t>GTR08</t>
        </is>
      </c>
      <c r="E180" s="11" t="inlineStr">
        <is>
          <t>BIDADI</t>
        </is>
      </c>
      <c r="F180" s="12" t="inlineStr">
        <is>
          <t>P VIJAY KUMAR</t>
        </is>
      </c>
      <c r="G180" s="11" t="inlineStr">
        <is>
          <t>348915</t>
        </is>
      </c>
      <c r="H180" s="14" t="n">
        <v>46308</v>
      </c>
      <c r="I180" s="14" t="n">
        <v>46308</v>
      </c>
      <c r="J180" s="13" t="n">
        <v>188</v>
      </c>
      <c r="K180" s="12">
        <f>IFERROR(INDEX('Photo Review'!$W$2:$W$403,MATCH($A180&amp;"|START",'Photo Review'!$Z$2:$Z$403,0)),"Photo missing / not downloaded")</f>
        <v/>
      </c>
      <c r="L180" s="12">
        <f>IFERROR(INDEX('Photo Review'!$W$2:$W$403,MATCH($A180&amp;"|END",'Photo Review'!$Z$2:$Z$403,0)),"Photo missing / not downloaded")</f>
        <v/>
      </c>
      <c r="M180" s="11">
        <f>IF(AND(K180="Timestamp + Location",L180="Timestamp + Location"),"Compliant","NON-COMPLIANT")</f>
        <v/>
      </c>
      <c r="N180" s="11" t="n">
        <v>2772</v>
      </c>
      <c r="O180" s="11" t="n">
        <v>2854.4</v>
      </c>
      <c r="P180" s="11" t="n">
        <v>82.40000000000009</v>
      </c>
      <c r="Q180" s="11">
        <f>COUNTIFS('Photo Review'!$J$2:$J$403,A180,'Photo Review'!$S$2:$S$403,"?*")</f>
        <v/>
      </c>
    </row>
    <row r="181">
      <c r="A181" s="11" t="n">
        <v>927</v>
      </c>
      <c r="B181" s="11" t="inlineStr">
        <is>
          <t>SL04516</t>
        </is>
      </c>
      <c r="C181" s="12" t="inlineStr">
        <is>
          <t>VINAY S</t>
        </is>
      </c>
      <c r="D181" s="11" t="inlineStr">
        <is>
          <t>GTR08</t>
        </is>
      </c>
      <c r="E181" s="11" t="inlineStr">
        <is>
          <t>BIDADI</t>
        </is>
      </c>
      <c r="F181" s="12" t="inlineStr">
        <is>
          <t>P VIJAY KUMAR</t>
        </is>
      </c>
      <c r="G181" s="11" t="inlineStr">
        <is>
          <t>349272</t>
        </is>
      </c>
      <c r="H181" s="14" t="n">
        <v>46309</v>
      </c>
      <c r="I181" s="14" t="n">
        <v>46309</v>
      </c>
      <c r="J181" s="13" t="n">
        <v>292</v>
      </c>
      <c r="K181" s="12">
        <f>IFERROR(INDEX('Photo Review'!$W$2:$W$403,MATCH($A181&amp;"|START",'Photo Review'!$Z$2:$Z$403,0)),"Photo missing / not downloaded")</f>
        <v/>
      </c>
      <c r="L181" s="12">
        <f>IFERROR(INDEX('Photo Review'!$W$2:$W$403,MATCH($A181&amp;"|END",'Photo Review'!$Z$2:$Z$403,0)),"Photo missing / not downloaded")</f>
        <v/>
      </c>
      <c r="M181" s="11">
        <f>IF(AND(K181="Timestamp + Location",L181="Timestamp + Location"),"Compliant","NON-COMPLIANT")</f>
        <v/>
      </c>
      <c r="N181" s="11" t="n">
        <v>2884.6</v>
      </c>
      <c r="O181" s="11" t="n">
        <v>2992</v>
      </c>
      <c r="P181" s="11" t="n">
        <v>107.4000000000001</v>
      </c>
      <c r="Q181" s="11">
        <f>COUNTIFS('Photo Review'!$J$2:$J$403,A181,'Photo Review'!$S$2:$S$403,"?*")</f>
        <v/>
      </c>
    </row>
    <row r="182">
      <c r="A182" s="11" t="n">
        <v>1416</v>
      </c>
      <c r="B182" s="11" t="inlineStr">
        <is>
          <t>SL04516</t>
        </is>
      </c>
      <c r="C182" s="12" t="inlineStr">
        <is>
          <t>VINAY S</t>
        </is>
      </c>
      <c r="D182" s="11" t="inlineStr">
        <is>
          <t>GTR08</t>
        </is>
      </c>
      <c r="E182" s="11" t="inlineStr">
        <is>
          <t>BIDADI</t>
        </is>
      </c>
      <c r="F182" s="12" t="inlineStr">
        <is>
          <t>P VIJAY KUMAR</t>
        </is>
      </c>
      <c r="G182" s="11" t="inlineStr">
        <is>
          <t>349762</t>
        </is>
      </c>
      <c r="H182" s="14" t="n">
        <v>46310</v>
      </c>
      <c r="I182" s="14" t="n">
        <v>46310</v>
      </c>
      <c r="J182" s="13" t="n">
        <v>228</v>
      </c>
      <c r="K182" s="12">
        <f>IFERROR(INDEX('Photo Review'!$W$2:$W$403,MATCH($A182&amp;"|START",'Photo Review'!$Z$2:$Z$403,0)),"Photo missing / not downloaded")</f>
        <v/>
      </c>
      <c r="L182" s="12">
        <f>IFERROR(INDEX('Photo Review'!$W$2:$W$403,MATCH($A182&amp;"|END",'Photo Review'!$Z$2:$Z$403,0)),"Photo missing / not downloaded")</f>
        <v/>
      </c>
      <c r="M182" s="11">
        <f>IF(AND(K182="Timestamp + Location",L182="Timestamp + Location"),"Compliant","NON-COMPLIANT")</f>
        <v/>
      </c>
      <c r="N182" s="11" t="n">
        <v>2992</v>
      </c>
      <c r="O182" s="11" t="n">
        <v>3084</v>
      </c>
      <c r="P182" s="11" t="n">
        <v>92</v>
      </c>
      <c r="Q182" s="11">
        <f>COUNTIFS('Photo Review'!$J$2:$J$403,A182,'Photo Review'!$S$2:$S$403,"?*")</f>
        <v/>
      </c>
    </row>
    <row r="183">
      <c r="A183" s="11" t="n">
        <v>1982</v>
      </c>
      <c r="B183" s="11" t="inlineStr">
        <is>
          <t>SL04516</t>
        </is>
      </c>
      <c r="C183" s="12" t="inlineStr">
        <is>
          <t>VINAY S</t>
        </is>
      </c>
      <c r="D183" s="11" t="inlineStr">
        <is>
          <t>GTR08</t>
        </is>
      </c>
      <c r="E183" s="11" t="inlineStr">
        <is>
          <t>BIDADI</t>
        </is>
      </c>
      <c r="F183" s="12" t="inlineStr">
        <is>
          <t>P VIJAY KUMAR</t>
        </is>
      </c>
      <c r="G183" s="11" t="inlineStr">
        <is>
          <t>350260</t>
        </is>
      </c>
      <c r="H183" s="14" t="n">
        <v>46311</v>
      </c>
      <c r="I183" s="14" t="n">
        <v>46311</v>
      </c>
      <c r="J183" s="13" t="n">
        <v>204</v>
      </c>
      <c r="K183" s="12">
        <f>IFERROR(INDEX('Photo Review'!$W$2:$W$403,MATCH($A183&amp;"|START",'Photo Review'!$Z$2:$Z$403,0)),"Photo missing / not downloaded")</f>
        <v/>
      </c>
      <c r="L183" s="12">
        <f>IFERROR(INDEX('Photo Review'!$W$2:$W$403,MATCH($A183&amp;"|END",'Photo Review'!$Z$2:$Z$403,0)),"Photo missing / not downloaded")</f>
        <v/>
      </c>
      <c r="M183" s="11">
        <f>IF(AND(K183="Timestamp + Location",L183="Timestamp + Location"),"Compliant","NON-COMPLIANT")</f>
        <v/>
      </c>
      <c r="N183" s="11" t="n">
        <v>3084</v>
      </c>
      <c r="O183" s="11" t="n">
        <v>3171</v>
      </c>
      <c r="P183" s="11" t="n">
        <v>87</v>
      </c>
      <c r="Q183" s="11">
        <f>COUNTIFS('Photo Review'!$J$2:$J$403,A183,'Photo Review'!$S$2:$S$403,"?*")</f>
        <v/>
      </c>
    </row>
    <row r="184">
      <c r="A184" s="11" t="n">
        <v>2630</v>
      </c>
      <c r="B184" s="11" t="inlineStr">
        <is>
          <t>SL04524</t>
        </is>
      </c>
      <c r="C184" s="12" t="inlineStr">
        <is>
          <t>SRINIDHI.V</t>
        </is>
      </c>
      <c r="D184" s="11" t="inlineStr">
        <is>
          <t>GTR08</t>
        </is>
      </c>
      <c r="E184" s="11" t="inlineStr">
        <is>
          <t>KOLAR</t>
        </is>
      </c>
      <c r="F184" s="12" t="inlineStr">
        <is>
          <t>GANGADHARAM K</t>
        </is>
      </c>
      <c r="G184" s="11" t="inlineStr">
        <is>
          <t>350806</t>
        </is>
      </c>
      <c r="H184" s="14" t="n">
        <v>46312</v>
      </c>
      <c r="I184" s="14" t="n">
        <v>46312</v>
      </c>
      <c r="J184" s="13" t="n">
        <v>100</v>
      </c>
      <c r="K184" s="12">
        <f>IFERROR(INDEX('Photo Review'!$W$2:$W$403,MATCH($A184&amp;"|START",'Photo Review'!$Z$2:$Z$403,0)),"Photo missing / not downloaded")</f>
        <v/>
      </c>
      <c r="L184" s="12">
        <f>IFERROR(INDEX('Photo Review'!$W$2:$W$403,MATCH($A184&amp;"|END",'Photo Review'!$Z$2:$Z$403,0)),"Photo missing / not downloaded")</f>
        <v/>
      </c>
      <c r="M184" s="11">
        <f>IF(AND(K184="Timestamp + Location",L184="Timestamp + Location"),"Compliant","NON-COMPLIANT")</f>
        <v/>
      </c>
      <c r="N184" s="11" t="n"/>
      <c r="O184" s="11" t="n"/>
      <c r="P184" s="11" t="n"/>
      <c r="Q184" s="11">
        <f>COUNTIFS('Photo Review'!$J$2:$J$403,A184,'Photo Review'!$S$2:$S$403,"?*")</f>
        <v/>
      </c>
    </row>
    <row r="185">
      <c r="A185" s="11" t="n">
        <v>85</v>
      </c>
      <c r="B185" s="11" t="inlineStr">
        <is>
          <t>SL04547</t>
        </is>
      </c>
      <c r="C185" s="12" t="inlineStr">
        <is>
          <t>BALRAM VERMA</t>
        </is>
      </c>
      <c r="D185" s="11" t="inlineStr">
        <is>
          <t>GTR02</t>
        </is>
      </c>
      <c r="E185" s="11" t="inlineStr">
        <is>
          <t>East Delhi</t>
        </is>
      </c>
      <c r="F185" s="12" t="inlineStr">
        <is>
          <t>RAHUL GAUTAM</t>
        </is>
      </c>
      <c r="G185" s="11" t="inlineStr">
        <is>
          <t>348116</t>
        </is>
      </c>
      <c r="H185" s="14" t="n">
        <v>46307</v>
      </c>
      <c r="I185" s="14" t="n">
        <v>46307</v>
      </c>
      <c r="J185" s="13" t="n">
        <v>36</v>
      </c>
      <c r="K185" s="12">
        <f>IFERROR(INDEX('Photo Review'!$W$2:$W$403,MATCH($A185&amp;"|START",'Photo Review'!$Z$2:$Z$403,0)),"Photo missing / not downloaded")</f>
        <v/>
      </c>
      <c r="L185" s="12">
        <f>IFERROR(INDEX('Photo Review'!$W$2:$W$403,MATCH($A185&amp;"|END",'Photo Review'!$Z$2:$Z$403,0)),"Photo missing / not downloaded")</f>
        <v/>
      </c>
      <c r="M185" s="11">
        <f>IF(AND(K185="Timestamp + Location",L185="Timestamp + Location"),"Compliant","NON-COMPLIANT")</f>
        <v/>
      </c>
      <c r="N185" s="11" t="n">
        <v>31448</v>
      </c>
      <c r="O185" s="11" t="n">
        <v>31492.6</v>
      </c>
      <c r="P185" s="11" t="n">
        <v>44.59999999999854</v>
      </c>
      <c r="Q185" s="11">
        <f>COUNTIFS('Photo Review'!$J$2:$J$403,A185,'Photo Review'!$S$2:$S$403,"?*")</f>
        <v/>
      </c>
    </row>
    <row r="186">
      <c r="A186" s="11" t="n">
        <v>502</v>
      </c>
      <c r="B186" s="11" t="inlineStr">
        <is>
          <t>SL04547</t>
        </is>
      </c>
      <c r="C186" s="12" t="inlineStr">
        <is>
          <t>BALRAM VERMA</t>
        </is>
      </c>
      <c r="D186" s="11" t="inlineStr">
        <is>
          <t>GTR02</t>
        </is>
      </c>
      <c r="E186" s="11" t="inlineStr">
        <is>
          <t>East Delhi</t>
        </is>
      </c>
      <c r="F186" s="12" t="inlineStr">
        <is>
          <t>RAHUL GAUTAM</t>
        </is>
      </c>
      <c r="G186" s="11" t="inlineStr">
        <is>
          <t>348785</t>
        </is>
      </c>
      <c r="H186" s="14" t="n">
        <v>46308</v>
      </c>
      <c r="I186" s="14" t="n">
        <v>46308</v>
      </c>
      <c r="J186" s="13" t="n">
        <v>56</v>
      </c>
      <c r="K186" s="12">
        <f>IFERROR(INDEX('Photo Review'!$W$2:$W$403,MATCH($A186&amp;"|START",'Photo Review'!$Z$2:$Z$403,0)),"Photo missing / not downloaded")</f>
        <v/>
      </c>
      <c r="L186" s="12">
        <f>IFERROR(INDEX('Photo Review'!$W$2:$W$403,MATCH($A186&amp;"|END",'Photo Review'!$Z$2:$Z$403,0)),"Photo missing / not downloaded")</f>
        <v/>
      </c>
      <c r="M186" s="11">
        <f>IF(AND(K186="Timestamp + Location",L186="Timestamp + Location"),"Compliant","NON-COMPLIANT")</f>
        <v/>
      </c>
      <c r="N186" s="11" t="n">
        <v>31492.6</v>
      </c>
      <c r="O186" s="11" t="n">
        <v>31541.8</v>
      </c>
      <c r="P186" s="11" t="n">
        <v>49.20000000000073</v>
      </c>
      <c r="Q186" s="11">
        <f>COUNTIFS('Photo Review'!$J$2:$J$403,A186,'Photo Review'!$S$2:$S$403,"?*")</f>
        <v/>
      </c>
    </row>
    <row r="187">
      <c r="A187" s="11" t="n">
        <v>923</v>
      </c>
      <c r="B187" s="11" t="inlineStr">
        <is>
          <t>SL04547</t>
        </is>
      </c>
      <c r="C187" s="12" t="inlineStr">
        <is>
          <t>BALRAM VERMA</t>
        </is>
      </c>
      <c r="D187" s="11" t="inlineStr">
        <is>
          <t>GTR02</t>
        </is>
      </c>
      <c r="E187" s="11" t="inlineStr">
        <is>
          <t>East Delhi</t>
        </is>
      </c>
      <c r="F187" s="12" t="inlineStr">
        <is>
          <t>RAHUL GAUTAM</t>
        </is>
      </c>
      <c r="G187" s="11" t="inlineStr">
        <is>
          <t>349268</t>
        </is>
      </c>
      <c r="H187" s="14" t="n">
        <v>46309</v>
      </c>
      <c r="I187" s="14" t="n">
        <v>46309</v>
      </c>
      <c r="J187" s="13" t="n">
        <v>96</v>
      </c>
      <c r="K187" s="12">
        <f>IFERROR(INDEX('Photo Review'!$W$2:$W$403,MATCH($A187&amp;"|START",'Photo Review'!$Z$2:$Z$403,0)),"Photo missing / not downloaded")</f>
        <v/>
      </c>
      <c r="L187" s="12">
        <f>IFERROR(INDEX('Photo Review'!$W$2:$W$403,MATCH($A187&amp;"|END",'Photo Review'!$Z$2:$Z$403,0)),"Photo missing / not downloaded")</f>
        <v/>
      </c>
      <c r="M187" s="11">
        <f>IF(AND(K187="Timestamp + Location",L187="Timestamp + Location"),"Compliant","NON-COMPLIANT")</f>
        <v/>
      </c>
      <c r="N187" s="11" t="n">
        <v>31541.8</v>
      </c>
      <c r="O187" s="11" t="n">
        <v>31598.2</v>
      </c>
      <c r="P187" s="11" t="n">
        <v>56.40000000000146</v>
      </c>
      <c r="Q187" s="11">
        <f>COUNTIFS('Photo Review'!$J$2:$J$403,A187,'Photo Review'!$S$2:$S$403,"?*")</f>
        <v/>
      </c>
    </row>
    <row r="188">
      <c r="A188" s="11" t="n">
        <v>2617</v>
      </c>
      <c r="B188" s="11" t="inlineStr">
        <is>
          <t>SL04547</t>
        </is>
      </c>
      <c r="C188" s="12" t="inlineStr">
        <is>
          <t>BALRAM VERMA</t>
        </is>
      </c>
      <c r="D188" s="11" t="inlineStr">
        <is>
          <t>GTR02</t>
        </is>
      </c>
      <c r="E188" s="11" t="inlineStr">
        <is>
          <t>East Delhi</t>
        </is>
      </c>
      <c r="F188" s="12" t="inlineStr">
        <is>
          <t>RAHUL GAUTAM</t>
        </is>
      </c>
      <c r="G188" s="11" t="inlineStr">
        <is>
          <t>350795</t>
        </is>
      </c>
      <c r="H188" s="14" t="n">
        <v>46312</v>
      </c>
      <c r="I188" s="14" t="n">
        <v>46312</v>
      </c>
      <c r="J188" s="13" t="n">
        <v>172</v>
      </c>
      <c r="K188" s="12">
        <f>IFERROR(INDEX('Photo Review'!$W$2:$W$403,MATCH($A188&amp;"|START",'Photo Review'!$Z$2:$Z$403,0)),"Photo missing / not downloaded")</f>
        <v/>
      </c>
      <c r="L188" s="12">
        <f>IFERROR(INDEX('Photo Review'!$W$2:$W$403,MATCH($A188&amp;"|END",'Photo Review'!$Z$2:$Z$403,0)),"Photo missing / not downloaded")</f>
        <v/>
      </c>
      <c r="M188" s="11">
        <f>IF(AND(K188="Timestamp + Location",L188="Timestamp + Location"),"Compliant","NON-COMPLIANT")</f>
        <v/>
      </c>
      <c r="N188" s="11" t="n">
        <v>31598.2</v>
      </c>
      <c r="O188" s="11" t="n">
        <v>31676</v>
      </c>
      <c r="P188" s="11" t="n">
        <v>77.79999999999927</v>
      </c>
      <c r="Q188" s="11">
        <f>COUNTIFS('Photo Review'!$J$2:$J$403,A188,'Photo Review'!$S$2:$S$403,"?*")</f>
        <v/>
      </c>
    </row>
    <row r="189">
      <c r="A189" s="11" t="n">
        <v>2748</v>
      </c>
      <c r="B189" s="11" t="inlineStr">
        <is>
          <t>SL04557</t>
        </is>
      </c>
      <c r="C189" s="12" t="inlineStr">
        <is>
          <t>SANDEEP SINGH</t>
        </is>
      </c>
      <c r="D189" s="11" t="inlineStr">
        <is>
          <t>GTR02</t>
        </is>
      </c>
      <c r="E189" s="11" t="inlineStr">
        <is>
          <t>SIRSA</t>
        </is>
      </c>
      <c r="F189" s="12" t="inlineStr">
        <is>
          <t>PUNEET WADHWA</t>
        </is>
      </c>
      <c r="G189" s="11" t="inlineStr">
        <is>
          <t>350901</t>
        </is>
      </c>
      <c r="H189" s="14" t="n">
        <v>46308</v>
      </c>
      <c r="I189" s="14" t="n">
        <v>46312</v>
      </c>
      <c r="J189" s="13" t="n">
        <v>240</v>
      </c>
      <c r="K189" s="12">
        <f>IFERROR(INDEX('Photo Review'!$W$2:$W$403,MATCH($A189&amp;"|START",'Photo Review'!$Z$2:$Z$403,0)),"Photo missing / not downloaded")</f>
        <v/>
      </c>
      <c r="L189" s="12">
        <f>IFERROR(INDEX('Photo Review'!$W$2:$W$403,MATCH($A189&amp;"|END",'Photo Review'!$Z$2:$Z$403,0)),"Photo missing / not downloaded")</f>
        <v/>
      </c>
      <c r="M189" s="11">
        <f>IF(AND(K189="Timestamp + Location",L189="Timestamp + Location"),"Compliant","NON-COMPLIANT")</f>
        <v/>
      </c>
      <c r="N189" s="11" t="n"/>
      <c r="O189" s="11" t="n"/>
      <c r="P189" s="11" t="n"/>
      <c r="Q189" s="11">
        <f>COUNTIFS('Photo Review'!$J$2:$J$403,A189,'Photo Review'!$S$2:$S$403,"?*")</f>
        <v/>
      </c>
    </row>
    <row r="190">
      <c r="A190" s="11" t="n">
        <v>4232</v>
      </c>
      <c r="B190" s="11" t="inlineStr">
        <is>
          <t>SL04569</t>
        </is>
      </c>
      <c r="C190" s="12" t="inlineStr">
        <is>
          <t>KARMJIT SINGH</t>
        </is>
      </c>
      <c r="D190" s="11" t="inlineStr">
        <is>
          <t>GTR02</t>
        </is>
      </c>
      <c r="E190" s="11" t="inlineStr">
        <is>
          <t>JIND</t>
        </is>
      </c>
      <c r="F190" s="12" t="inlineStr">
        <is>
          <t>PUNEET WADHWA</t>
        </is>
      </c>
      <c r="G190" s="11" t="inlineStr">
        <is>
          <t>352979</t>
        </is>
      </c>
      <c r="H190" s="14" t="n">
        <v>46312</v>
      </c>
      <c r="I190" s="14" t="n">
        <v>46317</v>
      </c>
      <c r="J190" s="13" t="n">
        <v>152</v>
      </c>
      <c r="K190" s="12">
        <f>IFERROR(INDEX('Photo Review'!$W$2:$W$403,MATCH($A190&amp;"|START",'Photo Review'!$Z$2:$Z$403,0)),"Photo missing / not downloaded")</f>
        <v/>
      </c>
      <c r="L190" s="12">
        <f>IFERROR(INDEX('Photo Review'!$W$2:$W$403,MATCH($A190&amp;"|END",'Photo Review'!$Z$2:$Z$403,0)),"Photo missing / not downloaded")</f>
        <v/>
      </c>
      <c r="M190" s="11">
        <f>IF(AND(K190="Timestamp + Location",L190="Timestamp + Location"),"Compliant","NON-COMPLIANT")</f>
        <v/>
      </c>
      <c r="N190" s="11" t="n"/>
      <c r="O190" s="11" t="n"/>
      <c r="P190" s="11" t="n"/>
      <c r="Q190" s="11">
        <f>COUNTIFS('Photo Review'!$J$2:$J$403,A190,'Photo Review'!$S$2:$S$403,"?*")</f>
        <v/>
      </c>
    </row>
    <row r="191">
      <c r="A191" s="11" t="n">
        <v>551</v>
      </c>
      <c r="B191" s="11" t="inlineStr">
        <is>
          <t>SL04576</t>
        </is>
      </c>
      <c r="C191" s="12" t="inlineStr">
        <is>
          <t>G SUGIRTHA RAJA</t>
        </is>
      </c>
      <c r="D191" s="11" t="inlineStr">
        <is>
          <t>GTR09</t>
        </is>
      </c>
      <c r="E191" s="11" t="inlineStr">
        <is>
          <t>Salem</t>
        </is>
      </c>
      <c r="F191" s="12" t="inlineStr">
        <is>
          <t>Saravanan N</t>
        </is>
      </c>
      <c r="G191" s="11" t="inlineStr">
        <is>
          <t>348832</t>
        </is>
      </c>
      <c r="H191" s="14" t="n">
        <v>46308</v>
      </c>
      <c r="I191" s="14" t="n">
        <v>46308</v>
      </c>
      <c r="J191" s="13" t="n">
        <v>40</v>
      </c>
      <c r="K191" s="12">
        <f>IFERROR(INDEX('Photo Review'!$W$2:$W$403,MATCH($A191&amp;"|START",'Photo Review'!$Z$2:$Z$403,0)),"Photo missing / not downloaded")</f>
        <v/>
      </c>
      <c r="L191" s="12">
        <f>IFERROR(INDEX('Photo Review'!$W$2:$W$403,MATCH($A191&amp;"|END",'Photo Review'!$Z$2:$Z$403,0)),"Photo missing / not downloaded")</f>
        <v/>
      </c>
      <c r="M191" s="11">
        <f>IF(AND(K191="Timestamp + Location",L191="Timestamp + Location"),"Compliant","NON-COMPLIANT")</f>
        <v/>
      </c>
      <c r="N191" s="11" t="n">
        <v>32901</v>
      </c>
      <c r="O191" s="11" t="n">
        <v>32901</v>
      </c>
      <c r="P191" s="11" t="n">
        <v>0</v>
      </c>
      <c r="Q191" s="11">
        <f>COUNTIFS('Photo Review'!$J$2:$J$403,A191,'Photo Review'!$S$2:$S$403,"?*")</f>
        <v/>
      </c>
    </row>
    <row r="192">
      <c r="A192" s="11" t="n">
        <v>1023</v>
      </c>
      <c r="B192" s="11" t="inlineStr">
        <is>
          <t>SL04576</t>
        </is>
      </c>
      <c r="C192" s="12" t="inlineStr">
        <is>
          <t>G SUGIRTHA RAJA</t>
        </is>
      </c>
      <c r="D192" s="11" t="inlineStr">
        <is>
          <t>GTR09</t>
        </is>
      </c>
      <c r="E192" s="11" t="inlineStr">
        <is>
          <t>Salem</t>
        </is>
      </c>
      <c r="F192" s="12" t="inlineStr">
        <is>
          <t>Saravanan N</t>
        </is>
      </c>
      <c r="G192" s="11" t="inlineStr">
        <is>
          <t>349371</t>
        </is>
      </c>
      <c r="H192" s="14" t="n">
        <v>46309</v>
      </c>
      <c r="I192" s="14" t="n">
        <v>46309</v>
      </c>
      <c r="J192" s="13" t="n">
        <v>232</v>
      </c>
      <c r="K192" s="12">
        <f>IFERROR(INDEX('Photo Review'!$W$2:$W$403,MATCH($A192&amp;"|START",'Photo Review'!$Z$2:$Z$403,0)),"Photo missing / not downloaded")</f>
        <v/>
      </c>
      <c r="L192" s="12">
        <f>IFERROR(INDEX('Photo Review'!$W$2:$W$403,MATCH($A192&amp;"|END",'Photo Review'!$Z$2:$Z$403,0)),"Photo missing / not downloaded")</f>
        <v/>
      </c>
      <c r="M192" s="11">
        <f>IF(AND(K192="Timestamp + Location",L192="Timestamp + Location"),"Compliant","NON-COMPLIANT")</f>
        <v/>
      </c>
      <c r="N192" s="11" t="n">
        <v>3298.1</v>
      </c>
      <c r="O192" s="11" t="n">
        <v>3307.4</v>
      </c>
      <c r="P192" s="11" t="n">
        <v>9.300000000000182</v>
      </c>
      <c r="Q192" s="11">
        <f>COUNTIFS('Photo Review'!$J$2:$J$403,A192,'Photo Review'!$S$2:$S$403,"?*")</f>
        <v/>
      </c>
    </row>
    <row r="193">
      <c r="A193" s="11" t="n">
        <v>2150</v>
      </c>
      <c r="B193" s="11" t="inlineStr">
        <is>
          <t>SL04576</t>
        </is>
      </c>
      <c r="C193" s="12" t="inlineStr">
        <is>
          <t>G SUGIRTHA RAJA</t>
        </is>
      </c>
      <c r="D193" s="11" t="inlineStr">
        <is>
          <t>GTR09</t>
        </is>
      </c>
      <c r="E193" s="11" t="inlineStr">
        <is>
          <t>Salem</t>
        </is>
      </c>
      <c r="F193" s="12" t="inlineStr">
        <is>
          <t>Saravanan N</t>
        </is>
      </c>
      <c r="G193" s="11" t="inlineStr">
        <is>
          <t>350405</t>
        </is>
      </c>
      <c r="H193" s="14" t="n">
        <v>46311</v>
      </c>
      <c r="I193" s="14" t="n">
        <v>46311</v>
      </c>
      <c r="J193" s="13" t="n">
        <v>492</v>
      </c>
      <c r="K193" s="12">
        <f>IFERROR(INDEX('Photo Review'!$W$2:$W$403,MATCH($A193&amp;"|START",'Photo Review'!$Z$2:$Z$403,0)),"Photo missing / not downloaded")</f>
        <v/>
      </c>
      <c r="L193" s="12">
        <f>IFERROR(INDEX('Photo Review'!$W$2:$W$403,MATCH($A193&amp;"|END",'Photo Review'!$Z$2:$Z$403,0)),"Photo missing / not downloaded")</f>
        <v/>
      </c>
      <c r="M193" s="11">
        <f>IF(AND(K193="Timestamp + Location",L193="Timestamp + Location"),"Compliant","NON-COMPLIANT")</f>
        <v/>
      </c>
      <c r="N193" s="11" t="n"/>
      <c r="O193" s="11" t="n"/>
      <c r="P193" s="11" t="n"/>
      <c r="Q193" s="11">
        <f>COUNTIFS('Photo Review'!$J$2:$J$403,A193,'Photo Review'!$S$2:$S$403,"?*")</f>
        <v/>
      </c>
    </row>
    <row r="194">
      <c r="A194" s="11" t="n">
        <v>2191</v>
      </c>
      <c r="B194" s="11" t="inlineStr">
        <is>
          <t>SL04578</t>
        </is>
      </c>
      <c r="C194" s="12" t="inlineStr">
        <is>
          <t>MUKESH CHANDERA JOSHI</t>
        </is>
      </c>
      <c r="D194" s="11" t="inlineStr">
        <is>
          <t>GTR03 B</t>
        </is>
      </c>
      <c r="E194" s="11" t="inlineStr">
        <is>
          <t>Srinagar</t>
        </is>
      </c>
      <c r="F194" s="12" t="inlineStr">
        <is>
          <t>SUNEEL KUMAR</t>
        </is>
      </c>
      <c r="G194" s="11" t="inlineStr">
        <is>
          <t>350446</t>
        </is>
      </c>
      <c r="H194" s="14" t="n">
        <v>46309</v>
      </c>
      <c r="I194" s="14" t="n">
        <v>46311</v>
      </c>
      <c r="J194" s="13" t="n">
        <v>308</v>
      </c>
      <c r="K194" s="12">
        <f>IFERROR(INDEX('Photo Review'!$W$2:$W$403,MATCH($A194&amp;"|START",'Photo Review'!$Z$2:$Z$403,0)),"Photo missing / not downloaded")</f>
        <v/>
      </c>
      <c r="L194" s="12">
        <f>IFERROR(INDEX('Photo Review'!$W$2:$W$403,MATCH($A194&amp;"|END",'Photo Review'!$Z$2:$Z$403,0)),"Photo missing / not downloaded")</f>
        <v/>
      </c>
      <c r="M194" s="11">
        <f>IF(AND(K194="Timestamp + Location",L194="Timestamp + Location"),"Compliant","NON-COMPLIANT")</f>
        <v/>
      </c>
      <c r="N194" s="11" t="n"/>
      <c r="O194" s="11" t="n"/>
      <c r="P194" s="11" t="n"/>
      <c r="Q194" s="11">
        <f>COUNTIFS('Photo Review'!$J$2:$J$403,A194,'Photo Review'!$S$2:$S$403,"?*")</f>
        <v/>
      </c>
    </row>
    <row r="195">
      <c r="A195" s="11" t="n">
        <v>1434</v>
      </c>
      <c r="B195" s="11" t="inlineStr">
        <is>
          <t>SL04604</t>
        </is>
      </c>
      <c r="C195" s="12" t="inlineStr">
        <is>
          <t>NARINDER KUMAR</t>
        </is>
      </c>
      <c r="D195" s="11" t="inlineStr">
        <is>
          <t>GTR01</t>
        </is>
      </c>
      <c r="E195" s="11" t="inlineStr">
        <is>
          <t>Ludhiana</t>
        </is>
      </c>
      <c r="F195" s="12" t="inlineStr"/>
      <c r="G195" s="11" t="inlineStr">
        <is>
          <t>349777</t>
        </is>
      </c>
      <c r="H195" s="14" t="n">
        <v>46308</v>
      </c>
      <c r="I195" s="14" t="n">
        <v>46310</v>
      </c>
      <c r="J195" s="13" t="n">
        <v>140</v>
      </c>
      <c r="K195" s="12">
        <f>IFERROR(INDEX('Photo Review'!$W$2:$W$403,MATCH($A195&amp;"|START",'Photo Review'!$Z$2:$Z$403,0)),"Photo missing / not downloaded")</f>
        <v/>
      </c>
      <c r="L195" s="12">
        <f>IFERROR(INDEX('Photo Review'!$W$2:$W$403,MATCH($A195&amp;"|END",'Photo Review'!$Z$2:$Z$403,0)),"Photo missing / not downloaded")</f>
        <v/>
      </c>
      <c r="M195" s="11">
        <f>IF(AND(K195="Timestamp + Location",L195="Timestamp + Location"),"Compliant","NON-COMPLIANT")</f>
        <v/>
      </c>
      <c r="N195" s="11" t="n"/>
      <c r="O195" s="11" t="n"/>
      <c r="P195" s="11" t="n"/>
      <c r="Q195" s="11">
        <f>COUNTIFS('Photo Review'!$J$2:$J$403,A195,'Photo Review'!$S$2:$S$403,"?*")</f>
        <v/>
      </c>
    </row>
    <row r="196">
      <c r="A196" s="11" t="n">
        <v>2856</v>
      </c>
      <c r="B196" s="11" t="inlineStr">
        <is>
          <t>SL04604</t>
        </is>
      </c>
      <c r="C196" s="12" t="inlineStr">
        <is>
          <t>NARINDER KUMAR</t>
        </is>
      </c>
      <c r="D196" s="11" t="inlineStr">
        <is>
          <t>GTR01</t>
        </is>
      </c>
      <c r="E196" s="11" t="inlineStr">
        <is>
          <t>Ludhiana</t>
        </is>
      </c>
      <c r="F196" s="12" t="inlineStr"/>
      <c r="G196" s="11" t="inlineStr">
        <is>
          <t>350991</t>
        </is>
      </c>
      <c r="H196" s="14" t="n">
        <v>46312</v>
      </c>
      <c r="I196" s="14" t="n">
        <v>46312</v>
      </c>
      <c r="J196" s="13" t="n">
        <v>44</v>
      </c>
      <c r="K196" s="12">
        <f>IFERROR(INDEX('Photo Review'!$W$2:$W$403,MATCH($A196&amp;"|START",'Photo Review'!$Z$2:$Z$403,0)),"Photo missing / not downloaded")</f>
        <v/>
      </c>
      <c r="L196" s="12">
        <f>IFERROR(INDEX('Photo Review'!$W$2:$W$403,MATCH($A196&amp;"|END",'Photo Review'!$Z$2:$Z$403,0)),"Photo missing / not downloaded")</f>
        <v/>
      </c>
      <c r="M196" s="11">
        <f>IF(AND(K196="Timestamp + Location",L196="Timestamp + Location"),"Compliant","NON-COMPLIANT")</f>
        <v/>
      </c>
      <c r="N196" s="11" t="n"/>
      <c r="O196" s="11" t="n"/>
      <c r="P196" s="11" t="n"/>
      <c r="Q196" s="11">
        <f>COUNTIFS('Photo Review'!$J$2:$J$403,A196,'Photo Review'!$S$2:$S$403,"?*")</f>
        <v/>
      </c>
    </row>
    <row r="197">
      <c r="A197" s="11" t="n">
        <v>496</v>
      </c>
      <c r="B197" s="11" t="inlineStr">
        <is>
          <t>SL04607</t>
        </is>
      </c>
      <c r="C197" s="12" t="inlineStr">
        <is>
          <t>KULBIR SINGH</t>
        </is>
      </c>
      <c r="D197" s="11" t="inlineStr">
        <is>
          <t>GTR01</t>
        </is>
      </c>
      <c r="E197" s="11" t="inlineStr">
        <is>
          <t>Mohali</t>
        </is>
      </c>
      <c r="F197" s="12" t="inlineStr"/>
      <c r="G197" s="11" t="inlineStr">
        <is>
          <t>348779</t>
        </is>
      </c>
      <c r="H197" s="14" t="n">
        <v>46308</v>
      </c>
      <c r="I197" s="14" t="n">
        <v>46308</v>
      </c>
      <c r="J197" s="13" t="n">
        <v>92</v>
      </c>
      <c r="K197" s="12">
        <f>IFERROR(INDEX('Photo Review'!$W$2:$W$403,MATCH($A197&amp;"|START",'Photo Review'!$Z$2:$Z$403,0)),"Photo missing / not downloaded")</f>
        <v/>
      </c>
      <c r="L197" s="12">
        <f>IFERROR(INDEX('Photo Review'!$W$2:$W$403,MATCH($A197&amp;"|END",'Photo Review'!$Z$2:$Z$403,0)),"Photo missing / not downloaded")</f>
        <v/>
      </c>
      <c r="M197" s="11">
        <f>IF(AND(K197="Timestamp + Location",L197="Timestamp + Location"),"Compliant","NON-COMPLIANT")</f>
        <v/>
      </c>
      <c r="N197" s="11" t="n">
        <v>75648</v>
      </c>
      <c r="O197" s="11" t="n">
        <v>75706.89999999999</v>
      </c>
      <c r="P197" s="11" t="n">
        <v>58.89999999999418</v>
      </c>
      <c r="Q197" s="11">
        <f>COUNTIFS('Photo Review'!$J$2:$J$403,A197,'Photo Review'!$S$2:$S$403,"?*")</f>
        <v/>
      </c>
    </row>
    <row r="198">
      <c r="A198" s="11" t="n">
        <v>1155</v>
      </c>
      <c r="B198" s="11" t="inlineStr">
        <is>
          <t>SL04607</t>
        </is>
      </c>
      <c r="C198" s="12" t="inlineStr">
        <is>
          <t>KULBIR SINGH</t>
        </is>
      </c>
      <c r="D198" s="11" t="inlineStr">
        <is>
          <t>GTR01</t>
        </is>
      </c>
      <c r="E198" s="11" t="inlineStr">
        <is>
          <t>Mohali</t>
        </is>
      </c>
      <c r="F198" s="12" t="inlineStr"/>
      <c r="G198" s="11" t="inlineStr">
        <is>
          <t>349505</t>
        </is>
      </c>
      <c r="H198" s="14" t="n">
        <v>46309</v>
      </c>
      <c r="I198" s="14" t="n">
        <v>46309</v>
      </c>
      <c r="J198" s="13" t="n">
        <v>88</v>
      </c>
      <c r="K198" s="12">
        <f>IFERROR(INDEX('Photo Review'!$W$2:$W$403,MATCH($A198&amp;"|START",'Photo Review'!$Z$2:$Z$403,0)),"Photo missing / not downloaded")</f>
        <v/>
      </c>
      <c r="L198" s="12">
        <f>IFERROR(INDEX('Photo Review'!$W$2:$W$403,MATCH($A198&amp;"|END",'Photo Review'!$Z$2:$Z$403,0)),"Photo missing / not downloaded")</f>
        <v/>
      </c>
      <c r="M198" s="11">
        <f>IF(AND(K198="Timestamp + Location",L198="Timestamp + Location"),"Compliant","NON-COMPLIANT")</f>
        <v/>
      </c>
      <c r="N198" s="11" t="n">
        <v>75706.60000000001</v>
      </c>
      <c r="O198" s="11" t="n">
        <v>75763</v>
      </c>
      <c r="P198" s="11" t="n">
        <v>56.39999999999418</v>
      </c>
      <c r="Q198" s="11">
        <f>COUNTIFS('Photo Review'!$J$2:$J$403,A198,'Photo Review'!$S$2:$S$403,"?*")</f>
        <v/>
      </c>
    </row>
    <row r="199">
      <c r="A199" s="11" t="n">
        <v>1421</v>
      </c>
      <c r="B199" s="11" t="inlineStr">
        <is>
          <t>SL04607</t>
        </is>
      </c>
      <c r="C199" s="12" t="inlineStr">
        <is>
          <t>KULBIR SINGH</t>
        </is>
      </c>
      <c r="D199" s="11" t="inlineStr">
        <is>
          <t>GTR01</t>
        </is>
      </c>
      <c r="E199" s="11" t="inlineStr">
        <is>
          <t>Mohali</t>
        </is>
      </c>
      <c r="F199" s="12" t="inlineStr"/>
      <c r="G199" s="11" t="inlineStr">
        <is>
          <t>349765</t>
        </is>
      </c>
      <c r="H199" s="14" t="n">
        <v>46310</v>
      </c>
      <c r="I199" s="14" t="n">
        <v>46310</v>
      </c>
      <c r="J199" s="13" t="n">
        <v>8</v>
      </c>
      <c r="K199" s="12">
        <f>IFERROR(INDEX('Photo Review'!$W$2:$W$403,MATCH($A199&amp;"|START",'Photo Review'!$Z$2:$Z$403,0)),"Photo missing / not downloaded")</f>
        <v/>
      </c>
      <c r="L199" s="12">
        <f>IFERROR(INDEX('Photo Review'!$W$2:$W$403,MATCH($A199&amp;"|END",'Photo Review'!$Z$2:$Z$403,0)),"Photo missing / not downloaded")</f>
        <v/>
      </c>
      <c r="M199" s="11">
        <f>IF(AND(K199="Timestamp + Location",L199="Timestamp + Location"),"Compliant","NON-COMPLIANT")</f>
        <v/>
      </c>
      <c r="N199" s="11" t="n"/>
      <c r="O199" s="11" t="n"/>
      <c r="P199" s="11" t="n"/>
      <c r="Q199" s="11">
        <f>COUNTIFS('Photo Review'!$J$2:$J$403,A199,'Photo Review'!$S$2:$S$403,"?*")</f>
        <v/>
      </c>
    </row>
    <row r="200">
      <c r="A200" s="11" t="n">
        <v>2210</v>
      </c>
      <c r="B200" s="11" t="inlineStr">
        <is>
          <t>SL04607</t>
        </is>
      </c>
      <c r="C200" s="12" t="inlineStr">
        <is>
          <t>KULBIR SINGH</t>
        </is>
      </c>
      <c r="D200" s="11" t="inlineStr">
        <is>
          <t>GTR01</t>
        </is>
      </c>
      <c r="E200" s="11" t="inlineStr">
        <is>
          <t>Mohali</t>
        </is>
      </c>
      <c r="F200" s="12" t="inlineStr"/>
      <c r="G200" s="11" t="inlineStr">
        <is>
          <t>350459</t>
        </is>
      </c>
      <c r="H200" s="14" t="n">
        <v>46311</v>
      </c>
      <c r="I200" s="14" t="n">
        <v>46311</v>
      </c>
      <c r="J200" s="13" t="n">
        <v>52</v>
      </c>
      <c r="K200" s="12">
        <f>IFERROR(INDEX('Photo Review'!$W$2:$W$403,MATCH($A200&amp;"|START",'Photo Review'!$Z$2:$Z$403,0)),"Photo missing / not downloaded")</f>
        <v/>
      </c>
      <c r="L200" s="12">
        <f>IFERROR(INDEX('Photo Review'!$W$2:$W$403,MATCH($A200&amp;"|END",'Photo Review'!$Z$2:$Z$403,0)),"Photo missing / not downloaded")</f>
        <v/>
      </c>
      <c r="M200" s="11">
        <f>IF(AND(K200="Timestamp + Location",L200="Timestamp + Location"),"Compliant","NON-COMPLIANT")</f>
        <v/>
      </c>
      <c r="N200" s="11" t="n">
        <v>7580</v>
      </c>
      <c r="O200" s="11" t="n">
        <v>7584.8</v>
      </c>
      <c r="P200" s="11" t="n">
        <v>4.800000000000182</v>
      </c>
      <c r="Q200" s="11">
        <f>COUNTIFS('Photo Review'!$J$2:$J$403,A200,'Photo Review'!$S$2:$S$403,"?*")</f>
        <v/>
      </c>
    </row>
    <row r="201">
      <c r="A201" s="11" t="n">
        <v>392</v>
      </c>
      <c r="B201" s="11" t="inlineStr">
        <is>
          <t>SL04617</t>
        </is>
      </c>
      <c r="C201" s="12" t="inlineStr">
        <is>
          <t>ASIF SAMEJA</t>
        </is>
      </c>
      <c r="D201" s="11" t="inlineStr">
        <is>
          <t>GTR02</t>
        </is>
      </c>
      <c r="E201" s="11" t="inlineStr">
        <is>
          <t>BIKANER</t>
        </is>
      </c>
      <c r="F201" s="12" t="inlineStr"/>
      <c r="G201" s="11" t="inlineStr">
        <is>
          <t>348666</t>
        </is>
      </c>
      <c r="H201" s="14" t="n">
        <v>46308</v>
      </c>
      <c r="I201" s="14" t="n">
        <v>46308</v>
      </c>
      <c r="J201" s="13" t="n">
        <v>200</v>
      </c>
      <c r="K201" s="12">
        <f>IFERROR(INDEX('Photo Review'!$W$2:$W$403,MATCH($A201&amp;"|START",'Photo Review'!$Z$2:$Z$403,0)),"Photo missing / not downloaded")</f>
        <v/>
      </c>
      <c r="L201" s="12">
        <f>IFERROR(INDEX('Photo Review'!$W$2:$W$403,MATCH($A201&amp;"|END",'Photo Review'!$Z$2:$Z$403,0)),"Photo missing / not downloaded")</f>
        <v/>
      </c>
      <c r="M201" s="11">
        <f>IF(AND(K201="Timestamp + Location",L201="Timestamp + Location"),"Compliant","NON-COMPLIANT")</f>
        <v/>
      </c>
      <c r="N201" s="11" t="n">
        <v>6899.4</v>
      </c>
      <c r="O201" s="11" t="n">
        <v>6904.4</v>
      </c>
      <c r="P201" s="11" t="n">
        <v>5</v>
      </c>
      <c r="Q201" s="11">
        <f>COUNTIFS('Photo Review'!$J$2:$J$403,A201,'Photo Review'!$S$2:$S$403,"?*")</f>
        <v/>
      </c>
    </row>
    <row r="202">
      <c r="A202" s="11" t="n">
        <v>2083</v>
      </c>
      <c r="B202" s="11" t="inlineStr">
        <is>
          <t>SL04617</t>
        </is>
      </c>
      <c r="C202" s="12" t="inlineStr">
        <is>
          <t>ASIF SAMEJA</t>
        </is>
      </c>
      <c r="D202" s="11" t="inlineStr">
        <is>
          <t>GTR02</t>
        </is>
      </c>
      <c r="E202" s="11" t="inlineStr">
        <is>
          <t>BIKANER</t>
        </is>
      </c>
      <c r="F202" s="12" t="inlineStr"/>
      <c r="G202" s="11" t="inlineStr">
        <is>
          <t>350347</t>
        </is>
      </c>
      <c r="H202" s="14" t="n">
        <v>46309</v>
      </c>
      <c r="I202" s="14" t="n">
        <v>46311</v>
      </c>
      <c r="J202" s="13" t="n">
        <v>276</v>
      </c>
      <c r="K202" s="12">
        <f>IFERROR(INDEX('Photo Review'!$W$2:$W$403,MATCH($A202&amp;"|START",'Photo Review'!$Z$2:$Z$403,0)),"Photo missing / not downloaded")</f>
        <v/>
      </c>
      <c r="L202" s="12">
        <f>IFERROR(INDEX('Photo Review'!$W$2:$W$403,MATCH($A202&amp;"|END",'Photo Review'!$Z$2:$Z$403,0)),"Photo missing / not downloaded")</f>
        <v/>
      </c>
      <c r="M202" s="11">
        <f>IF(AND(K202="Timestamp + Location",L202="Timestamp + Location"),"Compliant","NON-COMPLIANT")</f>
        <v/>
      </c>
      <c r="N202" s="11" t="n"/>
      <c r="O202" s="11" t="n"/>
      <c r="P202" s="11" t="n"/>
      <c r="Q202" s="11">
        <f>COUNTIFS('Photo Review'!$J$2:$J$403,A202,'Photo Review'!$S$2:$S$403,"?*")</f>
        <v/>
      </c>
    </row>
  </sheetData>
  <autoFilter ref="A1:Q202"/>
  <conditionalFormatting sqref="M2:M202">
    <cfRule type="expression" priority="1" dxfId="0">
      <formula>$M2="NON-COMPLIANT"</formula>
    </cfRule>
    <cfRule type="expression" priority="2" dxfId="2">
      <formula>$M2="Compliant"</formula>
    </cfRule>
  </conditionalFormatting>
  <conditionalFormatting sqref="K2:L202">
    <cfRule type="expression" priority="3" dxfId="3">
      <formula>AND(K2&lt;&gt;"",K2&lt;&gt;"Timestamp + Location")</formula>
    </cfRule>
  </conditionalFormatting>
  <conditionalFormatting sqref="Q2:Q202">
    <cfRule type="expression" priority="4" dxfId="1">
      <formula>Q2&gt;0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8" customWidth="1" min="4" max="4"/>
    <col width="9" customWidth="1" min="5" max="5"/>
    <col width="12" customWidth="1" min="6" max="6"/>
    <col width="16" customWidth="1" min="7" max="7"/>
    <col width="9" customWidth="1" min="8" max="8"/>
    <col width="11" customWidth="1" min="9" max="9"/>
    <col width="8" customWidth="1" min="10" max="10"/>
    <col width="7" customWidth="1" min="11" max="11"/>
    <col width="10" customWidth="1" min="12" max="12"/>
    <col width="22" customWidth="1" min="13" max="13"/>
    <col width="22" customWidth="1" min="14" max="14"/>
    <col width="13" customWidth="1" min="15" max="15"/>
    <col width="8" customWidth="1" min="16" max="16"/>
    <col width="18" customWidth="1" min="17" max="17"/>
    <col width="11" customWidth="1" min="18" max="18"/>
    <col width="46" customWidth="1" min="19" max="19"/>
    <col width="8" customWidth="1" min="20" max="20"/>
    <col width="16" customWidth="1" min="21" max="21"/>
    <col width="24" customWidth="1" min="22" max="22"/>
    <col width="22" customWidth="1" min="23" max="23"/>
    <col width="9" customWidth="1" min="24" max="24"/>
    <col width="11" customWidth="1" min="25" max="25"/>
    <col hidden="1" width="10" customWidth="1" min="26" max="26"/>
    <col width="40" customWidth="1" min="27" max="27"/>
  </cols>
  <sheetData>
    <row r="1" ht="34" customHeight="1">
      <c r="A1" s="10" t="inlineStr">
        <is>
          <t>Photo #</t>
        </is>
      </c>
      <c r="B1" s="10" t="inlineStr">
        <is>
          <t>Employee_code</t>
        </is>
      </c>
      <c r="C1" s="10" t="inlineStr">
        <is>
          <t>User_Name</t>
        </is>
      </c>
      <c r="D1" s="10" t="inlineStr">
        <is>
          <t>Designation</t>
        </is>
      </c>
      <c r="E1" s="10" t="inlineStr">
        <is>
          <t>Zone</t>
        </is>
      </c>
      <c r="F1" s="10" t="inlineStr">
        <is>
          <t>HQ</t>
        </is>
      </c>
      <c r="G1" s="10" t="inlineStr">
        <is>
          <t>L1 Approver</t>
        </is>
      </c>
      <c r="H1" s="10" t="inlineStr">
        <is>
          <t>Claim_Id</t>
        </is>
      </c>
      <c r="I1" s="10" t="inlineStr">
        <is>
          <t>Claim_Date</t>
        </is>
      </c>
      <c r="J1" s="10" t="inlineStr">
        <is>
          <t>Claim Key</t>
        </is>
      </c>
      <c r="K1" s="10" t="inlineStr">
        <is>
          <t>Side</t>
        </is>
      </c>
      <c r="L1" s="10" t="inlineStr">
        <is>
          <t>Claim_Amount (₹)</t>
        </is>
      </c>
      <c r="M1" s="10" t="inlineStr">
        <is>
          <t>Photo</t>
        </is>
      </c>
      <c r="N1" s="10" t="inlineStr">
        <is>
          <t>App Result</t>
        </is>
      </c>
      <c r="O1" s="10" t="inlineStr">
        <is>
          <t>Stamp Date(s)</t>
        </is>
      </c>
      <c r="P1" s="10" t="inlineStr">
        <is>
          <t>Stamp Time</t>
        </is>
      </c>
      <c r="Q1" s="10" t="inlineStr">
        <is>
          <t>Stamp GPS / App</t>
        </is>
      </c>
      <c r="R1" s="10" t="inlineStr">
        <is>
          <t>Odometer (OCR)</t>
        </is>
      </c>
      <c r="S1" s="10" t="inlineStr">
        <is>
          <t>Red Flags</t>
        </is>
      </c>
      <c r="T1" s="10" t="inlineStr">
        <is>
          <t>Flag Level</t>
        </is>
      </c>
      <c r="U1" s="10" t="inlineStr">
        <is>
          <t>Check Priority</t>
        </is>
      </c>
      <c r="V1" s="15" t="inlineStr">
        <is>
          <t>HR Check</t>
        </is>
      </c>
      <c r="W1" s="10" t="inlineStr">
        <is>
          <t>Final Result</t>
        </is>
      </c>
      <c r="X1" s="10" t="inlineStr">
        <is>
          <t>Compliant?</t>
        </is>
      </c>
      <c r="Y1" s="10" t="inlineStr">
        <is>
          <t>Photo Link</t>
        </is>
      </c>
      <c r="Z1" s="10" t="inlineStr">
        <is>
          <t>Lookup Key</t>
        </is>
      </c>
      <c r="AA1" s="10" t="inlineStr">
        <is>
          <t>Text read from photo</t>
        </is>
      </c>
    </row>
    <row r="2" ht="98" customHeight="1">
      <c r="A2" s="11" t="n">
        <v>1</v>
      </c>
      <c r="B2" s="11" t="inlineStr">
        <is>
          <t>SL00147</t>
        </is>
      </c>
      <c r="C2" s="12" t="inlineStr">
        <is>
          <t>Girish Kahar</t>
        </is>
      </c>
      <c r="D2" s="11" t="inlineStr">
        <is>
          <t>SO</t>
        </is>
      </c>
      <c r="E2" s="11" t="inlineStr">
        <is>
          <t>West</t>
        </is>
      </c>
      <c r="F2" s="11" t="inlineStr">
        <is>
          <t>VADODARA</t>
        </is>
      </c>
      <c r="G2" s="12" t="inlineStr">
        <is>
          <t>NAVEEN N ANCHAN</t>
        </is>
      </c>
      <c r="H2" s="11" t="inlineStr">
        <is>
          <t>350983</t>
        </is>
      </c>
      <c r="I2" s="14" t="n">
        <v>46312</v>
      </c>
      <c r="J2" s="11" t="n">
        <v>2847</v>
      </c>
      <c r="K2" s="11" t="inlineStr">
        <is>
          <t>START</t>
        </is>
      </c>
      <c r="L2" s="13" t="n">
        <v>472</v>
      </c>
      <c r="M2" s="11" t="n"/>
      <c r="N2" s="12" t="inlineStr">
        <is>
          <t>Timestamp + Location</t>
        </is>
      </c>
      <c r="O2" s="12" t="inlineStr">
        <is>
          <t>17-Oct-2026</t>
        </is>
      </c>
      <c r="P2" s="11" t="inlineStr">
        <is>
          <t>08:06</t>
        </is>
      </c>
      <c r="Q2" s="12" t="inlineStr"/>
      <c r="R2" s="11" t="inlineStr">
        <is>
          <t>329576</t>
        </is>
      </c>
      <c r="S2" s="12" t="inlineStr"/>
      <c r="T2" s="11" t="inlineStr"/>
      <c r="U2" s="12" t="inlineStr"/>
      <c r="V2" s="12" t="n"/>
      <c r="W2" s="12">
        <f>IF(V2="Wrong - photo HAS timestamp + location","Timestamp + Location",IF(V2="Wrong - photo has NO stamp","No stamp",N2))</f>
        <v/>
      </c>
      <c r="X2" s="11">
        <f>IF(W2="Timestamp + Location","Yes","No")</f>
        <v/>
      </c>
      <c r="Y2" s="16" t="inlineStr">
        <is>
          <t>Open photo</t>
        </is>
      </c>
      <c r="Z2" s="11">
        <f>J2&amp;"|"&amp;K2</f>
        <v/>
      </c>
      <c r="AA2" s="12" t="inlineStr">
        <is>
          <t>60 | 80 | 329576 | 17 0ct 2026 08:06:53 | Kevdabaug | Vadodara | Gujarat | 17 0ct 2026 08:06:53 | Kevdabaug | Vadodara | Gujarat</t>
        </is>
      </c>
    </row>
    <row r="3" ht="98" customHeight="1">
      <c r="A3" s="11" t="n">
        <v>2</v>
      </c>
      <c r="B3" s="11" t="inlineStr">
        <is>
          <t>SL00147</t>
        </is>
      </c>
      <c r="C3" s="12" t="inlineStr">
        <is>
          <t>Girish Kahar</t>
        </is>
      </c>
      <c r="D3" s="11" t="inlineStr">
        <is>
          <t>SO</t>
        </is>
      </c>
      <c r="E3" s="11" t="inlineStr">
        <is>
          <t>West</t>
        </is>
      </c>
      <c r="F3" s="11" t="inlineStr">
        <is>
          <t>VADODARA</t>
        </is>
      </c>
      <c r="G3" s="12" t="inlineStr">
        <is>
          <t>NAVEEN N ANCHAN</t>
        </is>
      </c>
      <c r="H3" s="11" t="inlineStr">
        <is>
          <t>350983</t>
        </is>
      </c>
      <c r="I3" s="14" t="n">
        <v>46312</v>
      </c>
      <c r="J3" s="11" t="n">
        <v>2847</v>
      </c>
      <c r="K3" s="11" t="inlineStr">
        <is>
          <t>END</t>
        </is>
      </c>
      <c r="L3" s="13" t="n">
        <v>472</v>
      </c>
      <c r="M3" s="11" t="n"/>
      <c r="N3" s="12" t="inlineStr">
        <is>
          <t>Timestamp + Location</t>
        </is>
      </c>
      <c r="O3" s="12" t="inlineStr">
        <is>
          <t>17-Oct-2026</t>
        </is>
      </c>
      <c r="P3" s="11" t="inlineStr">
        <is>
          <t>19:33</t>
        </is>
      </c>
      <c r="Q3" s="12" t="inlineStr"/>
      <c r="R3" s="11" t="inlineStr">
        <is>
          <t>33708</t>
        </is>
      </c>
      <c r="S3" s="12" t="inlineStr"/>
      <c r="T3" s="11" t="inlineStr"/>
      <c r="U3" s="12" t="inlineStr">
        <is>
          <t>3 - Random sample (stamped)</t>
        </is>
      </c>
      <c r="V3" s="17" t="n"/>
      <c r="W3" s="12">
        <f>IF(V3="Wrong - photo HAS timestamp + location","Timestamp + Location",IF(V3="Wrong - photo has NO stamp","No stamp",N3))</f>
        <v/>
      </c>
      <c r="X3" s="11">
        <f>IF(W3="Timestamp + Location","Yes","No")</f>
        <v/>
      </c>
      <c r="Y3" s="16" t="inlineStr">
        <is>
          <t>Open photo</t>
        </is>
      </c>
      <c r="Z3" s="11">
        <f>J3&amp;"|"&amp;K3</f>
        <v/>
      </c>
      <c r="AA3" s="12" t="inlineStr">
        <is>
          <t>5O | 80 | Ailill, | 33708 | 17 0ct 2026 19:33:36 | 1780 Navapura Road | Navapura | Vadodara | Gujarat | 17 0ct 2026 19:33:36 | 1780 Navapura Road | Navapura | Vadodara | Gujarat</t>
        </is>
      </c>
    </row>
    <row r="4" ht="98" customHeight="1">
      <c r="A4" s="11" t="n">
        <v>3</v>
      </c>
      <c r="B4" s="11" t="inlineStr">
        <is>
          <t>SL00170</t>
        </is>
      </c>
      <c r="C4" s="12" t="inlineStr">
        <is>
          <t>MUJAHID .</t>
        </is>
      </c>
      <c r="D4" s="11" t="inlineStr">
        <is>
          <t>SSO</t>
        </is>
      </c>
      <c r="E4" s="11" t="inlineStr">
        <is>
          <t>GTR02</t>
        </is>
      </c>
      <c r="F4" s="11" t="inlineStr">
        <is>
          <t>GURUGRAM</t>
        </is>
      </c>
      <c r="G4" s="12" t="inlineStr">
        <is>
          <t>PUNEET WADHWA</t>
        </is>
      </c>
      <c r="H4" s="11" t="inlineStr">
        <is>
          <t>348418</t>
        </is>
      </c>
      <c r="I4" s="14" t="n">
        <v>46307</v>
      </c>
      <c r="J4" s="11" t="n">
        <v>279</v>
      </c>
      <c r="K4" s="11" t="inlineStr">
        <is>
          <t>START</t>
        </is>
      </c>
      <c r="L4" s="13" t="n">
        <v>516</v>
      </c>
      <c r="M4" s="11" t="n"/>
      <c r="N4" s="12" t="inlineStr">
        <is>
          <t>No stamp</t>
        </is>
      </c>
      <c r="O4" s="12" t="inlineStr"/>
      <c r="P4" s="11" t="inlineStr"/>
      <c r="Q4" s="12" t="inlineStr"/>
      <c r="R4" s="11" t="inlineStr">
        <is>
          <t>7516</t>
        </is>
      </c>
      <c r="S4" s="12" t="inlineStr"/>
      <c r="T4" s="11" t="inlineStr"/>
      <c r="U4" s="12" t="inlineStr">
        <is>
          <t>2 - Employee uses stamps elsewhere</t>
        </is>
      </c>
      <c r="V4" s="17" t="n"/>
      <c r="W4" s="12">
        <f>IF(V4="Wrong - photo HAS timestamp + location","Timestamp + Location",IF(V4="Wrong - photo has NO stamp","No stamp",N4))</f>
        <v/>
      </c>
      <c r="X4" s="11">
        <f>IF(W4="Timestamp + Location","Yes","No")</f>
        <v/>
      </c>
      <c r="Y4" s="16" t="inlineStr">
        <is>
          <t>Open photo</t>
        </is>
      </c>
      <c r="Z4" s="11">
        <f>J4&amp;"|"&amp;K4</f>
        <v/>
      </c>
      <c r="AA4" s="12" t="inlineStr">
        <is>
          <t>LOW | SIDE | EATTERY | STAND | IFE | km/L | ODO | 7516km | km/h | E | km/n | 面</t>
        </is>
      </c>
    </row>
    <row r="5" ht="98" customHeight="1">
      <c r="A5" s="11" t="n">
        <v>4</v>
      </c>
      <c r="B5" s="11" t="inlineStr">
        <is>
          <t>SL00170</t>
        </is>
      </c>
      <c r="C5" s="12" t="inlineStr">
        <is>
          <t>MUJAHID .</t>
        </is>
      </c>
      <c r="D5" s="11" t="inlineStr">
        <is>
          <t>SSO</t>
        </is>
      </c>
      <c r="E5" s="11" t="inlineStr">
        <is>
          <t>GTR02</t>
        </is>
      </c>
      <c r="F5" s="11" t="inlineStr">
        <is>
          <t>GURUGRAM</t>
        </is>
      </c>
      <c r="G5" s="12" t="inlineStr">
        <is>
          <t>PUNEET WADHWA</t>
        </is>
      </c>
      <c r="H5" s="11" t="inlineStr">
        <is>
          <t>348418</t>
        </is>
      </c>
      <c r="I5" s="14" t="n">
        <v>46307</v>
      </c>
      <c r="J5" s="11" t="n">
        <v>279</v>
      </c>
      <c r="K5" s="11" t="inlineStr">
        <is>
          <t>END</t>
        </is>
      </c>
      <c r="L5" s="13" t="n">
        <v>516</v>
      </c>
      <c r="M5" s="11" t="n"/>
      <c r="N5" s="12" t="inlineStr">
        <is>
          <t>No stamp</t>
        </is>
      </c>
      <c r="O5" s="12" t="inlineStr"/>
      <c r="P5" s="11" t="inlineStr"/>
      <c r="Q5" s="12" t="inlineStr"/>
      <c r="R5" s="11" t="inlineStr">
        <is>
          <t>7715</t>
        </is>
      </c>
      <c r="S5" s="12" t="inlineStr">
        <is>
          <t>[Medium] Reused photo: same as #5 (START, claim 348955, 13-Oct)</t>
        </is>
      </c>
      <c r="T5" s="11" t="inlineStr">
        <is>
          <t>Medium</t>
        </is>
      </c>
      <c r="U5" s="12" t="inlineStr">
        <is>
          <t>1 - Red flag</t>
        </is>
      </c>
      <c r="V5" s="17" t="n"/>
      <c r="W5" s="12">
        <f>IF(V5="Wrong - photo HAS timestamp + location","Timestamp + Location",IF(V5="Wrong - photo has NO stamp","No stamp",N5))</f>
        <v/>
      </c>
      <c r="X5" s="11">
        <f>IF(W5="Timestamp + Location","Yes","No")</f>
        <v/>
      </c>
      <c r="Y5" s="16" t="inlineStr">
        <is>
          <t>Open photo</t>
        </is>
      </c>
      <c r="Z5" s="11">
        <f>J5&amp;"|"&amp;K5</f>
        <v/>
      </c>
      <c r="AA5" s="12" t="inlineStr">
        <is>
          <t>7715km | kmh</t>
        </is>
      </c>
    </row>
    <row r="6" ht="98" customHeight="1">
      <c r="A6" s="11" t="n">
        <v>5</v>
      </c>
      <c r="B6" s="11" t="inlineStr">
        <is>
          <t>SL00170</t>
        </is>
      </c>
      <c r="C6" s="12" t="inlineStr">
        <is>
          <t>MUJAHID .</t>
        </is>
      </c>
      <c r="D6" s="11" t="inlineStr">
        <is>
          <t>SSO</t>
        </is>
      </c>
      <c r="E6" s="11" t="inlineStr">
        <is>
          <t>GTR02</t>
        </is>
      </c>
      <c r="F6" s="11" t="inlineStr">
        <is>
          <t>GURUGRAM</t>
        </is>
      </c>
      <c r="G6" s="12" t="inlineStr">
        <is>
          <t>PUNEET WADHWA</t>
        </is>
      </c>
      <c r="H6" s="11" t="inlineStr">
        <is>
          <t>348955</t>
        </is>
      </c>
      <c r="I6" s="14" t="n">
        <v>46308</v>
      </c>
      <c r="J6" s="11" t="n">
        <v>661</v>
      </c>
      <c r="K6" s="11" t="inlineStr">
        <is>
          <t>START</t>
        </is>
      </c>
      <c r="L6" s="13" t="n">
        <v>400</v>
      </c>
      <c r="M6" s="11" t="n"/>
      <c r="N6" s="12" t="inlineStr">
        <is>
          <t>No stamp</t>
        </is>
      </c>
      <c r="O6" s="12" t="inlineStr"/>
      <c r="P6" s="11" t="inlineStr"/>
      <c r="Q6" s="12" t="inlineStr"/>
      <c r="R6" s="11" t="inlineStr">
        <is>
          <t>7715</t>
        </is>
      </c>
      <c r="S6" s="12" t="inlineStr">
        <is>
          <t>[Medium] Reused photo: same as #4 (END, claim 348418, 12-Oct)</t>
        </is>
      </c>
      <c r="T6" s="11" t="inlineStr">
        <is>
          <t>Medium</t>
        </is>
      </c>
      <c r="U6" s="12" t="inlineStr">
        <is>
          <t>1 - Red flag</t>
        </is>
      </c>
      <c r="V6" s="17" t="n"/>
      <c r="W6" s="12">
        <f>IF(V6="Wrong - photo HAS timestamp + location","Timestamp + Location",IF(V6="Wrong - photo has NO stamp","No stamp",N6))</f>
        <v/>
      </c>
      <c r="X6" s="11">
        <f>IF(W6="Timestamp + Location","Yes","No")</f>
        <v/>
      </c>
      <c r="Y6" s="16" t="inlineStr">
        <is>
          <t>Open photo</t>
        </is>
      </c>
      <c r="Z6" s="11">
        <f>J6&amp;"|"&amp;K6</f>
        <v/>
      </c>
      <c r="AA6" s="12" t="inlineStr">
        <is>
          <t>7715km | kmh</t>
        </is>
      </c>
    </row>
    <row r="7" ht="98" customHeight="1">
      <c r="A7" s="11" t="n">
        <v>6</v>
      </c>
      <c r="B7" s="11" t="inlineStr">
        <is>
          <t>SL00170</t>
        </is>
      </c>
      <c r="C7" s="12" t="inlineStr">
        <is>
          <t>MUJAHID .</t>
        </is>
      </c>
      <c r="D7" s="11" t="inlineStr">
        <is>
          <t>SSO</t>
        </is>
      </c>
      <c r="E7" s="11" t="inlineStr">
        <is>
          <t>GTR02</t>
        </is>
      </c>
      <c r="F7" s="11" t="inlineStr">
        <is>
          <t>GURUGRAM</t>
        </is>
      </c>
      <c r="G7" s="12" t="inlineStr">
        <is>
          <t>PUNEET WADHWA</t>
        </is>
      </c>
      <c r="H7" s="11" t="inlineStr">
        <is>
          <t>348955</t>
        </is>
      </c>
      <c r="I7" s="14" t="n">
        <v>46308</v>
      </c>
      <c r="J7" s="11" t="n">
        <v>661</v>
      </c>
      <c r="K7" s="11" t="inlineStr">
        <is>
          <t>END</t>
        </is>
      </c>
      <c r="L7" s="13" t="n">
        <v>400</v>
      </c>
      <c r="M7" s="11" t="n"/>
      <c r="N7" s="12" t="inlineStr">
        <is>
          <t>Timestamp + Location</t>
        </is>
      </c>
      <c r="O7" s="12" t="inlineStr">
        <is>
          <t>13-Oct-2026</t>
        </is>
      </c>
      <c r="P7" s="11" t="inlineStr">
        <is>
          <t>20:55</t>
        </is>
      </c>
      <c r="Q7" s="12" t="inlineStr"/>
      <c r="R7" s="11" t="inlineStr">
        <is>
          <t>7850</t>
        </is>
      </c>
      <c r="S7" s="12" t="inlineStr"/>
      <c r="T7" s="11" t="inlineStr"/>
      <c r="U7" s="12" t="inlineStr"/>
      <c r="V7" s="12" t="n"/>
      <c r="W7" s="12">
        <f>IF(V7="Wrong - photo HAS timestamp + location","Timestamp + Location",IF(V7="Wrong - photo has NO stamp","No stamp",N7))</f>
        <v/>
      </c>
      <c r="X7" s="11">
        <f>IF(W7="Timestamp + Location","Yes","No")</f>
        <v/>
      </c>
      <c r="Y7" s="16" t="inlineStr">
        <is>
          <t>Open photo</t>
        </is>
      </c>
      <c r="Z7" s="11">
        <f>J7&amp;"|"&amp;K7</f>
        <v/>
      </c>
      <c r="AA7" s="12" t="inlineStr">
        <is>
          <t>Low | SIDC | BRTTERY | STRND | IFE | km/L | 7850km | km/h | 13 0ct 2026 8:55:31 pm | Sector 10 | Gurugram | Gurgaon Division | Haryana | 13 0ct 2026 8:55:31 pm | Sector 10 | Gurugram | Gurgaon Division | Haryana</t>
        </is>
      </c>
    </row>
    <row r="8" ht="98" customHeight="1">
      <c r="A8" s="11" t="n">
        <v>7</v>
      </c>
      <c r="B8" s="11" t="inlineStr">
        <is>
          <t>SL00170</t>
        </is>
      </c>
      <c r="C8" s="12" t="inlineStr">
        <is>
          <t>MUJAHID .</t>
        </is>
      </c>
      <c r="D8" s="11" t="inlineStr">
        <is>
          <t>SSO</t>
        </is>
      </c>
      <c r="E8" s="11" t="inlineStr">
        <is>
          <t>GTR02</t>
        </is>
      </c>
      <c r="F8" s="11" t="inlineStr">
        <is>
          <t>GURUGRAM</t>
        </is>
      </c>
      <c r="G8" s="12" t="inlineStr">
        <is>
          <t>PUNEET WADHWA</t>
        </is>
      </c>
      <c r="H8" s="11" t="inlineStr">
        <is>
          <t>349374</t>
        </is>
      </c>
      <c r="I8" s="14" t="n">
        <v>46309</v>
      </c>
      <c r="J8" s="11" t="n">
        <v>1027</v>
      </c>
      <c r="K8" s="11" t="inlineStr">
        <is>
          <t>START</t>
        </is>
      </c>
      <c r="L8" s="13" t="n">
        <v>296</v>
      </c>
      <c r="M8" s="11" t="n"/>
      <c r="N8" s="12" t="inlineStr">
        <is>
          <t>No stamp</t>
        </is>
      </c>
      <c r="O8" s="12" t="inlineStr"/>
      <c r="P8" s="11" t="inlineStr"/>
      <c r="Q8" s="12" t="inlineStr"/>
      <c r="R8" s="11" t="inlineStr">
        <is>
          <t>10220</t>
        </is>
      </c>
      <c r="S8" s="12" t="inlineStr"/>
      <c r="T8" s="11" t="inlineStr"/>
      <c r="U8" s="12" t="inlineStr">
        <is>
          <t>2 - Employee uses stamps elsewhere</t>
        </is>
      </c>
      <c r="V8" s="17" t="n"/>
      <c r="W8" s="12">
        <f>IF(V8="Wrong - photo HAS timestamp + location","Timestamp + Location",IF(V8="Wrong - photo has NO stamp","No stamp",N8))</f>
        <v/>
      </c>
      <c r="X8" s="11">
        <f>IF(W8="Timestamp + Location","Yes","No")</f>
        <v/>
      </c>
      <c r="Y8" s="16" t="inlineStr">
        <is>
          <t>Open photo</t>
        </is>
      </c>
      <c r="Z8" s="11">
        <f>J8&amp;"|"&amp;K8</f>
        <v/>
      </c>
      <c r="AA8" s="12" t="inlineStr">
        <is>
          <t>COLU | FE | kmmx | 10220元 | krnrh</t>
        </is>
      </c>
    </row>
    <row r="9" ht="98" customHeight="1">
      <c r="A9" s="11" t="n">
        <v>8</v>
      </c>
      <c r="B9" s="11" t="inlineStr">
        <is>
          <t>SL00170</t>
        </is>
      </c>
      <c r="C9" s="12" t="inlineStr">
        <is>
          <t>MUJAHID .</t>
        </is>
      </c>
      <c r="D9" s="11" t="inlineStr">
        <is>
          <t>SSO</t>
        </is>
      </c>
      <c r="E9" s="11" t="inlineStr">
        <is>
          <t>GTR02</t>
        </is>
      </c>
      <c r="F9" s="11" t="inlineStr">
        <is>
          <t>GURUGRAM</t>
        </is>
      </c>
      <c r="G9" s="12" t="inlineStr">
        <is>
          <t>PUNEET WADHWA</t>
        </is>
      </c>
      <c r="H9" s="11" t="inlineStr">
        <is>
          <t>349374</t>
        </is>
      </c>
      <c r="I9" s="14" t="n">
        <v>46309</v>
      </c>
      <c r="J9" s="11" t="n">
        <v>1027</v>
      </c>
      <c r="K9" s="11" t="inlineStr">
        <is>
          <t>END</t>
        </is>
      </c>
      <c r="L9" s="13" t="n">
        <v>296</v>
      </c>
      <c r="M9" s="11" t="n"/>
      <c r="N9" s="12" t="inlineStr">
        <is>
          <t>Timestamp + Location</t>
        </is>
      </c>
      <c r="O9" s="12" t="inlineStr">
        <is>
          <t>14-Oct-2026</t>
        </is>
      </c>
      <c r="P9" s="11" t="inlineStr">
        <is>
          <t>19:35</t>
        </is>
      </c>
      <c r="Q9" s="12" t="inlineStr"/>
      <c r="R9" s="11" t="inlineStr">
        <is>
          <t>10329</t>
        </is>
      </c>
      <c r="S9" s="12" t="inlineStr"/>
      <c r="T9" s="11" t="inlineStr"/>
      <c r="U9" s="12" t="inlineStr"/>
      <c r="V9" s="12" t="n"/>
      <c r="W9" s="12">
        <f>IF(V9="Wrong - photo HAS timestamp + location","Timestamp + Location",IF(V9="Wrong - photo has NO stamp","No stamp",N9))</f>
        <v/>
      </c>
      <c r="X9" s="11">
        <f>IF(W9="Timestamp + Location","Yes","No")</f>
        <v/>
      </c>
      <c r="Y9" s="16" t="inlineStr">
        <is>
          <t>Open photo</t>
        </is>
      </c>
      <c r="Z9" s="11">
        <f>J9&amp;"|"&amp;K9</f>
        <v/>
      </c>
      <c r="AA9" s="12" t="inlineStr">
        <is>
          <t>kmre | 10329km | h | 14 0ct 2026 7:35:26 pm | Garhi Road | Sector 9B | Gurugram | Gurgaon Division | Haryana | 14 0ct 2026 7:35:26 pm | Garhi Road | Sector 9B | Gurugram | Gurgaon Division | Haryana</t>
        </is>
      </c>
    </row>
    <row r="10" ht="98" customHeight="1">
      <c r="A10" s="11" t="n">
        <v>9</v>
      </c>
      <c r="B10" s="11" t="inlineStr">
        <is>
          <t>SL00170</t>
        </is>
      </c>
      <c r="C10" s="12" t="inlineStr">
        <is>
          <t>MUJAHID .</t>
        </is>
      </c>
      <c r="D10" s="11" t="inlineStr">
        <is>
          <t>SSO</t>
        </is>
      </c>
      <c r="E10" s="11" t="inlineStr">
        <is>
          <t>GTR02</t>
        </is>
      </c>
      <c r="F10" s="11" t="inlineStr">
        <is>
          <t>GURUGRAM</t>
        </is>
      </c>
      <c r="G10" s="12" t="inlineStr">
        <is>
          <t>PUNEET WADHWA</t>
        </is>
      </c>
      <c r="H10" s="11" t="inlineStr">
        <is>
          <t>350005</t>
        </is>
      </c>
      <c r="I10" s="14" t="n">
        <v>46310</v>
      </c>
      <c r="J10" s="11" t="n">
        <v>1696</v>
      </c>
      <c r="K10" s="11" t="inlineStr">
        <is>
          <t>START</t>
        </is>
      </c>
      <c r="L10" s="13" t="n">
        <v>448</v>
      </c>
      <c r="M10" s="11" t="n"/>
      <c r="N10" s="12" t="inlineStr">
        <is>
          <t>Timestamp + Location</t>
        </is>
      </c>
      <c r="O10" s="12" t="inlineStr">
        <is>
          <t>16-Oct-2026</t>
        </is>
      </c>
      <c r="P10" s="11" t="inlineStr">
        <is>
          <t>09:38</t>
        </is>
      </c>
      <c r="Q10" s="12" t="inlineStr"/>
      <c r="R10" s="11" t="inlineStr">
        <is>
          <t>7850</t>
        </is>
      </c>
      <c r="S10" s="12" t="inlineStr">
        <is>
          <t>[High] Photo dated after the claim date: Photo dated 16-Oct-2026, claim date 15-Oct-2026 | [High] Photo dated after claim was submitted: Photo dated 16-Oct-2026, submitted 15-Oct-2026 | [High] Reused photo: same as #11 (START, claim 350602, 16-Oct)</t>
        </is>
      </c>
      <c r="T10" s="11" t="inlineStr">
        <is>
          <t>High</t>
        </is>
      </c>
      <c r="U10" s="12" t="inlineStr">
        <is>
          <t>1 - Red flag</t>
        </is>
      </c>
      <c r="V10" s="17" t="n"/>
      <c r="W10" s="12">
        <f>IF(V10="Wrong - photo HAS timestamp + location","Timestamp + Location",IF(V10="Wrong - photo has NO stamp","No stamp",N10))</f>
        <v/>
      </c>
      <c r="X10" s="11">
        <f>IF(W10="Timestamp + Location","Yes","No")</f>
        <v/>
      </c>
      <c r="Y10" s="16" t="inlineStr">
        <is>
          <t>Open photo</t>
        </is>
      </c>
      <c r="Z10" s="11">
        <f>J10&amp;"|"&amp;K10</f>
        <v/>
      </c>
      <c r="AA10" s="12" t="inlineStr">
        <is>
          <t>LOW | BATTERY | STRnD | IFE | km/u | 0口口 | 7850km | km/h | LZnET | 16 0ct 2026 9:38:43 am | Sector 9B | Gurugram | Gurgaon Division | Haryana | LZnZT | 16 0ct 2026 9:38:43 am | Sector 9B | Gurugram | Gurgaon Division | Haryana</t>
        </is>
      </c>
    </row>
    <row r="11" ht="98" customHeight="1">
      <c r="A11" s="11" t="n">
        <v>10</v>
      </c>
      <c r="B11" s="11" t="inlineStr">
        <is>
          <t>SL00170</t>
        </is>
      </c>
      <c r="C11" s="12" t="inlineStr">
        <is>
          <t>MUJAHID .</t>
        </is>
      </c>
      <c r="D11" s="11" t="inlineStr">
        <is>
          <t>SSO</t>
        </is>
      </c>
      <c r="E11" s="11" t="inlineStr">
        <is>
          <t>GTR02</t>
        </is>
      </c>
      <c r="F11" s="11" t="inlineStr">
        <is>
          <t>GURUGRAM</t>
        </is>
      </c>
      <c r="G11" s="12" t="inlineStr">
        <is>
          <t>PUNEET WADHWA</t>
        </is>
      </c>
      <c r="H11" s="11" t="inlineStr">
        <is>
          <t>350005</t>
        </is>
      </c>
      <c r="I11" s="14" t="n">
        <v>46310</v>
      </c>
      <c r="J11" s="11" t="n">
        <v>1696</v>
      </c>
      <c r="K11" s="11" t="inlineStr">
        <is>
          <t>END</t>
        </is>
      </c>
      <c r="L11" s="13" t="n">
        <v>448</v>
      </c>
      <c r="M11" s="11" t="n"/>
      <c r="N11" s="12" t="inlineStr">
        <is>
          <t>Timestamp + Location</t>
        </is>
      </c>
      <c r="O11" s="12" t="inlineStr">
        <is>
          <t>15-Oct-2026</t>
        </is>
      </c>
      <c r="P11" s="11" t="inlineStr">
        <is>
          <t>21:03</t>
        </is>
      </c>
      <c r="Q11" s="12" t="inlineStr"/>
      <c r="R11" s="11" t="inlineStr">
        <is>
          <t>1847, 23821</t>
        </is>
      </c>
      <c r="S11" s="12" t="inlineStr">
        <is>
          <t>[Medium] END photo taken before START: START 16-Oct 09:38, END 15-Oct 21:03</t>
        </is>
      </c>
      <c r="T11" s="11" t="inlineStr">
        <is>
          <t>Medium</t>
        </is>
      </c>
      <c r="U11" s="12" t="inlineStr">
        <is>
          <t>1 - Red flag</t>
        </is>
      </c>
      <c r="V11" s="17" t="n"/>
      <c r="W11" s="12">
        <f>IF(V11="Wrong - photo HAS timestamp + location","Timestamp + Location",IF(V11="Wrong - photo has NO stamp","No stamp",N11))</f>
        <v/>
      </c>
      <c r="X11" s="11">
        <f>IF(W11="Timestamp + Location","Yes","No")</f>
        <v/>
      </c>
      <c r="Y11" s="16" t="inlineStr">
        <is>
          <t>Open photo</t>
        </is>
      </c>
      <c r="Z11" s="11">
        <f>J11&amp;"|"&amp;K11</f>
        <v/>
      </c>
      <c r="AA11" s="12" t="inlineStr">
        <is>
          <t>STAnD | Tkm | 1847 | kmh | 23821 | 15 0ct 2026 9:03:00 pm | Sector 37 | Gurugram | Gurgaon Division | Haryana | RPH | LIAZY | 15 0ct 2026 9:03:00 pm | Sector 37 | Gurugram | Gurgaon Division | Haryana</t>
        </is>
      </c>
    </row>
    <row r="12" ht="98" customHeight="1">
      <c r="A12" s="11" t="n">
        <v>11</v>
      </c>
      <c r="B12" s="11" t="inlineStr">
        <is>
          <t>SL00170</t>
        </is>
      </c>
      <c r="C12" s="12" t="inlineStr">
        <is>
          <t>MUJAHID .</t>
        </is>
      </c>
      <c r="D12" s="11" t="inlineStr">
        <is>
          <t>SSO</t>
        </is>
      </c>
      <c r="E12" s="11" t="inlineStr">
        <is>
          <t>GTR02</t>
        </is>
      </c>
      <c r="F12" s="11" t="inlineStr">
        <is>
          <t>GURUGRAM</t>
        </is>
      </c>
      <c r="G12" s="12" t="inlineStr">
        <is>
          <t>PUNEET WADHWA</t>
        </is>
      </c>
      <c r="H12" s="11" t="inlineStr">
        <is>
          <t>350602</t>
        </is>
      </c>
      <c r="I12" s="14" t="n">
        <v>46311</v>
      </c>
      <c r="J12" s="11" t="n">
        <v>2369</v>
      </c>
      <c r="K12" s="11" t="inlineStr">
        <is>
          <t>START</t>
        </is>
      </c>
      <c r="L12" s="13" t="n">
        <v>432</v>
      </c>
      <c r="M12" s="11" t="n"/>
      <c r="N12" s="12" t="inlineStr">
        <is>
          <t>Timestamp + Location</t>
        </is>
      </c>
      <c r="O12" s="12" t="inlineStr">
        <is>
          <t>16-Oct-2026</t>
        </is>
      </c>
      <c r="P12" s="11" t="inlineStr">
        <is>
          <t>09:38</t>
        </is>
      </c>
      <c r="Q12" s="12" t="inlineStr"/>
      <c r="R12" s="11" t="inlineStr">
        <is>
          <t>7850</t>
        </is>
      </c>
      <c r="S12" s="12" t="inlineStr">
        <is>
          <t>[High] Reused photo: same as #9 (START, claim 350005, 15-Oct)</t>
        </is>
      </c>
      <c r="T12" s="11" t="inlineStr">
        <is>
          <t>High</t>
        </is>
      </c>
      <c r="U12" s="12" t="inlineStr">
        <is>
          <t>1 - Red flag</t>
        </is>
      </c>
      <c r="V12" s="17" t="n"/>
      <c r="W12" s="12">
        <f>IF(V12="Wrong - photo HAS timestamp + location","Timestamp + Location",IF(V12="Wrong - photo has NO stamp","No stamp",N12))</f>
        <v/>
      </c>
      <c r="X12" s="11">
        <f>IF(W12="Timestamp + Location","Yes","No")</f>
        <v/>
      </c>
      <c r="Y12" s="16" t="inlineStr">
        <is>
          <t>Open photo</t>
        </is>
      </c>
      <c r="Z12" s="11">
        <f>J12&amp;"|"&amp;K12</f>
        <v/>
      </c>
      <c r="AA12" s="12" t="inlineStr">
        <is>
          <t>LOW | BATTERY | STRnD | IFE | km/u | 0口口 | 7850km | km/h | LZnET | 16 0ct 2026 9:38:43 am | Sector 9B | Gurugram | Gurgaon Division | Haryana | LZnZT | 16 0ct 2026 9:38:43 am | Sector 9B | Gurugram | Gurgaon Division | Haryana</t>
        </is>
      </c>
    </row>
    <row r="13" ht="98" customHeight="1">
      <c r="A13" s="11" t="n">
        <v>12</v>
      </c>
      <c r="B13" s="11" t="inlineStr">
        <is>
          <t>SL00170</t>
        </is>
      </c>
      <c r="C13" s="12" t="inlineStr">
        <is>
          <t>MUJAHID .</t>
        </is>
      </c>
      <c r="D13" s="11" t="inlineStr">
        <is>
          <t>SSO</t>
        </is>
      </c>
      <c r="E13" s="11" t="inlineStr">
        <is>
          <t>GTR02</t>
        </is>
      </c>
      <c r="F13" s="11" t="inlineStr">
        <is>
          <t>GURUGRAM</t>
        </is>
      </c>
      <c r="G13" s="12" t="inlineStr">
        <is>
          <t>PUNEET WADHWA</t>
        </is>
      </c>
      <c r="H13" s="11" t="inlineStr">
        <is>
          <t>350602</t>
        </is>
      </c>
      <c r="I13" s="14" t="n">
        <v>46311</v>
      </c>
      <c r="J13" s="11" t="n">
        <v>2369</v>
      </c>
      <c r="K13" s="11" t="inlineStr">
        <is>
          <t>END</t>
        </is>
      </c>
      <c r="L13" s="13" t="n">
        <v>432</v>
      </c>
      <c r="M13" s="11" t="n"/>
      <c r="N13" s="12" t="inlineStr">
        <is>
          <t>Timestamp + Location</t>
        </is>
      </c>
      <c r="O13" s="12" t="inlineStr">
        <is>
          <t>16-Oct-2026</t>
        </is>
      </c>
      <c r="P13" s="11" t="inlineStr">
        <is>
          <t>22:54</t>
        </is>
      </c>
      <c r="Q13" s="12" t="inlineStr"/>
      <c r="R13" s="11" t="inlineStr">
        <is>
          <t>7993</t>
        </is>
      </c>
      <c r="S13" s="12" t="inlineStr"/>
      <c r="T13" s="11" t="inlineStr"/>
      <c r="U13" s="12" t="inlineStr"/>
      <c r="V13" s="12" t="n"/>
      <c r="W13" s="12">
        <f>IF(V13="Wrong - photo HAS timestamp + location","Timestamp + Location",IF(V13="Wrong - photo has NO stamp","No stamp",N13))</f>
        <v/>
      </c>
      <c r="X13" s="11">
        <f>IF(W13="Timestamp + Location","Yes","No")</f>
        <v/>
      </c>
      <c r="Y13" s="16" t="inlineStr">
        <is>
          <t>Open photo</t>
        </is>
      </c>
      <c r="Z13" s="11">
        <f>J13&amp;"|"&amp;K13</f>
        <v/>
      </c>
      <c r="AA13" s="12" t="inlineStr">
        <is>
          <t>SIDE | LOw | STANO | BATTERY | IFE | km/t | 000 | 7993km | km/h | EL | 16 0ct 2026 10:54:14 pm | Gali Number 4 | Sector 37D | Gurugram | Gurgaon Division | Haryana | 16 0ct 2026 10:54:14 pm | Gali Number 4 | Sector 37D | Gurugram | Gurgaon Division | Haryana</t>
        </is>
      </c>
    </row>
    <row r="14" ht="98" customHeight="1">
      <c r="A14" s="11" t="n">
        <v>13</v>
      </c>
      <c r="B14" s="11" t="inlineStr">
        <is>
          <t>SL00170</t>
        </is>
      </c>
      <c r="C14" s="12" t="inlineStr">
        <is>
          <t>MUJAHID .</t>
        </is>
      </c>
      <c r="D14" s="11" t="inlineStr">
        <is>
          <t>SSO</t>
        </is>
      </c>
      <c r="E14" s="11" t="inlineStr">
        <is>
          <t>GTR02</t>
        </is>
      </c>
      <c r="F14" s="11" t="inlineStr">
        <is>
          <t>GURUGRAM</t>
        </is>
      </c>
      <c r="G14" s="12" t="inlineStr">
        <is>
          <t>PUNEET WADHWA</t>
        </is>
      </c>
      <c r="H14" s="11" t="inlineStr">
        <is>
          <t>351135</t>
        </is>
      </c>
      <c r="I14" s="14" t="n">
        <v>46312</v>
      </c>
      <c r="J14" s="11" t="n">
        <v>3029</v>
      </c>
      <c r="K14" s="11" t="inlineStr">
        <is>
          <t>START</t>
        </is>
      </c>
      <c r="L14" s="13" t="n">
        <v>336</v>
      </c>
      <c r="M14" s="11" t="n"/>
      <c r="N14" s="12" t="inlineStr">
        <is>
          <t>Timestamp + Location</t>
        </is>
      </c>
      <c r="O14" s="12" t="inlineStr">
        <is>
          <t>21-Oct-2026</t>
        </is>
      </c>
      <c r="P14" s="11" t="inlineStr">
        <is>
          <t>08:43</t>
        </is>
      </c>
      <c r="Q14" s="12" t="inlineStr"/>
      <c r="R14" s="11" t="inlineStr"/>
      <c r="S14" s="12" t="inlineStr">
        <is>
          <t>[High] Photo dated after the claim date: Photo dated 21-Oct-2026, claim date 17-Oct-2026 | [High] Photo dated after claim was submitted: Photo dated 21-Oct-2026, submitted 17-Oct-2026</t>
        </is>
      </c>
      <c r="T14" s="11" t="inlineStr">
        <is>
          <t>High</t>
        </is>
      </c>
      <c r="U14" s="12" t="inlineStr">
        <is>
          <t>1 - Red flag</t>
        </is>
      </c>
      <c r="V14" s="17" t="n"/>
      <c r="W14" s="12">
        <f>IF(V14="Wrong - photo HAS timestamp + location","Timestamp + Location",IF(V14="Wrong - photo has NO stamp","No stamp",N14))</f>
        <v/>
      </c>
      <c r="X14" s="11">
        <f>IF(W14="Timestamp + Location","Yes","No")</f>
        <v/>
      </c>
      <c r="Y14" s="16" t="inlineStr">
        <is>
          <t>Open photo</t>
        </is>
      </c>
      <c r="Z14" s="11">
        <f>J14&amp;"|"&amp;K14</f>
        <v/>
      </c>
      <c r="AA14" s="12" t="inlineStr">
        <is>
          <t>SIDE | LOW | STAND | BRTTERY | IFE | kmrr | ODO | kmh | 21 0ct 2026 8:43:13 am | 318Garhi Road | Sector 9B | Gurugram | Gurgaon Division | Haryana | 21 0ct 2026 8:43:13 am | 318 Garhi Road | Sector 9B | Gurugram | Gurgaon Division | Haryana</t>
        </is>
      </c>
    </row>
    <row r="15" ht="98" customHeight="1">
      <c r="A15" s="11" t="n">
        <v>14</v>
      </c>
      <c r="B15" s="11" t="inlineStr">
        <is>
          <t>SL00170</t>
        </is>
      </c>
      <c r="C15" s="12" t="inlineStr">
        <is>
          <t>MUJAHID .</t>
        </is>
      </c>
      <c r="D15" s="11" t="inlineStr">
        <is>
          <t>SSO</t>
        </is>
      </c>
      <c r="E15" s="11" t="inlineStr">
        <is>
          <t>GTR02</t>
        </is>
      </c>
      <c r="F15" s="11" t="inlineStr">
        <is>
          <t>GURUGRAM</t>
        </is>
      </c>
      <c r="G15" s="12" t="inlineStr">
        <is>
          <t>PUNEET WADHWA</t>
        </is>
      </c>
      <c r="H15" s="11" t="inlineStr">
        <is>
          <t>351135</t>
        </is>
      </c>
      <c r="I15" s="14" t="n">
        <v>46312</v>
      </c>
      <c r="J15" s="11" t="n">
        <v>3029</v>
      </c>
      <c r="K15" s="11" t="inlineStr">
        <is>
          <t>END</t>
        </is>
      </c>
      <c r="L15" s="13" t="n">
        <v>336</v>
      </c>
      <c r="M15" s="11" t="n"/>
      <c r="N15" s="12" t="inlineStr">
        <is>
          <t>Timestamp + Location</t>
        </is>
      </c>
      <c r="O15" s="12" t="inlineStr">
        <is>
          <t>17-Oct-2026</t>
        </is>
      </c>
      <c r="P15" s="11" t="inlineStr">
        <is>
          <t>20:36</t>
        </is>
      </c>
      <c r="Q15" s="12" t="inlineStr"/>
      <c r="R15" s="11" t="inlineStr">
        <is>
          <t>496501</t>
        </is>
      </c>
      <c r="S15" s="12" t="inlineStr">
        <is>
          <t>[Medium] END photo taken before START: START 21-Oct 08:43, END 17-Oct 20:36</t>
        </is>
      </c>
      <c r="T15" s="11" t="inlineStr">
        <is>
          <t>Medium</t>
        </is>
      </c>
      <c r="U15" s="12" t="inlineStr">
        <is>
          <t>1 - Red flag</t>
        </is>
      </c>
      <c r="V15" s="17" t="n"/>
      <c r="W15" s="12">
        <f>IF(V15="Wrong - photo HAS timestamp + location","Timestamp + Location",IF(V15="Wrong - photo has NO stamp","No stamp",N15))</f>
        <v/>
      </c>
      <c r="X15" s="11">
        <f>IF(W15="Timestamp + Location","Yes","No")</f>
        <v/>
      </c>
      <c r="Y15" s="16" t="inlineStr">
        <is>
          <t>Open photo</t>
        </is>
      </c>
      <c r="Z15" s="11">
        <f>J15&amp;"|"&amp;K15</f>
        <v/>
      </c>
      <c r="AA15" s="12" t="inlineStr">
        <is>
          <t>496501 | km/h | 17 0ct 2026 8:36:49 pm | 318 Garhi Road | Sector 9B | Gurugram | Gurgaon Division | Haryana | 17 0ct 2026 8:36:49 pm | 318 Garhi Road | Sector 9B | Gurugram | Gurgaon Division | Haryana</t>
        </is>
      </c>
    </row>
    <row r="16" ht="98" customHeight="1">
      <c r="A16" s="11" t="n">
        <v>15</v>
      </c>
      <c r="B16" s="11" t="inlineStr">
        <is>
          <t>SL01707</t>
        </is>
      </c>
      <c r="C16" s="12" t="inlineStr">
        <is>
          <t>PANKAJ KUMAR PANDEY</t>
        </is>
      </c>
      <c r="D16" s="11" t="inlineStr">
        <is>
          <t>SO</t>
        </is>
      </c>
      <c r="E16" s="11" t="inlineStr">
        <is>
          <t>GTR03 A</t>
        </is>
      </c>
      <c r="F16" s="11" t="inlineStr">
        <is>
          <t>FAIZABAD</t>
        </is>
      </c>
      <c r="G16" s="12" t="inlineStr">
        <is>
          <t>PRADEEP KUMAR</t>
        </is>
      </c>
      <c r="H16" s="11" t="inlineStr">
        <is>
          <t>351276</t>
        </is>
      </c>
      <c r="I16" s="14" t="n">
        <v>46310</v>
      </c>
      <c r="J16" s="11" t="n">
        <v>3215</v>
      </c>
      <c r="K16" s="11" t="inlineStr">
        <is>
          <t>START</t>
        </is>
      </c>
      <c r="L16" s="13" t="n">
        <v>124</v>
      </c>
      <c r="M16" s="11" t="n"/>
      <c r="N16" s="12" t="inlineStr">
        <is>
          <t>No stamp</t>
        </is>
      </c>
      <c r="O16" s="12" t="inlineStr"/>
      <c r="P16" s="11" t="inlineStr"/>
      <c r="Q16" s="12" t="inlineStr"/>
      <c r="R16" s="11" t="inlineStr"/>
      <c r="S16" s="12" t="inlineStr"/>
      <c r="T16" s="11" t="inlineStr"/>
      <c r="U16" s="12" t="inlineStr">
        <is>
          <t>3 - Random sample (no stamp)</t>
        </is>
      </c>
      <c r="V16" s="17" t="n"/>
      <c r="W16" s="12">
        <f>IF(V16="Wrong - photo HAS timestamp + location","Timestamp + Location",IF(V16="Wrong - photo has NO stamp","No stamp",N16))</f>
        <v/>
      </c>
      <c r="X16" s="11">
        <f>IF(W16="Timestamp + Location","Yes","No")</f>
        <v/>
      </c>
      <c r="Y16" s="16" t="inlineStr">
        <is>
          <t>Open photo</t>
        </is>
      </c>
      <c r="Z16" s="11">
        <f>J16&amp;"|"&amp;K16</f>
        <v/>
      </c>
      <c r="AA16" s="12" t="inlineStr">
        <is>
          <t>856h6 | pm | 6</t>
        </is>
      </c>
    </row>
    <row r="17" ht="98" customHeight="1">
      <c r="A17" s="11" t="n">
        <v>16</v>
      </c>
      <c r="B17" s="11" t="inlineStr">
        <is>
          <t>SL01707</t>
        </is>
      </c>
      <c r="C17" s="12" t="inlineStr">
        <is>
          <t>PANKAJ KUMAR PANDEY</t>
        </is>
      </c>
      <c r="D17" s="11" t="inlineStr">
        <is>
          <t>SO</t>
        </is>
      </c>
      <c r="E17" s="11" t="inlineStr">
        <is>
          <t>GTR03 A</t>
        </is>
      </c>
      <c r="F17" s="11" t="inlineStr">
        <is>
          <t>FAIZABAD</t>
        </is>
      </c>
      <c r="G17" s="12" t="inlineStr">
        <is>
          <t>PRADEEP KUMAR</t>
        </is>
      </c>
      <c r="H17" s="11" t="inlineStr">
        <is>
          <t>351276</t>
        </is>
      </c>
      <c r="I17" s="14" t="n">
        <v>46310</v>
      </c>
      <c r="J17" s="11" t="n">
        <v>3215</v>
      </c>
      <c r="K17" s="11" t="inlineStr">
        <is>
          <t>END</t>
        </is>
      </c>
      <c r="L17" s="13" t="n">
        <v>124</v>
      </c>
      <c r="M17" s="11" t="n"/>
      <c r="N17" s="12" t="inlineStr">
        <is>
          <t>No stamp</t>
        </is>
      </c>
      <c r="O17" s="12" t="inlineStr"/>
      <c r="P17" s="11" t="inlineStr"/>
      <c r="Q17" s="12" t="inlineStr"/>
      <c r="R17" s="11" t="inlineStr">
        <is>
          <t>2056</t>
        </is>
      </c>
      <c r="S17" s="12" t="inlineStr"/>
      <c r="T17" s="11" t="inlineStr"/>
      <c r="U17" s="12" t="inlineStr"/>
      <c r="V17" s="12" t="n"/>
      <c r="W17" s="12">
        <f>IF(V17="Wrong - photo HAS timestamp + location","Timestamp + Location",IF(V17="Wrong - photo has NO stamp","No stamp",N17))</f>
        <v/>
      </c>
      <c r="X17" s="11">
        <f>IF(W17="Timestamp + Location","Yes","No")</f>
        <v/>
      </c>
      <c r="Y17" s="16" t="inlineStr">
        <is>
          <t>Open photo</t>
        </is>
      </c>
      <c r="Z17" s="11">
        <f>J17&amp;"|"&amp;K17</f>
        <v/>
      </c>
      <c r="AA17" s="12" t="inlineStr">
        <is>
          <t>km | h2056 | ODO | 658 | ODO | E | 658 | pm</t>
        </is>
      </c>
    </row>
    <row r="18" ht="98" customHeight="1">
      <c r="A18" s="11" t="n">
        <v>17</v>
      </c>
      <c r="B18" s="11" t="inlineStr">
        <is>
          <t>SL01966</t>
        </is>
      </c>
      <c r="C18" s="12" t="inlineStr">
        <is>
          <t>SHASHIDHAR NAIR</t>
        </is>
      </c>
      <c r="D18" s="11" t="inlineStr">
        <is>
          <t>SO</t>
        </is>
      </c>
      <c r="E18" s="11" t="inlineStr">
        <is>
          <t>GTR08</t>
        </is>
      </c>
      <c r="F18" s="11" t="inlineStr">
        <is>
          <t>BANGALORE</t>
        </is>
      </c>
      <c r="G18" s="12" t="inlineStr">
        <is>
          <t>GANGADHARAM K</t>
        </is>
      </c>
      <c r="H18" s="11" t="inlineStr">
        <is>
          <t>348187</t>
        </is>
      </c>
      <c r="I18" s="14" t="n">
        <v>46307</v>
      </c>
      <c r="J18" s="11" t="n">
        <v>149</v>
      </c>
      <c r="K18" s="11" t="inlineStr">
        <is>
          <t>START</t>
        </is>
      </c>
      <c r="L18" s="13" t="n">
        <v>179.2</v>
      </c>
      <c r="M18" s="11" t="n"/>
      <c r="N18" s="12" t="inlineStr">
        <is>
          <t>No stamp</t>
        </is>
      </c>
      <c r="O18" s="12" t="inlineStr"/>
      <c r="P18" s="11" t="inlineStr"/>
      <c r="Q18" s="12" t="inlineStr"/>
      <c r="R18" s="11" t="inlineStr">
        <is>
          <t>46437, 46437</t>
        </is>
      </c>
      <c r="S18" s="12" t="inlineStr"/>
      <c r="T18" s="11" t="inlineStr"/>
      <c r="U18" s="12" t="inlineStr">
        <is>
          <t>2 - Employee uses stamps elsewhere</t>
        </is>
      </c>
      <c r="V18" s="17" t="n"/>
      <c r="W18" s="12">
        <f>IF(V18="Wrong - photo HAS timestamp + location","Timestamp + Location",IF(V18="Wrong - photo has NO stamp","No stamp",N18))</f>
        <v/>
      </c>
      <c r="X18" s="11">
        <f>IF(W18="Timestamp + Location","Yes","No")</f>
        <v/>
      </c>
      <c r="Y18" s="16" t="inlineStr">
        <is>
          <t>Open photo</t>
        </is>
      </c>
      <c r="Z18" s="11">
        <f>J18&amp;"|"&amp;K18</f>
        <v/>
      </c>
      <c r="AA18" s="12" t="inlineStr">
        <is>
          <t>9:06AM | 女 | OROFF | km | ODO46437.0 | km | ODO46437.0 | X</t>
        </is>
      </c>
    </row>
    <row r="19" ht="98" customHeight="1">
      <c r="A19" s="11" t="n">
        <v>18</v>
      </c>
      <c r="B19" s="11" t="inlineStr">
        <is>
          <t>SL01966</t>
        </is>
      </c>
      <c r="C19" s="12" t="inlineStr">
        <is>
          <t>SHASHIDHAR NAIR</t>
        </is>
      </c>
      <c r="D19" s="11" t="inlineStr">
        <is>
          <t>SO</t>
        </is>
      </c>
      <c r="E19" s="11" t="inlineStr">
        <is>
          <t>GTR08</t>
        </is>
      </c>
      <c r="F19" s="11" t="inlineStr">
        <is>
          <t>BANGALORE</t>
        </is>
      </c>
      <c r="G19" s="12" t="inlineStr">
        <is>
          <t>GANGADHARAM K</t>
        </is>
      </c>
      <c r="H19" s="11" t="inlineStr">
        <is>
          <t>348187</t>
        </is>
      </c>
      <c r="I19" s="14" t="n">
        <v>46307</v>
      </c>
      <c r="J19" s="11" t="n">
        <v>149</v>
      </c>
      <c r="K19" s="11" t="inlineStr">
        <is>
          <t>END</t>
        </is>
      </c>
      <c r="L19" s="13" t="n">
        <v>179.2</v>
      </c>
      <c r="M19" s="11" t="n"/>
      <c r="N19" s="12" t="inlineStr">
        <is>
          <t>No stamp</t>
        </is>
      </c>
      <c r="O19" s="12" t="inlineStr"/>
      <c r="P19" s="11" t="inlineStr"/>
      <c r="Q19" s="12" t="inlineStr"/>
      <c r="R19" s="11" t="inlineStr">
        <is>
          <t>46482.8</t>
        </is>
      </c>
      <c r="S19" s="12" t="inlineStr"/>
      <c r="T19" s="11" t="inlineStr"/>
      <c r="U19" s="12" t="inlineStr">
        <is>
          <t>2 - Employee uses stamps elsewhere</t>
        </is>
      </c>
      <c r="V19" s="17" t="n"/>
      <c r="W19" s="12">
        <f>IF(V19="Wrong - photo HAS timestamp + location","Timestamp + Location",IF(V19="Wrong - photo has NO stamp","No stamp",N19))</f>
        <v/>
      </c>
      <c r="X19" s="11">
        <f>IF(W19="Timestamp + Location","Yes","No")</f>
        <v/>
      </c>
      <c r="Y19" s="16" t="inlineStr">
        <is>
          <t>Open photo</t>
        </is>
      </c>
      <c r="Z19" s="11">
        <f>J19&amp;"|"&amp;K19</f>
        <v/>
      </c>
      <c r="AA19" s="12" t="inlineStr">
        <is>
          <t>7:25PM | OFF | E | ODO46482.8 | km</t>
        </is>
      </c>
    </row>
    <row r="20" ht="98" customHeight="1">
      <c r="A20" s="11" t="n">
        <v>19</v>
      </c>
      <c r="B20" s="11" t="inlineStr">
        <is>
          <t>SL01966</t>
        </is>
      </c>
      <c r="C20" s="12" t="inlineStr">
        <is>
          <t>SHASHIDHAR NAIR</t>
        </is>
      </c>
      <c r="D20" s="11" t="inlineStr">
        <is>
          <t>SO</t>
        </is>
      </c>
      <c r="E20" s="11" t="inlineStr">
        <is>
          <t>GTR08</t>
        </is>
      </c>
      <c r="F20" s="11" t="inlineStr">
        <is>
          <t>BANGALORE</t>
        </is>
      </c>
      <c r="G20" s="12" t="inlineStr">
        <is>
          <t>GANGADHARAM K</t>
        </is>
      </c>
      <c r="H20" s="11" t="inlineStr">
        <is>
          <t>348804</t>
        </is>
      </c>
      <c r="I20" s="14" t="n">
        <v>46308</v>
      </c>
      <c r="J20" s="11" t="n">
        <v>524</v>
      </c>
      <c r="K20" s="11" t="inlineStr">
        <is>
          <t>START</t>
        </is>
      </c>
      <c r="L20" s="13" t="n">
        <v>132</v>
      </c>
      <c r="M20" s="11" t="n"/>
      <c r="N20" s="12" t="inlineStr">
        <is>
          <t>Timestamp + Location</t>
        </is>
      </c>
      <c r="O20" s="12" t="inlineStr">
        <is>
          <t>13-Oct-2026</t>
        </is>
      </c>
      <c r="P20" s="11" t="inlineStr">
        <is>
          <t>08:57</t>
        </is>
      </c>
      <c r="Q20" s="12" t="inlineStr"/>
      <c r="R20" s="11" t="inlineStr">
        <is>
          <t>46487.6</t>
        </is>
      </c>
      <c r="S20" s="12" t="inlineStr"/>
      <c r="T20" s="11" t="inlineStr"/>
      <c r="U20" s="12" t="inlineStr"/>
      <c r="V20" s="12" t="n"/>
      <c r="W20" s="12">
        <f>IF(V20="Wrong - photo HAS timestamp + location","Timestamp + Location",IF(V20="Wrong - photo has NO stamp","No stamp",N20))</f>
        <v/>
      </c>
      <c r="X20" s="11">
        <f>IF(W20="Timestamp + Location","Yes","No")</f>
        <v/>
      </c>
      <c r="Y20" s="16" t="inlineStr">
        <is>
          <t>Open photo</t>
        </is>
      </c>
      <c r="Z20" s="11">
        <f>J20&amp;"|"&amp;K20</f>
        <v/>
      </c>
      <c r="AA20" s="12" t="inlineStr">
        <is>
          <t>8:57AM | MOTOROFF | oDO46487.6km | YSOX | 13 0ct 2026 8:57:07 am | 119 1st Main Road | Mahadevapura | Bengaluru | Bangalore Division | Karnataka | 13 0ct 2026 8:57:07 am | 119 1st Main Road | Mahadevapura | Bengaluru | Bangalore Division | Karnataka</t>
        </is>
      </c>
    </row>
    <row r="21" ht="98" customHeight="1">
      <c r="A21" s="11" t="n">
        <v>20</v>
      </c>
      <c r="B21" s="11" t="inlineStr">
        <is>
          <t>SL01966</t>
        </is>
      </c>
      <c r="C21" s="12" t="inlineStr">
        <is>
          <t>SHASHIDHAR NAIR</t>
        </is>
      </c>
      <c r="D21" s="11" t="inlineStr">
        <is>
          <t>SO</t>
        </is>
      </c>
      <c r="E21" s="11" t="inlineStr">
        <is>
          <t>GTR08</t>
        </is>
      </c>
      <c r="F21" s="11" t="inlineStr">
        <is>
          <t>BANGALORE</t>
        </is>
      </c>
      <c r="G21" s="12" t="inlineStr">
        <is>
          <t>GANGADHARAM K</t>
        </is>
      </c>
      <c r="H21" s="11" t="inlineStr">
        <is>
          <t>348804</t>
        </is>
      </c>
      <c r="I21" s="14" t="n">
        <v>46308</v>
      </c>
      <c r="J21" s="11" t="n">
        <v>524</v>
      </c>
      <c r="K21" s="11" t="inlineStr">
        <is>
          <t>END</t>
        </is>
      </c>
      <c r="L21" s="13" t="n">
        <v>132</v>
      </c>
      <c r="M21" s="11" t="n"/>
      <c r="N21" s="12" t="inlineStr">
        <is>
          <t>Timestamp + Location</t>
        </is>
      </c>
      <c r="O21" s="12" t="inlineStr">
        <is>
          <t>13-Oct-2026</t>
        </is>
      </c>
      <c r="P21" s="11" t="inlineStr">
        <is>
          <t>19:09</t>
        </is>
      </c>
      <c r="Q21" s="12" t="inlineStr"/>
      <c r="R21" s="11" t="inlineStr">
        <is>
          <t>46521.3</t>
        </is>
      </c>
      <c r="S21" s="12" t="inlineStr"/>
      <c r="T21" s="11" t="inlineStr"/>
      <c r="U21" s="12" t="inlineStr"/>
      <c r="V21" s="12" t="n"/>
      <c r="W21" s="12">
        <f>IF(V21="Wrong - photo HAS timestamp + location","Timestamp + Location",IF(V21="Wrong - photo has NO stamp","No stamp",N21))</f>
        <v/>
      </c>
      <c r="X21" s="11">
        <f>IF(W21="Timestamp + Location","Yes","No")</f>
        <v/>
      </c>
      <c r="Y21" s="16" t="inlineStr">
        <is>
          <t>Open photo</t>
        </is>
      </c>
      <c r="Z21" s="11">
        <f>J21&amp;"|"&amp;K21</f>
        <v/>
      </c>
      <c r="AA21" s="12" t="inlineStr">
        <is>
          <t>7:09PM | OROFF | oDO46521.3km | SOX | 13 0ct2026 7:09:15pm | Mahadevapura | Bengaluru | Bangalore Division | Karnataka | 13 0ct 2026 7:09:15 pm | Mahadevapura | Bengaluru | Bangalore Division | Karnataka</t>
        </is>
      </c>
    </row>
    <row r="22" ht="98" customHeight="1">
      <c r="A22" s="11" t="n">
        <v>21</v>
      </c>
      <c r="B22" s="11" t="inlineStr">
        <is>
          <t>SL01966</t>
        </is>
      </c>
      <c r="C22" s="12" t="inlineStr">
        <is>
          <t>SHASHIDHAR NAIR</t>
        </is>
      </c>
      <c r="D22" s="11" t="inlineStr">
        <is>
          <t>SO</t>
        </is>
      </c>
      <c r="E22" s="11" t="inlineStr">
        <is>
          <t>GTR08</t>
        </is>
      </c>
      <c r="F22" s="11" t="inlineStr">
        <is>
          <t>BANGALORE</t>
        </is>
      </c>
      <c r="G22" s="12" t="inlineStr">
        <is>
          <t>GANGADHARAM K</t>
        </is>
      </c>
      <c r="H22" s="11" t="inlineStr">
        <is>
          <t>349255</t>
        </is>
      </c>
      <c r="I22" s="14" t="n">
        <v>46309</v>
      </c>
      <c r="J22" s="11" t="n">
        <v>908</v>
      </c>
      <c r="K22" s="11" t="inlineStr">
        <is>
          <t>START</t>
        </is>
      </c>
      <c r="L22" s="13" t="n">
        <v>245.2</v>
      </c>
      <c r="M22" s="11" t="n"/>
      <c r="N22" s="12" t="inlineStr">
        <is>
          <t>Timestamp + Location</t>
        </is>
      </c>
      <c r="O22" s="12" t="inlineStr">
        <is>
          <t>14-Oct-2026</t>
        </is>
      </c>
      <c r="P22" s="11" t="inlineStr">
        <is>
          <t>09:08</t>
        </is>
      </c>
      <c r="Q22" s="12" t="inlineStr"/>
      <c r="R22" s="11" t="inlineStr">
        <is>
          <t>46521.2</t>
        </is>
      </c>
      <c r="S22" s="12" t="inlineStr"/>
      <c r="T22" s="11" t="inlineStr"/>
      <c r="U22" s="12" t="inlineStr"/>
      <c r="V22" s="12" t="n"/>
      <c r="W22" s="12">
        <f>IF(V22="Wrong - photo HAS timestamp + location","Timestamp + Location",IF(V22="Wrong - photo has NO stamp","No stamp",N22))</f>
        <v/>
      </c>
      <c r="X22" s="11">
        <f>IF(W22="Timestamp + Location","Yes","No")</f>
        <v/>
      </c>
      <c r="Y22" s="16" t="inlineStr">
        <is>
          <t>Open photo</t>
        </is>
      </c>
      <c r="Z22" s="11">
        <f>J22&amp;"|"&amp;K22</f>
        <v/>
      </c>
      <c r="AA22" s="12" t="inlineStr">
        <is>
          <t>9:08AM | ODO46521.2km | 14 0ct 2026 9:08:30 am | 119 1st Main Road | Mahadevapura | MOTOROFE | Bengaluru | Bangalore Division | Karnataka | 14 0ct 2026 9:08:30 am | 119 1st Main Road | Mahadevapura | MOTOROF | Bengaluru | Bangalore Division | Karnataka</t>
        </is>
      </c>
    </row>
    <row r="23" ht="98" customHeight="1">
      <c r="A23" s="11" t="n">
        <v>22</v>
      </c>
      <c r="B23" s="11" t="inlineStr">
        <is>
          <t>SL01966</t>
        </is>
      </c>
      <c r="C23" s="12" t="inlineStr">
        <is>
          <t>SHASHIDHAR NAIR</t>
        </is>
      </c>
      <c r="D23" s="11" t="inlineStr">
        <is>
          <t>SO</t>
        </is>
      </c>
      <c r="E23" s="11" t="inlineStr">
        <is>
          <t>GTR08</t>
        </is>
      </c>
      <c r="F23" s="11" t="inlineStr">
        <is>
          <t>BANGALORE</t>
        </is>
      </c>
      <c r="G23" s="12" t="inlineStr">
        <is>
          <t>GANGADHARAM K</t>
        </is>
      </c>
      <c r="H23" s="11" t="inlineStr">
        <is>
          <t>349255</t>
        </is>
      </c>
      <c r="I23" s="14" t="n">
        <v>46309</v>
      </c>
      <c r="J23" s="11" t="n">
        <v>908</v>
      </c>
      <c r="K23" s="11" t="inlineStr">
        <is>
          <t>END</t>
        </is>
      </c>
      <c r="L23" s="13" t="n">
        <v>245.2</v>
      </c>
      <c r="M23" s="11" t="n"/>
      <c r="N23" s="12" t="inlineStr">
        <is>
          <t>Timestamp + Location</t>
        </is>
      </c>
      <c r="O23" s="12" t="inlineStr">
        <is>
          <t>14-Oct-2026</t>
        </is>
      </c>
      <c r="P23" s="11" t="inlineStr">
        <is>
          <t>18:12</t>
        </is>
      </c>
      <c r="Q23" s="12" t="inlineStr"/>
      <c r="R23" s="11" t="inlineStr">
        <is>
          <t>46582.5</t>
        </is>
      </c>
      <c r="S23" s="12" t="inlineStr"/>
      <c r="T23" s="11" t="inlineStr"/>
      <c r="U23" s="12" t="inlineStr"/>
      <c r="V23" s="12" t="n"/>
      <c r="W23" s="12">
        <f>IF(V23="Wrong - photo HAS timestamp + location","Timestamp + Location",IF(V23="Wrong - photo has NO stamp","No stamp",N23))</f>
        <v/>
      </c>
      <c r="X23" s="11">
        <f>IF(W23="Timestamp + Location","Yes","No")</f>
        <v/>
      </c>
      <c r="Y23" s="16" t="inlineStr">
        <is>
          <t>Open photo</t>
        </is>
      </c>
      <c r="Z23" s="11">
        <f>J23&amp;"|"&amp;K23</f>
        <v/>
      </c>
      <c r="AA23" s="12" t="inlineStr">
        <is>
          <t>6:12PM | OFF | ODO46582.5km | X | 14 0ct 2026 6:12:23 pm | Mahadevapura | Bengaluru | Bangalore Division | Karnataka | 14 0ct 2026 6:12:23 pm | Mahadevapura | Bengaluru | Bangalore Division | Karnataka</t>
        </is>
      </c>
    </row>
    <row r="24" ht="98" customHeight="1">
      <c r="A24" s="11" t="n">
        <v>23</v>
      </c>
      <c r="B24" s="11" t="inlineStr">
        <is>
          <t>SL01966</t>
        </is>
      </c>
      <c r="C24" s="12" t="inlineStr">
        <is>
          <t>SHASHIDHAR NAIR</t>
        </is>
      </c>
      <c r="D24" s="11" t="inlineStr">
        <is>
          <t>SO</t>
        </is>
      </c>
      <c r="E24" s="11" t="inlineStr">
        <is>
          <t>GTR08</t>
        </is>
      </c>
      <c r="F24" s="11" t="inlineStr">
        <is>
          <t>BANGALORE</t>
        </is>
      </c>
      <c r="G24" s="12" t="inlineStr">
        <is>
          <t>GANGADHARAM K</t>
        </is>
      </c>
      <c r="H24" s="11" t="inlineStr">
        <is>
          <t>349796</t>
        </is>
      </c>
      <c r="I24" s="14" t="n">
        <v>46310</v>
      </c>
      <c r="J24" s="11" t="n">
        <v>1461</v>
      </c>
      <c r="K24" s="11" t="inlineStr">
        <is>
          <t>START</t>
        </is>
      </c>
      <c r="L24" s="13" t="n">
        <v>151.2</v>
      </c>
      <c r="M24" s="11" t="n"/>
      <c r="N24" s="12" t="inlineStr">
        <is>
          <t>Timestamp + Location</t>
        </is>
      </c>
      <c r="O24" s="12" t="inlineStr">
        <is>
          <t>15-Oct-2026</t>
        </is>
      </c>
      <c r="P24" s="11" t="inlineStr">
        <is>
          <t>08:46</t>
        </is>
      </c>
      <c r="Q24" s="12" t="inlineStr"/>
      <c r="R24" s="11" t="inlineStr">
        <is>
          <t>46582.4</t>
        </is>
      </c>
      <c r="S24" s="12" t="inlineStr"/>
      <c r="T24" s="11" t="inlineStr"/>
      <c r="U24" s="12" t="inlineStr"/>
      <c r="V24" s="12" t="n"/>
      <c r="W24" s="12">
        <f>IF(V24="Wrong - photo HAS timestamp + location","Timestamp + Location",IF(V24="Wrong - photo has NO stamp","No stamp",N24))</f>
        <v/>
      </c>
      <c r="X24" s="11">
        <f>IF(W24="Timestamp + Location","Yes","No")</f>
        <v/>
      </c>
      <c r="Y24" s="16" t="inlineStr">
        <is>
          <t>Open photo</t>
        </is>
      </c>
      <c r="Z24" s="11">
        <f>J24&amp;"|"&amp;K24</f>
        <v/>
      </c>
      <c r="AA24" s="12" t="inlineStr">
        <is>
          <t>8:46AM | oDo 46582.4 km | 15 0ct 2026 8:46:43 am | 119 1st Main Road | Mahadevapura | Bengaluru | Bangalore Division | Karnataka | 15 0ct 2026 8:46:43 am | 119 1st Main Road | Mahadevapura | Bengaluru | Bangalore Division | Karnataka</t>
        </is>
      </c>
    </row>
    <row r="25" ht="98" customHeight="1">
      <c r="A25" s="11" t="n">
        <v>24</v>
      </c>
      <c r="B25" s="11" t="inlineStr">
        <is>
          <t>SL01966</t>
        </is>
      </c>
      <c r="C25" s="12" t="inlineStr">
        <is>
          <t>SHASHIDHAR NAIR</t>
        </is>
      </c>
      <c r="D25" s="11" t="inlineStr">
        <is>
          <t>SO</t>
        </is>
      </c>
      <c r="E25" s="11" t="inlineStr">
        <is>
          <t>GTR08</t>
        </is>
      </c>
      <c r="F25" s="11" t="inlineStr">
        <is>
          <t>BANGALORE</t>
        </is>
      </c>
      <c r="G25" s="12" t="inlineStr">
        <is>
          <t>GANGADHARAM K</t>
        </is>
      </c>
      <c r="H25" s="11" t="inlineStr">
        <is>
          <t>349796</t>
        </is>
      </c>
      <c r="I25" s="14" t="n">
        <v>46310</v>
      </c>
      <c r="J25" s="11" t="n">
        <v>1461</v>
      </c>
      <c r="K25" s="11" t="inlineStr">
        <is>
          <t>END</t>
        </is>
      </c>
      <c r="L25" s="13" t="n">
        <v>151.2</v>
      </c>
      <c r="M25" s="11" t="n"/>
      <c r="N25" s="12" t="inlineStr">
        <is>
          <t>Timestamp + Location</t>
        </is>
      </c>
      <c r="O25" s="12" t="inlineStr">
        <is>
          <t>15-Oct-2026</t>
        </is>
      </c>
      <c r="P25" s="11" t="inlineStr">
        <is>
          <t>18:33</t>
        </is>
      </c>
      <c r="Q25" s="12" t="inlineStr"/>
      <c r="R25" s="11" t="inlineStr">
        <is>
          <t>46620.2</t>
        </is>
      </c>
      <c r="S25" s="12" t="inlineStr"/>
      <c r="T25" s="11" t="inlineStr"/>
      <c r="U25" s="12" t="inlineStr"/>
      <c r="V25" s="12" t="n"/>
      <c r="W25" s="12">
        <f>IF(V25="Wrong - photo HAS timestamp + location","Timestamp + Location",IF(V25="Wrong - photo has NO stamp","No stamp",N25))</f>
        <v/>
      </c>
      <c r="X25" s="11">
        <f>IF(W25="Timestamp + Location","Yes","No")</f>
        <v/>
      </c>
      <c r="Y25" s="16" t="inlineStr">
        <is>
          <t>Open photo</t>
        </is>
      </c>
      <c r="Z25" s="11">
        <f>J25&amp;"|"&amp;K25</f>
        <v/>
      </c>
      <c r="AA25" s="12" t="inlineStr">
        <is>
          <t>6:33PM | OROFF | ODO46620.2 km | SOX | 15 0ct 2026 6:33:24 pm | Mahadevapura | Bengaluru | Bangalore Division | Karnataka | 15 0ct 2026 6:33:24 pm | Mahadevapura | Bengaluru | Bangalore Division | Karnataka</t>
        </is>
      </c>
    </row>
    <row r="26" ht="98" customHeight="1">
      <c r="A26" s="11" t="n">
        <v>25</v>
      </c>
      <c r="B26" s="11" t="inlineStr">
        <is>
          <t>SL01966</t>
        </is>
      </c>
      <c r="C26" s="12" t="inlineStr">
        <is>
          <t>SHASHIDHAR NAIR</t>
        </is>
      </c>
      <c r="D26" s="11" t="inlineStr">
        <is>
          <t>SO</t>
        </is>
      </c>
      <c r="E26" s="11" t="inlineStr">
        <is>
          <t>GTR08</t>
        </is>
      </c>
      <c r="F26" s="11" t="inlineStr">
        <is>
          <t>BANGALORE</t>
        </is>
      </c>
      <c r="G26" s="12" t="inlineStr">
        <is>
          <t>GANGADHARAM K</t>
        </is>
      </c>
      <c r="H26" s="11" t="inlineStr">
        <is>
          <t>350390</t>
        </is>
      </c>
      <c r="I26" s="14" t="n">
        <v>46311</v>
      </c>
      <c r="J26" s="11" t="n">
        <v>2130</v>
      </c>
      <c r="K26" s="11" t="inlineStr">
        <is>
          <t>START</t>
        </is>
      </c>
      <c r="L26" s="13" t="n">
        <v>135.6</v>
      </c>
      <c r="M26" s="11" t="n"/>
      <c r="N26" s="12" t="inlineStr">
        <is>
          <t>Timestamp + Location</t>
        </is>
      </c>
      <c r="O26" s="12" t="inlineStr">
        <is>
          <t>16-Oct-2026</t>
        </is>
      </c>
      <c r="P26" s="11" t="inlineStr">
        <is>
          <t>08:52</t>
        </is>
      </c>
      <c r="Q26" s="12" t="inlineStr"/>
      <c r="R26" s="11" t="inlineStr">
        <is>
          <t>466202</t>
        </is>
      </c>
      <c r="S26" s="12" t="inlineStr"/>
      <c r="T26" s="11" t="inlineStr"/>
      <c r="U26" s="12" t="inlineStr"/>
      <c r="V26" s="12" t="n"/>
      <c r="W26" s="12">
        <f>IF(V26="Wrong - photo HAS timestamp + location","Timestamp + Location",IF(V26="Wrong - photo has NO stamp","No stamp",N26))</f>
        <v/>
      </c>
      <c r="X26" s="11">
        <f>IF(W26="Timestamp + Location","Yes","No")</f>
        <v/>
      </c>
      <c r="Y26" s="16" t="inlineStr">
        <is>
          <t>Open photo</t>
        </is>
      </c>
      <c r="Z26" s="11">
        <f>J26&amp;"|"&amp;K26</f>
        <v/>
      </c>
      <c r="AA26" s="12" t="inlineStr">
        <is>
          <t>8:52AM | STOROFF | DISENGAGE | oDO466202km | Side Stand | 16 0ct 2026 8:52:22 am | 119 1st Main Road | Mahadevapura | Bengaluru | Bangalore Division | Karnataka | 16 0ct 2026 8:52:22 am | 119 1st Main Road | Mahadevapura | Bengaluru | Bangalore Division | Karnataka</t>
        </is>
      </c>
    </row>
    <row r="27" ht="98" customHeight="1">
      <c r="A27" s="11" t="n">
        <v>26</v>
      </c>
      <c r="B27" s="11" t="inlineStr">
        <is>
          <t>SL01966</t>
        </is>
      </c>
      <c r="C27" s="12" t="inlineStr">
        <is>
          <t>SHASHIDHAR NAIR</t>
        </is>
      </c>
      <c r="D27" s="11" t="inlineStr">
        <is>
          <t>SO</t>
        </is>
      </c>
      <c r="E27" s="11" t="inlineStr">
        <is>
          <t>GTR08</t>
        </is>
      </c>
      <c r="F27" s="11" t="inlineStr">
        <is>
          <t>BANGALORE</t>
        </is>
      </c>
      <c r="G27" s="12" t="inlineStr">
        <is>
          <t>GANGADHARAM K</t>
        </is>
      </c>
      <c r="H27" s="11" t="inlineStr">
        <is>
          <t>350390</t>
        </is>
      </c>
      <c r="I27" s="14" t="n">
        <v>46311</v>
      </c>
      <c r="J27" s="11" t="n">
        <v>2130</v>
      </c>
      <c r="K27" s="11" t="inlineStr">
        <is>
          <t>END</t>
        </is>
      </c>
      <c r="L27" s="13" t="n">
        <v>135.6</v>
      </c>
      <c r="M27" s="11" t="n"/>
      <c r="N27" s="12" t="inlineStr">
        <is>
          <t>Timestamp + Location</t>
        </is>
      </c>
      <c r="O27" s="12" t="inlineStr">
        <is>
          <t>16-Oct-2026</t>
        </is>
      </c>
      <c r="P27" s="11" t="inlineStr">
        <is>
          <t>20:03</t>
        </is>
      </c>
      <c r="Q27" s="12" t="inlineStr"/>
      <c r="R27" s="11" t="inlineStr">
        <is>
          <t>46654.1</t>
        </is>
      </c>
      <c r="S27" s="12" t="inlineStr"/>
      <c r="T27" s="11" t="inlineStr"/>
      <c r="U27" s="12" t="inlineStr">
        <is>
          <t>3 - Random sample (stamped)</t>
        </is>
      </c>
      <c r="V27" s="17" t="n"/>
      <c r="W27" s="12">
        <f>IF(V27="Wrong - photo HAS timestamp + location","Timestamp + Location",IF(V27="Wrong - photo has NO stamp","No stamp",N27))</f>
        <v/>
      </c>
      <c r="X27" s="11">
        <f>IF(W27="Timestamp + Location","Yes","No")</f>
        <v/>
      </c>
      <c r="Y27" s="16" t="inlineStr">
        <is>
          <t>Open photo</t>
        </is>
      </c>
      <c r="Z27" s="11">
        <f>J27&amp;"|"&amp;K27</f>
        <v/>
      </c>
      <c r="AA27" s="12" t="inlineStr">
        <is>
          <t>8:03PM | MOTOROFF | oDO46654.1km | HSOY | 16 0ct 2026 8:03:12pm | Mahadevapura | Bengaluru | Bangalore Division | Karnataka | 16 0ct 2026 8:03:12 pm | Mahadevapura | Bengaluru | Bangalore Division | Karnataka</t>
        </is>
      </c>
    </row>
    <row r="28" ht="98" customHeight="1">
      <c r="A28" s="11" t="n">
        <v>27</v>
      </c>
      <c r="B28" s="11" t="inlineStr">
        <is>
          <t>SL01966</t>
        </is>
      </c>
      <c r="C28" s="12" t="inlineStr">
        <is>
          <t>SHASHIDHAR NAIR</t>
        </is>
      </c>
      <c r="D28" s="11" t="inlineStr">
        <is>
          <t>SO</t>
        </is>
      </c>
      <c r="E28" s="11" t="inlineStr">
        <is>
          <t>GTR08</t>
        </is>
      </c>
      <c r="F28" s="11" t="inlineStr">
        <is>
          <t>BANGALORE</t>
        </is>
      </c>
      <c r="G28" s="12" t="inlineStr">
        <is>
          <t>GANGADHARAM K</t>
        </is>
      </c>
      <c r="H28" s="11" t="inlineStr">
        <is>
          <t>350949</t>
        </is>
      </c>
      <c r="I28" s="14" t="n">
        <v>46312</v>
      </c>
      <c r="J28" s="11" t="n">
        <v>2808</v>
      </c>
      <c r="K28" s="11" t="inlineStr">
        <is>
          <t>START</t>
        </is>
      </c>
      <c r="L28" s="13" t="n">
        <v>150.8</v>
      </c>
      <c r="M28" s="11" t="n"/>
      <c r="N28" s="12" t="inlineStr">
        <is>
          <t>Timestamp + Location</t>
        </is>
      </c>
      <c r="O28" s="12" t="inlineStr">
        <is>
          <t>17-Oct-2026</t>
        </is>
      </c>
      <c r="P28" s="11" t="inlineStr">
        <is>
          <t>08:49</t>
        </is>
      </c>
      <c r="Q28" s="12" t="inlineStr"/>
      <c r="R28" s="11" t="inlineStr">
        <is>
          <t>46654.1</t>
        </is>
      </c>
      <c r="S28" s="12" t="inlineStr"/>
      <c r="T28" s="11" t="inlineStr"/>
      <c r="U28" s="12" t="inlineStr"/>
      <c r="V28" s="12" t="n"/>
      <c r="W28" s="12">
        <f>IF(V28="Wrong - photo HAS timestamp + location","Timestamp + Location",IF(V28="Wrong - photo has NO stamp","No stamp",N28))</f>
        <v/>
      </c>
      <c r="X28" s="11">
        <f>IF(W28="Timestamp + Location","Yes","No")</f>
        <v/>
      </c>
      <c r="Y28" s="16" t="inlineStr">
        <is>
          <t>Open photo</t>
        </is>
      </c>
      <c r="Z28" s="11">
        <f>J28&amp;"|"&amp;K28</f>
        <v/>
      </c>
      <c r="AA28" s="12" t="inlineStr">
        <is>
          <t>8:49AM | OFF | oDO46654.1km | 17 0ct 2026 8:49:58 am | 119 1st Main Road | Mahadevapura | Bengaluru | Bangalore Division | Karnataka | 17 0ct 2026 8:49:58 am | 119 1st Main Road | Mahadevapura | Bengaluru | Bangalore Division | Karnataka</t>
        </is>
      </c>
    </row>
    <row r="29" ht="98" customHeight="1">
      <c r="A29" s="11" t="n">
        <v>28</v>
      </c>
      <c r="B29" s="11" t="inlineStr">
        <is>
          <t>SL01966</t>
        </is>
      </c>
      <c r="C29" s="12" t="inlineStr">
        <is>
          <t>SHASHIDHAR NAIR</t>
        </is>
      </c>
      <c r="D29" s="11" t="inlineStr">
        <is>
          <t>SO</t>
        </is>
      </c>
      <c r="E29" s="11" t="inlineStr">
        <is>
          <t>GTR08</t>
        </is>
      </c>
      <c r="F29" s="11" t="inlineStr">
        <is>
          <t>BANGALORE</t>
        </is>
      </c>
      <c r="G29" s="12" t="inlineStr">
        <is>
          <t>GANGADHARAM K</t>
        </is>
      </c>
      <c r="H29" s="11" t="inlineStr">
        <is>
          <t>350949</t>
        </is>
      </c>
      <c r="I29" s="14" t="n">
        <v>46312</v>
      </c>
      <c r="J29" s="11" t="n">
        <v>2808</v>
      </c>
      <c r="K29" s="11" t="inlineStr">
        <is>
          <t>END</t>
        </is>
      </c>
      <c r="L29" s="13" t="n">
        <v>150.8</v>
      </c>
      <c r="M29" s="11" t="n"/>
      <c r="N29" s="12" t="inlineStr">
        <is>
          <t>Timestamp + Location</t>
        </is>
      </c>
      <c r="O29" s="12" t="inlineStr">
        <is>
          <t>17-Oct-2026</t>
        </is>
      </c>
      <c r="P29" s="11" t="inlineStr">
        <is>
          <t>19:35</t>
        </is>
      </c>
      <c r="Q29" s="12" t="inlineStr"/>
      <c r="R29" s="11" t="inlineStr">
        <is>
          <t>46691.8</t>
        </is>
      </c>
      <c r="S29" s="12" t="inlineStr"/>
      <c r="T29" s="11" t="inlineStr"/>
      <c r="U29" s="12" t="inlineStr"/>
      <c r="V29" s="12" t="n"/>
      <c r="W29" s="12">
        <f>IF(V29="Wrong - photo HAS timestamp + location","Timestamp + Location",IF(V29="Wrong - photo has NO stamp","No stamp",N29))</f>
        <v/>
      </c>
      <c r="X29" s="11">
        <f>IF(W29="Timestamp + Location","Yes","No")</f>
        <v/>
      </c>
      <c r="Y29" s="16" t="inlineStr">
        <is>
          <t>Open photo</t>
        </is>
      </c>
      <c r="Z29" s="11">
        <f>J29&amp;"|"&amp;K29</f>
        <v/>
      </c>
      <c r="AA29" s="12" t="inlineStr">
        <is>
          <t>7:35PM | TOROFF | SOX | oDO46691.8km | 17 0ct 2026 7:35:20 pm | Mahadevapura | Bengaluru | Bangalore Division | Karnataka | 17 0ct 2026 7:35:20 pm | Mahadevapura | Bengaluru | Bangalore Division | Karnataka</t>
        </is>
      </c>
    </row>
    <row r="30" ht="98" customHeight="1">
      <c r="A30" s="11" t="n">
        <v>29</v>
      </c>
      <c r="B30" s="11" t="inlineStr">
        <is>
          <t>SL02068</t>
        </is>
      </c>
      <c r="C30" s="12" t="inlineStr">
        <is>
          <t>ZEVER FARNONDES</t>
        </is>
      </c>
      <c r="D30" s="11" t="inlineStr">
        <is>
          <t>SO</t>
        </is>
      </c>
      <c r="E30" s="11" t="inlineStr">
        <is>
          <t>GTR08</t>
        </is>
      </c>
      <c r="F30" s="11" t="inlineStr">
        <is>
          <t>PANJIM</t>
        </is>
      </c>
      <c r="G30" s="12" t="inlineStr">
        <is>
          <t>MANOHAR KUMAR JHA</t>
        </is>
      </c>
      <c r="H30" s="11" t="inlineStr">
        <is>
          <t>349587</t>
        </is>
      </c>
      <c r="I30" s="14" t="n">
        <v>46307</v>
      </c>
      <c r="J30" s="11" t="n">
        <v>1237</v>
      </c>
      <c r="K30" s="11" t="inlineStr">
        <is>
          <t>START</t>
        </is>
      </c>
      <c r="L30" s="13" t="n">
        <v>140</v>
      </c>
      <c r="M30" s="11" t="n"/>
      <c r="N30" s="12" t="inlineStr">
        <is>
          <t>No stamp</t>
        </is>
      </c>
      <c r="O30" s="12" t="inlineStr"/>
      <c r="P30" s="11" t="inlineStr"/>
      <c r="Q30" s="12" t="inlineStr"/>
      <c r="R30" s="11" t="inlineStr">
        <is>
          <t>344993</t>
        </is>
      </c>
      <c r="S30" s="12" t="inlineStr"/>
      <c r="T30" s="11" t="inlineStr"/>
      <c r="U30" s="12" t="inlineStr"/>
      <c r="V30" s="12" t="n"/>
      <c r="W30" s="12">
        <f>IF(V30="Wrong - photo HAS timestamp + location","Timestamp + Location",IF(V30="Wrong - photo has NO stamp","No stamp",N30))</f>
        <v/>
      </c>
      <c r="X30" s="11">
        <f>IF(W30="Timestamp + Location","Yes","No")</f>
        <v/>
      </c>
      <c r="Y30" s="16" t="inlineStr">
        <is>
          <t>Open photo</t>
        </is>
      </c>
      <c r="Z30" s="11">
        <f>J30&amp;"|"&amp;K30</f>
        <v/>
      </c>
      <c r="AA30" s="12" t="inlineStr">
        <is>
          <t>80 | 10 | 344993 | km | km/h | km/h</t>
        </is>
      </c>
    </row>
    <row r="31" ht="98" customHeight="1">
      <c r="A31" s="11" t="n">
        <v>30</v>
      </c>
      <c r="B31" s="11" t="inlineStr">
        <is>
          <t>SL02068</t>
        </is>
      </c>
      <c r="C31" s="12" t="inlineStr">
        <is>
          <t>ZEVER FARNONDES</t>
        </is>
      </c>
      <c r="D31" s="11" t="inlineStr">
        <is>
          <t>SO</t>
        </is>
      </c>
      <c r="E31" s="11" t="inlineStr">
        <is>
          <t>GTR08</t>
        </is>
      </c>
      <c r="F31" s="11" t="inlineStr">
        <is>
          <t>PANJIM</t>
        </is>
      </c>
      <c r="G31" s="12" t="inlineStr">
        <is>
          <t>MANOHAR KUMAR JHA</t>
        </is>
      </c>
      <c r="H31" s="11" t="inlineStr">
        <is>
          <t>349587</t>
        </is>
      </c>
      <c r="I31" s="14" t="n">
        <v>46307</v>
      </c>
      <c r="J31" s="11" t="n">
        <v>1237</v>
      </c>
      <c r="K31" s="11" t="inlineStr">
        <is>
          <t>END</t>
        </is>
      </c>
      <c r="L31" s="13" t="n">
        <v>140</v>
      </c>
      <c r="M31" s="11" t="n"/>
      <c r="N31" s="12" t="inlineStr">
        <is>
          <t>No stamp</t>
        </is>
      </c>
      <c r="O31" s="12" t="inlineStr"/>
      <c r="P31" s="11" t="inlineStr"/>
      <c r="Q31" s="12" t="inlineStr"/>
      <c r="R31" s="11" t="inlineStr">
        <is>
          <t>3.45697e+06</t>
        </is>
      </c>
      <c r="S31" s="12" t="inlineStr"/>
      <c r="T31" s="11" t="inlineStr"/>
      <c r="U31" s="12" t="inlineStr"/>
      <c r="V31" s="12" t="n"/>
      <c r="W31" s="12">
        <f>IF(V31="Wrong - photo HAS timestamp + location","Timestamp + Location",IF(V31="Wrong - photo has NO stamp","No stamp",N31))</f>
        <v/>
      </c>
      <c r="X31" s="11">
        <f>IF(W31="Timestamp + Location","Yes","No")</f>
        <v/>
      </c>
      <c r="Y31" s="16" t="inlineStr">
        <is>
          <t>Open photo</t>
        </is>
      </c>
      <c r="Z31" s="11">
        <f>J31&amp;"|"&amp;K31</f>
        <v/>
      </c>
      <c r="AA31" s="12" t="inlineStr">
        <is>
          <t>80 | 100 | 120 | 3456974 | km | 140 | 20 | km/h | 140 | 20 | km/h</t>
        </is>
      </c>
    </row>
    <row r="32" ht="98" customHeight="1">
      <c r="A32" s="11" t="n">
        <v>31</v>
      </c>
      <c r="B32" s="11" t="inlineStr">
        <is>
          <t>SL02068</t>
        </is>
      </c>
      <c r="C32" s="12" t="inlineStr">
        <is>
          <t>ZEVER FARNONDES</t>
        </is>
      </c>
      <c r="D32" s="11" t="inlineStr">
        <is>
          <t>SO</t>
        </is>
      </c>
      <c r="E32" s="11" t="inlineStr">
        <is>
          <t>GTR08</t>
        </is>
      </c>
      <c r="F32" s="11" t="inlineStr">
        <is>
          <t>PANJIM</t>
        </is>
      </c>
      <c r="G32" s="12" t="inlineStr">
        <is>
          <t>MANOHAR KUMAR JHA</t>
        </is>
      </c>
      <c r="H32" s="11" t="inlineStr">
        <is>
          <t>349588</t>
        </is>
      </c>
      <c r="I32" s="14" t="n">
        <v>46308</v>
      </c>
      <c r="J32" s="11" t="n">
        <v>1238</v>
      </c>
      <c r="K32" s="11" t="inlineStr">
        <is>
          <t>START</t>
        </is>
      </c>
      <c r="L32" s="13" t="n">
        <v>108</v>
      </c>
      <c r="M32" s="11" t="n"/>
      <c r="N32" s="12" t="inlineStr">
        <is>
          <t>No stamp</t>
        </is>
      </c>
      <c r="O32" s="12" t="inlineStr"/>
      <c r="P32" s="11" t="inlineStr"/>
      <c r="Q32" s="12" t="inlineStr"/>
      <c r="R32" s="11" t="inlineStr">
        <is>
          <t>3.45697e+06</t>
        </is>
      </c>
      <c r="S32" s="12" t="inlineStr"/>
      <c r="T32" s="11" t="inlineStr"/>
      <c r="U32" s="12" t="inlineStr"/>
      <c r="V32" s="12" t="n"/>
      <c r="W32" s="12">
        <f>IF(V32="Wrong - photo HAS timestamp + location","Timestamp + Location",IF(V32="Wrong - photo has NO stamp","No stamp",N32))</f>
        <v/>
      </c>
      <c r="X32" s="11">
        <f>IF(W32="Timestamp + Location","Yes","No")</f>
        <v/>
      </c>
      <c r="Y32" s="16" t="inlineStr">
        <is>
          <t>Open photo</t>
        </is>
      </c>
      <c r="Z32" s="11">
        <f>J32&amp;"|"&amp;K32</f>
        <v/>
      </c>
      <c r="AA32" s="12" t="inlineStr">
        <is>
          <t>80 | 3456972 | km | 20 | km/h | 20 | km/h</t>
        </is>
      </c>
    </row>
    <row r="33" ht="98" customHeight="1">
      <c r="A33" s="11" t="n">
        <v>32</v>
      </c>
      <c r="B33" s="11" t="inlineStr">
        <is>
          <t>SL02068</t>
        </is>
      </c>
      <c r="C33" s="12" t="inlineStr">
        <is>
          <t>ZEVER FARNONDES</t>
        </is>
      </c>
      <c r="D33" s="11" t="inlineStr">
        <is>
          <t>SO</t>
        </is>
      </c>
      <c r="E33" s="11" t="inlineStr">
        <is>
          <t>GTR08</t>
        </is>
      </c>
      <c r="F33" s="11" t="inlineStr">
        <is>
          <t>PANJIM</t>
        </is>
      </c>
      <c r="G33" s="12" t="inlineStr">
        <is>
          <t>MANOHAR KUMAR JHA</t>
        </is>
      </c>
      <c r="H33" s="11" t="inlineStr">
        <is>
          <t>349588</t>
        </is>
      </c>
      <c r="I33" s="14" t="n">
        <v>46308</v>
      </c>
      <c r="J33" s="11" t="n">
        <v>1238</v>
      </c>
      <c r="K33" s="11" t="inlineStr">
        <is>
          <t>END</t>
        </is>
      </c>
      <c r="L33" s="13" t="n">
        <v>108</v>
      </c>
      <c r="M33" s="11" t="n"/>
      <c r="N33" s="12" t="inlineStr">
        <is>
          <t>No stamp</t>
        </is>
      </c>
      <c r="O33" s="12" t="inlineStr"/>
      <c r="P33" s="11" t="inlineStr"/>
      <c r="Q33" s="12" t="inlineStr"/>
      <c r="R33" s="11" t="inlineStr"/>
      <c r="S33" s="12" t="inlineStr"/>
      <c r="T33" s="11" t="inlineStr"/>
      <c r="U33" s="12" t="inlineStr"/>
      <c r="V33" s="12" t="n"/>
      <c r="W33" s="12">
        <f>IF(V33="Wrong - photo HAS timestamp + location","Timestamp + Location",IF(V33="Wrong - photo has NO stamp","No stamp",N33))</f>
        <v/>
      </c>
      <c r="X33" s="11">
        <f>IF(W33="Timestamp + Location","Yes","No")</f>
        <v/>
      </c>
      <c r="Y33" s="16" t="inlineStr">
        <is>
          <t>Open photo</t>
        </is>
      </c>
      <c r="Z33" s="11">
        <f>J33&amp;"|"&amp;K33</f>
        <v/>
      </c>
      <c r="AA33" s="12" t="inlineStr">
        <is>
          <t>80 | 3 | 31 | 5 | km</t>
        </is>
      </c>
    </row>
    <row r="34" ht="98" customHeight="1">
      <c r="A34" s="11" t="n">
        <v>33</v>
      </c>
      <c r="B34" s="11" t="inlineStr">
        <is>
          <t>SL02068</t>
        </is>
      </c>
      <c r="C34" s="12" t="inlineStr">
        <is>
          <t>ZEVER FARNONDES</t>
        </is>
      </c>
      <c r="D34" s="11" t="inlineStr">
        <is>
          <t>SO</t>
        </is>
      </c>
      <c r="E34" s="11" t="inlineStr">
        <is>
          <t>GTR08</t>
        </is>
      </c>
      <c r="F34" s="11" t="inlineStr">
        <is>
          <t>PANJIM</t>
        </is>
      </c>
      <c r="G34" s="12" t="inlineStr">
        <is>
          <t>MANOHAR KUMAR JHA</t>
        </is>
      </c>
      <c r="H34" s="11" t="inlineStr">
        <is>
          <t>328946</t>
        </is>
      </c>
      <c r="I34" s="14" t="n">
        <v>46309</v>
      </c>
      <c r="J34" s="11" t="n">
        <v>1244</v>
      </c>
      <c r="K34" s="11" t="inlineStr">
        <is>
          <t>START</t>
        </is>
      </c>
      <c r="L34" s="13" t="n">
        <v>96</v>
      </c>
      <c r="M34" s="11" t="n"/>
      <c r="N34" s="12" t="inlineStr">
        <is>
          <t>No stamp</t>
        </is>
      </c>
      <c r="O34" s="12" t="inlineStr"/>
      <c r="P34" s="11" t="inlineStr"/>
      <c r="Q34" s="12" t="inlineStr"/>
      <c r="R34" s="11" t="inlineStr">
        <is>
          <t>31948, 1073</t>
        </is>
      </c>
      <c r="S34" s="12" t="inlineStr"/>
      <c r="T34" s="11" t="inlineStr"/>
      <c r="U34" s="12" t="inlineStr"/>
      <c r="V34" s="12" t="n"/>
      <c r="W34" s="12">
        <f>IF(V34="Wrong - photo HAS timestamp + location","Timestamp + Location",IF(V34="Wrong - photo has NO stamp","No stamp",N34))</f>
        <v/>
      </c>
      <c r="X34" s="11">
        <f>IF(W34="Timestamp + Location","Yes","No")</f>
        <v/>
      </c>
      <c r="Y34" s="16" t="inlineStr">
        <is>
          <t>Open photo</t>
        </is>
      </c>
      <c r="Z34" s="11">
        <f>J34&amp;"|"&amp;K34</f>
        <v/>
      </c>
      <c r="AA34" s="12" t="inlineStr">
        <is>
          <t>31948 | Am/h | ED | m/h | 1073</t>
        </is>
      </c>
    </row>
    <row r="35" ht="98" customHeight="1">
      <c r="A35" s="11" t="n">
        <v>34</v>
      </c>
      <c r="B35" s="11" t="inlineStr">
        <is>
          <t>SL02068</t>
        </is>
      </c>
      <c r="C35" s="12" t="inlineStr">
        <is>
          <t>ZEVER FARNONDES</t>
        </is>
      </c>
      <c r="D35" s="11" t="inlineStr">
        <is>
          <t>SO</t>
        </is>
      </c>
      <c r="E35" s="11" t="inlineStr">
        <is>
          <t>GTR08</t>
        </is>
      </c>
      <c r="F35" s="11" t="inlineStr">
        <is>
          <t>PANJIM</t>
        </is>
      </c>
      <c r="G35" s="12" t="inlineStr">
        <is>
          <t>MANOHAR KUMAR JHA</t>
        </is>
      </c>
      <c r="H35" s="11" t="inlineStr">
        <is>
          <t>328946</t>
        </is>
      </c>
      <c r="I35" s="14" t="n">
        <v>46309</v>
      </c>
      <c r="J35" s="11" t="n">
        <v>1244</v>
      </c>
      <c r="K35" s="11" t="inlineStr">
        <is>
          <t>END</t>
        </is>
      </c>
      <c r="L35" s="13" t="n">
        <v>96</v>
      </c>
      <c r="M35" s="11" t="n"/>
      <c r="N35" s="12" t="inlineStr">
        <is>
          <t>No stamp</t>
        </is>
      </c>
      <c r="O35" s="12" t="inlineStr"/>
      <c r="P35" s="11" t="inlineStr"/>
      <c r="Q35" s="12" t="inlineStr"/>
      <c r="R35" s="11" t="inlineStr"/>
      <c r="S35" s="12" t="inlineStr"/>
      <c r="T35" s="11" t="inlineStr"/>
      <c r="U35" s="12" t="inlineStr"/>
      <c r="V35" s="12" t="n"/>
      <c r="W35" s="12">
        <f>IF(V35="Wrong - photo HAS timestamp + location","Timestamp + Location",IF(V35="Wrong - photo has NO stamp","No stamp",N35))</f>
        <v/>
      </c>
      <c r="X35" s="11">
        <f>IF(W35="Timestamp + Location","Yes","No")</f>
        <v/>
      </c>
      <c r="Y35" s="16" t="inlineStr">
        <is>
          <t>Open photo</t>
        </is>
      </c>
      <c r="Z35" s="11">
        <f>J35&amp;"|"&amp;K35</f>
        <v/>
      </c>
      <c r="AA35" s="12" t="inlineStr">
        <is>
          <t>® | km/h | 08 | 品 | 2 | 品 | 品</t>
        </is>
      </c>
    </row>
    <row r="36" ht="98" customHeight="1">
      <c r="A36" s="11" t="n">
        <v>35</v>
      </c>
      <c r="B36" s="11" t="inlineStr">
        <is>
          <t>SL02068</t>
        </is>
      </c>
      <c r="C36" s="12" t="inlineStr">
        <is>
          <t>ZEVER FARNONDES</t>
        </is>
      </c>
      <c r="D36" s="11" t="inlineStr">
        <is>
          <t>SO</t>
        </is>
      </c>
      <c r="E36" s="11" t="inlineStr">
        <is>
          <t>GTR08</t>
        </is>
      </c>
      <c r="F36" s="11" t="inlineStr">
        <is>
          <t>PANJIM</t>
        </is>
      </c>
      <c r="G36" s="12" t="inlineStr">
        <is>
          <t>MANOHAR KUMAR JHA</t>
        </is>
      </c>
      <c r="H36" s="11" t="inlineStr">
        <is>
          <t>351840</t>
        </is>
      </c>
      <c r="I36" s="14" t="n">
        <v>46310</v>
      </c>
      <c r="J36" s="11" t="n">
        <v>3665</v>
      </c>
      <c r="K36" s="11" t="inlineStr">
        <is>
          <t>START</t>
        </is>
      </c>
      <c r="L36" s="13" t="n">
        <v>76</v>
      </c>
      <c r="M36" s="11" t="n"/>
      <c r="N36" s="12" t="inlineStr">
        <is>
          <t>No stamp</t>
        </is>
      </c>
      <c r="O36" s="12" t="inlineStr"/>
      <c r="P36" s="11" t="inlineStr"/>
      <c r="Q36" s="12" t="inlineStr"/>
      <c r="R36" s="11" t="inlineStr">
        <is>
          <t>234155</t>
        </is>
      </c>
      <c r="S36" s="12" t="inlineStr"/>
      <c r="T36" s="11" t="inlineStr"/>
      <c r="U36" s="12" t="inlineStr"/>
      <c r="V36" s="12" t="n"/>
      <c r="W36" s="12">
        <f>IF(V36="Wrong - photo HAS timestamp + location","Timestamp + Location",IF(V36="Wrong - photo has NO stamp","No stamp",N36))</f>
        <v/>
      </c>
      <c r="X36" s="11">
        <f>IF(W36="Timestamp + Location","Yes","No")</f>
        <v/>
      </c>
      <c r="Y36" s="16" t="inlineStr">
        <is>
          <t>Open photo</t>
        </is>
      </c>
      <c r="Z36" s="11">
        <f>J36&amp;"|"&amp;K36</f>
        <v/>
      </c>
      <c r="AA36" s="12" t="inlineStr">
        <is>
          <t>80 | 60 | 234155 | km | ECOV | 20 | km/h | 3O | 1 | 20 | km/h</t>
        </is>
      </c>
    </row>
    <row r="37" ht="98" customHeight="1">
      <c r="A37" s="11" t="n">
        <v>36</v>
      </c>
      <c r="B37" s="11" t="inlineStr">
        <is>
          <t>SL02068</t>
        </is>
      </c>
      <c r="C37" s="12" t="inlineStr">
        <is>
          <t>ZEVER FARNONDES</t>
        </is>
      </c>
      <c r="D37" s="11" t="inlineStr">
        <is>
          <t>SO</t>
        </is>
      </c>
      <c r="E37" s="11" t="inlineStr">
        <is>
          <t>GTR08</t>
        </is>
      </c>
      <c r="F37" s="11" t="inlineStr">
        <is>
          <t>PANJIM</t>
        </is>
      </c>
      <c r="G37" s="12" t="inlineStr">
        <is>
          <t>MANOHAR KUMAR JHA</t>
        </is>
      </c>
      <c r="H37" s="11" t="inlineStr">
        <is>
          <t>351840</t>
        </is>
      </c>
      <c r="I37" s="14" t="n">
        <v>46310</v>
      </c>
      <c r="J37" s="11" t="n">
        <v>3665</v>
      </c>
      <c r="K37" s="11" t="inlineStr">
        <is>
          <t>END</t>
        </is>
      </c>
      <c r="L37" s="13" t="n">
        <v>76</v>
      </c>
      <c r="M37" s="11" t="n"/>
      <c r="N37" s="12" t="inlineStr">
        <is>
          <t>No stamp</t>
        </is>
      </c>
      <c r="O37" s="12" t="inlineStr"/>
      <c r="P37" s="11" t="inlineStr"/>
      <c r="Q37" s="12" t="inlineStr"/>
      <c r="R37" s="11" t="inlineStr">
        <is>
          <t>342098</t>
        </is>
      </c>
      <c r="S37" s="12" t="inlineStr"/>
      <c r="T37" s="11" t="inlineStr"/>
      <c r="U37" s="12" t="inlineStr"/>
      <c r="V37" s="12" t="n"/>
      <c r="W37" s="12">
        <f>IF(V37="Wrong - photo HAS timestamp + location","Timestamp + Location",IF(V37="Wrong - photo has NO stamp","No stamp",N37))</f>
        <v/>
      </c>
      <c r="X37" s="11">
        <f>IF(W37="Timestamp + Location","Yes","No")</f>
        <v/>
      </c>
      <c r="Y37" s="16" t="inlineStr">
        <is>
          <t>Open photo</t>
        </is>
      </c>
      <c r="Z37" s="11">
        <f>J37&amp;"|"&amp;K37</f>
        <v/>
      </c>
      <c r="AA37" s="12" t="inlineStr">
        <is>
          <t>80 | 10O | 60 | Km | 342098 | 02 | km/i | 02 | km/N</t>
        </is>
      </c>
    </row>
    <row r="38" ht="98" customHeight="1">
      <c r="A38" s="11" t="n">
        <v>37</v>
      </c>
      <c r="B38" s="11" t="inlineStr">
        <is>
          <t>SL02068</t>
        </is>
      </c>
      <c r="C38" s="12" t="inlineStr">
        <is>
          <t>ZEVER FARNONDES</t>
        </is>
      </c>
      <c r="D38" s="11" t="inlineStr">
        <is>
          <t>SO</t>
        </is>
      </c>
      <c r="E38" s="11" t="inlineStr">
        <is>
          <t>GTR08</t>
        </is>
      </c>
      <c r="F38" s="11" t="inlineStr">
        <is>
          <t>PANJIM</t>
        </is>
      </c>
      <c r="G38" s="12" t="inlineStr">
        <is>
          <t>MANOHAR KUMAR JHA</t>
        </is>
      </c>
      <c r="H38" s="11" t="inlineStr">
        <is>
          <t>351843</t>
        </is>
      </c>
      <c r="I38" s="14" t="n">
        <v>46311</v>
      </c>
      <c r="J38" s="11" t="n">
        <v>3669</v>
      </c>
      <c r="K38" s="11" t="inlineStr">
        <is>
          <t>START</t>
        </is>
      </c>
      <c r="L38" s="13" t="n">
        <v>88</v>
      </c>
      <c r="M38" s="11" t="n"/>
      <c r="N38" s="12" t="inlineStr">
        <is>
          <t>No stamp</t>
        </is>
      </c>
      <c r="O38" s="12" t="inlineStr"/>
      <c r="P38" s="11" t="inlineStr"/>
      <c r="Q38" s="12" t="inlineStr"/>
      <c r="R38" s="11" t="inlineStr">
        <is>
          <t>34209</t>
        </is>
      </c>
      <c r="S38" s="12" t="inlineStr"/>
      <c r="T38" s="11" t="inlineStr"/>
      <c r="U38" s="12" t="inlineStr"/>
      <c r="V38" s="12" t="n"/>
      <c r="W38" s="12">
        <f>IF(V38="Wrong - photo HAS timestamp + location","Timestamp + Location",IF(V38="Wrong - photo has NO stamp","No stamp",N38))</f>
        <v/>
      </c>
      <c r="X38" s="11">
        <f>IF(W38="Timestamp + Location","Yes","No")</f>
        <v/>
      </c>
      <c r="Y38" s="16" t="inlineStr">
        <is>
          <t>Open photo</t>
        </is>
      </c>
      <c r="Z38" s="11">
        <f>J38&amp;"|"&amp;K38</f>
        <v/>
      </c>
      <c r="AA38" s="12" t="inlineStr">
        <is>
          <t>80 | 10O | Q | 34209 | 20 | km | 20- | km/</t>
        </is>
      </c>
    </row>
    <row r="39" ht="98" customHeight="1">
      <c r="A39" s="11" t="n">
        <v>38</v>
      </c>
      <c r="B39" s="11" t="inlineStr">
        <is>
          <t>SL02068</t>
        </is>
      </c>
      <c r="C39" s="12" t="inlineStr">
        <is>
          <t>ZEVER FARNONDES</t>
        </is>
      </c>
      <c r="D39" s="11" t="inlineStr">
        <is>
          <t>SO</t>
        </is>
      </c>
      <c r="E39" s="11" t="inlineStr">
        <is>
          <t>GTR08</t>
        </is>
      </c>
      <c r="F39" s="11" t="inlineStr">
        <is>
          <t>PANJIM</t>
        </is>
      </c>
      <c r="G39" s="12" t="inlineStr">
        <is>
          <t>MANOHAR KUMAR JHA</t>
        </is>
      </c>
      <c r="H39" s="11" t="inlineStr">
        <is>
          <t>351843</t>
        </is>
      </c>
      <c r="I39" s="14" t="n">
        <v>46311</v>
      </c>
      <c r="J39" s="11" t="n">
        <v>3669</v>
      </c>
      <c r="K39" s="11" t="inlineStr">
        <is>
          <t>END</t>
        </is>
      </c>
      <c r="L39" s="13" t="n">
        <v>88</v>
      </c>
      <c r="M39" s="11" t="n"/>
      <c r="N39" s="12" t="inlineStr">
        <is>
          <t>No stamp</t>
        </is>
      </c>
      <c r="O39" s="12" t="inlineStr"/>
      <c r="P39" s="11" t="inlineStr"/>
      <c r="Q39" s="12" t="inlineStr"/>
      <c r="R39" s="11" t="inlineStr">
        <is>
          <t>342668</t>
        </is>
      </c>
      <c r="S39" s="12" t="inlineStr"/>
      <c r="T39" s="11" t="inlineStr"/>
      <c r="U39" s="12" t="inlineStr"/>
      <c r="V39" s="12" t="n"/>
      <c r="W39" s="12">
        <f>IF(V39="Wrong - photo HAS timestamp + location","Timestamp + Location",IF(V39="Wrong - photo has NO stamp","No stamp",N39))</f>
        <v/>
      </c>
      <c r="X39" s="11">
        <f>IF(W39="Timestamp + Location","Yes","No")</f>
        <v/>
      </c>
      <c r="Y39" s="16" t="inlineStr">
        <is>
          <t>Open photo</t>
        </is>
      </c>
      <c r="Z39" s="11">
        <f>J39&amp;"|"&amp;K39</f>
        <v/>
      </c>
      <c r="AA39" s="12" t="inlineStr">
        <is>
          <t>100 | 60 | 120 | km | 342668 | Ohl | kmh | 140 | 20 | kmh | 28-001</t>
        </is>
      </c>
    </row>
    <row r="40" ht="98" customHeight="1">
      <c r="A40" s="11" t="n">
        <v>39</v>
      </c>
      <c r="B40" s="11" t="inlineStr">
        <is>
          <t>SL02068</t>
        </is>
      </c>
      <c r="C40" s="12" t="inlineStr">
        <is>
          <t>ZEVER FARNONDES</t>
        </is>
      </c>
      <c r="D40" s="11" t="inlineStr">
        <is>
          <t>SO</t>
        </is>
      </c>
      <c r="E40" s="11" t="inlineStr">
        <is>
          <t>GTR08</t>
        </is>
      </c>
      <c r="F40" s="11" t="inlineStr">
        <is>
          <t>PANJIM</t>
        </is>
      </c>
      <c r="G40" s="12" t="inlineStr">
        <is>
          <t>MANOHAR KUMAR JHA</t>
        </is>
      </c>
      <c r="H40" s="11" t="inlineStr">
        <is>
          <t>351847</t>
        </is>
      </c>
      <c r="I40" s="14" t="n">
        <v>46312</v>
      </c>
      <c r="J40" s="11" t="n">
        <v>3672</v>
      </c>
      <c r="K40" s="11" t="inlineStr">
        <is>
          <t>START</t>
        </is>
      </c>
      <c r="L40" s="13" t="n">
        <v>84</v>
      </c>
      <c r="M40" s="11" t="n"/>
      <c r="N40" s="12" t="inlineStr">
        <is>
          <t>No stamp</t>
        </is>
      </c>
      <c r="O40" s="12" t="inlineStr"/>
      <c r="P40" s="11" t="inlineStr"/>
      <c r="Q40" s="12" t="inlineStr"/>
      <c r="R40" s="11" t="inlineStr">
        <is>
          <t>2.34267e+06</t>
        </is>
      </c>
      <c r="S40" s="12" t="inlineStr"/>
      <c r="T40" s="11" t="inlineStr"/>
      <c r="U40" s="12" t="inlineStr"/>
      <c r="V40" s="12" t="n"/>
      <c r="W40" s="12">
        <f>IF(V40="Wrong - photo HAS timestamp + location","Timestamp + Location",IF(V40="Wrong - photo has NO stamp","No stamp",N40))</f>
        <v/>
      </c>
      <c r="X40" s="11">
        <f>IF(W40="Timestamp + Location","Yes","No")</f>
        <v/>
      </c>
      <c r="Y40" s="16" t="inlineStr">
        <is>
          <t>Open photo</t>
        </is>
      </c>
      <c r="Z40" s="11">
        <f>J40&amp;"|"&amp;K40</f>
        <v/>
      </c>
      <c r="AA40" s="12" t="inlineStr">
        <is>
          <t>100 | 60 | 120 | km | 2342668 | 140 | kmh | 140 | 20 | kmh | -001</t>
        </is>
      </c>
    </row>
    <row r="41" ht="98" customHeight="1">
      <c r="A41" s="11" t="n">
        <v>40</v>
      </c>
      <c r="B41" s="11" t="inlineStr">
        <is>
          <t>SL02068</t>
        </is>
      </c>
      <c r="C41" s="12" t="inlineStr">
        <is>
          <t>ZEVER FARNONDES</t>
        </is>
      </c>
      <c r="D41" s="11" t="inlineStr">
        <is>
          <t>SO</t>
        </is>
      </c>
      <c r="E41" s="11" t="inlineStr">
        <is>
          <t>GTR08</t>
        </is>
      </c>
      <c r="F41" s="11" t="inlineStr">
        <is>
          <t>PANJIM</t>
        </is>
      </c>
      <c r="G41" s="12" t="inlineStr">
        <is>
          <t>MANOHAR KUMAR JHA</t>
        </is>
      </c>
      <c r="H41" s="11" t="inlineStr">
        <is>
          <t>351847</t>
        </is>
      </c>
      <c r="I41" s="14" t="n">
        <v>46312</v>
      </c>
      <c r="J41" s="11" t="n">
        <v>3672</v>
      </c>
      <c r="K41" s="11" t="inlineStr">
        <is>
          <t>END</t>
        </is>
      </c>
      <c r="L41" s="13" t="n">
        <v>84</v>
      </c>
      <c r="M41" s="11" t="n"/>
      <c r="N41" s="12" t="inlineStr">
        <is>
          <t>No stamp</t>
        </is>
      </c>
      <c r="O41" s="12" t="inlineStr"/>
      <c r="P41" s="11" t="inlineStr"/>
      <c r="Q41" s="12" t="inlineStr"/>
      <c r="R41" s="11" t="inlineStr"/>
      <c r="S41" s="12" t="inlineStr"/>
      <c r="T41" s="11" t="inlineStr"/>
      <c r="U41" s="12" t="inlineStr"/>
      <c r="V41" s="12" t="n"/>
      <c r="W41" s="12">
        <f>IF(V41="Wrong - photo HAS timestamp + location","Timestamp + Location",IF(V41="Wrong - photo has NO stamp","No stamp",N41))</f>
        <v/>
      </c>
      <c r="X41" s="11">
        <f>IF(W41="Timestamp + Location","Yes","No")</f>
        <v/>
      </c>
      <c r="Y41" s="16" t="inlineStr">
        <is>
          <t>Open photo</t>
        </is>
      </c>
      <c r="Z41" s="11">
        <f>J41&amp;"|"&amp;K41</f>
        <v/>
      </c>
      <c r="AA41" s="12" t="inlineStr">
        <is>
          <t>60 | keh</t>
        </is>
      </c>
    </row>
    <row r="42" ht="98" customHeight="1">
      <c r="A42" s="11" t="n">
        <v>41</v>
      </c>
      <c r="B42" s="11" t="inlineStr">
        <is>
          <t>SL02286</t>
        </is>
      </c>
      <c r="C42" s="12" t="inlineStr">
        <is>
          <t>AMIT KUMAR SINGH</t>
        </is>
      </c>
      <c r="D42" s="11" t="inlineStr">
        <is>
          <t>ASE</t>
        </is>
      </c>
      <c r="E42" s="11" t="inlineStr">
        <is>
          <t>GTR03 A</t>
        </is>
      </c>
      <c r="F42" s="11" t="inlineStr">
        <is>
          <t>Lucknow</t>
        </is>
      </c>
      <c r="G42" s="12" t="inlineStr">
        <is>
          <t>SAURABH JAISWAL</t>
        </is>
      </c>
      <c r="H42" s="11" t="inlineStr">
        <is>
          <t>349462</t>
        </is>
      </c>
      <c r="I42" s="14" t="n">
        <v>46307</v>
      </c>
      <c r="J42" s="11" t="n">
        <v>1113</v>
      </c>
      <c r="K42" s="11" t="inlineStr">
        <is>
          <t>START</t>
        </is>
      </c>
      <c r="L42" s="13" t="n">
        <v>128</v>
      </c>
      <c r="M42" s="11" t="n"/>
      <c r="N42" s="12" t="inlineStr">
        <is>
          <t>No stamp</t>
        </is>
      </c>
      <c r="O42" s="12" t="inlineStr"/>
      <c r="P42" s="11" t="inlineStr"/>
      <c r="Q42" s="12" t="inlineStr"/>
      <c r="R42" s="11" t="inlineStr">
        <is>
          <t>7080, 804393</t>
        </is>
      </c>
      <c r="S42" s="12" t="inlineStr"/>
      <c r="T42" s="11" t="inlineStr"/>
      <c r="U42" s="12" t="inlineStr">
        <is>
          <t>2 - Employee uses stamps elsewhere</t>
        </is>
      </c>
      <c r="V42" s="17" t="n"/>
      <c r="W42" s="12">
        <f>IF(V42="Wrong - photo HAS timestamp + location","Timestamp + Location",IF(V42="Wrong - photo has NO stamp","No stamp",N42))</f>
        <v/>
      </c>
      <c r="X42" s="11">
        <f>IF(W42="Timestamp + Location","Yes","No")</f>
        <v/>
      </c>
      <c r="Y42" s="16" t="inlineStr">
        <is>
          <t>Open photo</t>
        </is>
      </c>
      <c r="Z42" s="11">
        <f>J42&amp;"|"&amp;K42</f>
        <v/>
      </c>
      <c r="AA42" s="12" t="inlineStr">
        <is>
          <t>7080 | 60 | 90 | 50 | 100 | 804393 | DE | 20 | km/h | GN | ? | O</t>
        </is>
      </c>
    </row>
    <row r="43" ht="98" customHeight="1">
      <c r="A43" s="11" t="n">
        <v>42</v>
      </c>
      <c r="B43" s="11" t="inlineStr">
        <is>
          <t>SL02286</t>
        </is>
      </c>
      <c r="C43" s="12" t="inlineStr">
        <is>
          <t>AMIT KUMAR SINGH</t>
        </is>
      </c>
      <c r="D43" s="11" t="inlineStr">
        <is>
          <t>ASE</t>
        </is>
      </c>
      <c r="E43" s="11" t="inlineStr">
        <is>
          <t>GTR03 A</t>
        </is>
      </c>
      <c r="F43" s="11" t="inlineStr">
        <is>
          <t>Lucknow</t>
        </is>
      </c>
      <c r="G43" s="12" t="inlineStr">
        <is>
          <t>SAURABH JAISWAL</t>
        </is>
      </c>
      <c r="H43" s="11" t="inlineStr">
        <is>
          <t>349462</t>
        </is>
      </c>
      <c r="I43" s="14" t="n">
        <v>46307</v>
      </c>
      <c r="J43" s="11" t="n">
        <v>1113</v>
      </c>
      <c r="K43" s="11" t="inlineStr">
        <is>
          <t>END</t>
        </is>
      </c>
      <c r="L43" s="13" t="n">
        <v>128</v>
      </c>
      <c r="M43" s="11" t="n"/>
      <c r="N43" s="12" t="inlineStr">
        <is>
          <t>Timestamp only (no location)</t>
        </is>
      </c>
      <c r="O43" s="12" t="inlineStr">
        <is>
          <t>14-Oct-2026</t>
        </is>
      </c>
      <c r="P43" s="11" t="inlineStr">
        <is>
          <t>14:20</t>
        </is>
      </c>
      <c r="Q43" s="12" t="inlineStr"/>
      <c r="R43" s="11" t="inlineStr">
        <is>
          <t>802, 60576</t>
        </is>
      </c>
      <c r="S43" s="12" t="inlineStr">
        <is>
          <t>[High] Photo dated after the claim date: Photo dated 14-Oct-2026, claim date 12-Oct-2026</t>
        </is>
      </c>
      <c r="T43" s="11" t="inlineStr">
        <is>
          <t>High</t>
        </is>
      </c>
      <c r="U43" s="12" t="inlineStr">
        <is>
          <t>1 - Red flag</t>
        </is>
      </c>
      <c r="V43" s="17" t="n"/>
      <c r="W43" s="12">
        <f>IF(V43="Wrong - photo HAS timestamp + location","Timestamp + Location",IF(V43="Wrong - photo has NO stamp","No stamp",N43))</f>
        <v/>
      </c>
      <c r="X43" s="11">
        <f>IF(W43="Timestamp + Location","Yes","No")</f>
        <v/>
      </c>
      <c r="Y43" s="16" t="inlineStr">
        <is>
          <t>Open photo</t>
        </is>
      </c>
      <c r="Z43" s="11">
        <f>J43&amp;"|"&amp;K43</f>
        <v/>
      </c>
      <c r="AA43" s="12" t="inlineStr">
        <is>
          <t>06 | 9 | 品 | Oct 14. 2026 11:04:53 | 06 | 0802 | 60576 | 9 | OS | 品品 | Oct 14. 2026 11:04:53</t>
        </is>
      </c>
    </row>
    <row r="44" ht="98" customHeight="1">
      <c r="A44" s="11" t="n">
        <v>43</v>
      </c>
      <c r="B44" s="11" t="inlineStr">
        <is>
          <t>SL02286</t>
        </is>
      </c>
      <c r="C44" s="12" t="inlineStr">
        <is>
          <t>AMIT KUMAR SINGH</t>
        </is>
      </c>
      <c r="D44" s="11" t="inlineStr">
        <is>
          <t>ASE</t>
        </is>
      </c>
      <c r="E44" s="11" t="inlineStr">
        <is>
          <t>GTR03 A</t>
        </is>
      </c>
      <c r="F44" s="11" t="inlineStr">
        <is>
          <t>Lucknow</t>
        </is>
      </c>
      <c r="G44" s="12" t="inlineStr">
        <is>
          <t>SAURABH JAISWAL</t>
        </is>
      </c>
      <c r="H44" s="11" t="inlineStr">
        <is>
          <t>349500</t>
        </is>
      </c>
      <c r="I44" s="14" t="n">
        <v>46309</v>
      </c>
      <c r="J44" s="11" t="n">
        <v>1149</v>
      </c>
      <c r="K44" s="11" t="inlineStr">
        <is>
          <t>START</t>
        </is>
      </c>
      <c r="L44" s="13" t="n">
        <v>128</v>
      </c>
      <c r="M44" s="11" t="n"/>
      <c r="N44" s="12" t="inlineStr">
        <is>
          <t>Timestamp + Location</t>
        </is>
      </c>
      <c r="O44" s="12" t="inlineStr">
        <is>
          <t>14-Oct-2026</t>
        </is>
      </c>
      <c r="P44" s="11" t="inlineStr">
        <is>
          <t>14:20</t>
        </is>
      </c>
      <c r="Q44" s="12" t="inlineStr"/>
      <c r="R44" s="11" t="inlineStr">
        <is>
          <t>60576, 60576</t>
        </is>
      </c>
      <c r="S44" s="12" t="inlineStr"/>
      <c r="T44" s="11" t="inlineStr"/>
      <c r="U44" s="12" t="inlineStr"/>
      <c r="V44" s="12" t="n"/>
      <c r="W44" s="12">
        <f>IF(V44="Wrong - photo HAS timestamp + location","Timestamp + Location",IF(V44="Wrong - photo has NO stamp","No stamp",N44))</f>
        <v/>
      </c>
      <c r="X44" s="11">
        <f>IF(W44="Timestamp + Location","Yes","No")</f>
        <v/>
      </c>
      <c r="Y44" s="16" t="inlineStr">
        <is>
          <t>Open photo</t>
        </is>
      </c>
      <c r="Z44" s="11">
        <f>J44&amp;"|"&amp;K44</f>
        <v/>
      </c>
      <c r="AA44" s="12" t="inlineStr">
        <is>
          <t>08.0 | 60576 | 09 | DS | 吊R号 | Oct 14.2026 11:05:13 | 51 Sitapur Road | Bakshi Ka Talab | Bargadi Magath | Lucknow Division | Uttar Pradesh | 802 | 60576 | km/h | 09 | OS | RR | Oct 14,2026 11:05:13 | 51 Sitapur Road | Bakshi Ka Talab | Bargadi Magath | Lucknow Division | Uttar Pradesh</t>
        </is>
      </c>
    </row>
    <row r="45" ht="98" customHeight="1">
      <c r="A45" s="11" t="n">
        <v>44</v>
      </c>
      <c r="B45" s="11" t="inlineStr">
        <is>
          <t>SL02286</t>
        </is>
      </c>
      <c r="C45" s="12" t="inlineStr">
        <is>
          <t>AMIT KUMAR SINGH</t>
        </is>
      </c>
      <c r="D45" s="11" t="inlineStr">
        <is>
          <t>ASE</t>
        </is>
      </c>
      <c r="E45" s="11" t="inlineStr">
        <is>
          <t>GTR03 A</t>
        </is>
      </c>
      <c r="F45" s="11" t="inlineStr">
        <is>
          <t>Lucknow</t>
        </is>
      </c>
      <c r="G45" s="12" t="inlineStr">
        <is>
          <t>SAURABH JAISWAL</t>
        </is>
      </c>
      <c r="H45" s="11" t="inlineStr">
        <is>
          <t>349500</t>
        </is>
      </c>
      <c r="I45" s="14" t="n">
        <v>46309</v>
      </c>
      <c r="J45" s="11" t="n">
        <v>1149</v>
      </c>
      <c r="K45" s="11" t="inlineStr">
        <is>
          <t>END</t>
        </is>
      </c>
      <c r="L45" s="13" t="n">
        <v>128</v>
      </c>
      <c r="M45" s="11" t="n"/>
      <c r="N45" s="12" t="inlineStr">
        <is>
          <t>Timestamp + Location</t>
        </is>
      </c>
      <c r="O45" s="12" t="inlineStr">
        <is>
          <t>14-Oct-2026</t>
        </is>
      </c>
      <c r="P45" s="11" t="inlineStr">
        <is>
          <t>20:25</t>
        </is>
      </c>
      <c r="Q45" s="12" t="inlineStr"/>
      <c r="R45" s="11" t="inlineStr">
        <is>
          <t>60643, 60643</t>
        </is>
      </c>
      <c r="S45" s="12" t="inlineStr">
        <is>
          <t>[Medium] Reused photo: same as #45 (START, claim 349989, 15-Oct)</t>
        </is>
      </c>
      <c r="T45" s="11" t="inlineStr">
        <is>
          <t>Medium</t>
        </is>
      </c>
      <c r="U45" s="12" t="inlineStr">
        <is>
          <t>1 - Red flag</t>
        </is>
      </c>
      <c r="V45" s="17" t="n"/>
      <c r="W45" s="12">
        <f>IF(V45="Wrong - photo HAS timestamp + location","Timestamp + Location",IF(V45="Wrong - photo has NO stamp","No stamp",N45))</f>
        <v/>
      </c>
      <c r="X45" s="11">
        <f>IF(W45="Timestamp + Location","Yes","No")</f>
        <v/>
      </c>
      <c r="Y45" s="16" t="inlineStr">
        <is>
          <t>Open photo</t>
        </is>
      </c>
      <c r="Z45" s="11">
        <f>J45&amp;"|"&amp;K45</f>
        <v/>
      </c>
      <c r="AA45" s="12" t="inlineStr">
        <is>
          <t>N | 080 | 60643 | 09 | DS | Oct 14, 2026 20:25:25 | D | CE | 吊 | Mubarakpur | Lucknow Division | Uttar Pradesh | 60643 | Oct 14, 2026 20:25:25 | Mubarakpur | Lucknow Division | Uttar Pradesh</t>
        </is>
      </c>
    </row>
    <row r="46" ht="98" customHeight="1">
      <c r="A46" s="11" t="n">
        <v>45</v>
      </c>
      <c r="B46" s="11" t="inlineStr">
        <is>
          <t>SL02286</t>
        </is>
      </c>
      <c r="C46" s="12" t="inlineStr">
        <is>
          <t>AMIT KUMAR SINGH</t>
        </is>
      </c>
      <c r="D46" s="11" t="inlineStr">
        <is>
          <t>ASE</t>
        </is>
      </c>
      <c r="E46" s="11" t="inlineStr">
        <is>
          <t>GTR03 A</t>
        </is>
      </c>
      <c r="F46" s="11" t="inlineStr">
        <is>
          <t>Lucknow</t>
        </is>
      </c>
      <c r="G46" s="12" t="inlineStr">
        <is>
          <t>SAURABH JAISWAL</t>
        </is>
      </c>
      <c r="H46" s="11" t="inlineStr">
        <is>
          <t>349989</t>
        </is>
      </c>
      <c r="I46" s="14" t="n">
        <v>46310</v>
      </c>
      <c r="J46" s="11" t="n">
        <v>1678</v>
      </c>
      <c r="K46" s="11" t="inlineStr">
        <is>
          <t>START</t>
        </is>
      </c>
      <c r="L46" s="13" t="n">
        <v>184</v>
      </c>
      <c r="M46" s="11" t="n"/>
      <c r="N46" s="12" t="inlineStr">
        <is>
          <t>Timestamp + Location</t>
        </is>
      </c>
      <c r="O46" s="12" t="inlineStr">
        <is>
          <t>14-Oct-2026</t>
        </is>
      </c>
      <c r="P46" s="11" t="inlineStr">
        <is>
          <t>20:25</t>
        </is>
      </c>
      <c r="Q46" s="12" t="inlineStr"/>
      <c r="R46" s="11" t="inlineStr">
        <is>
          <t>60643, 60643</t>
        </is>
      </c>
      <c r="S46" s="12" t="inlineStr">
        <is>
          <t>[Medium] Stamp date does not match claim: Photo dated 14-Oct-2026, claim date 15-Oct-2026 | [Medium] Reused photo: same as #44 (END, claim 349500, 14-Oct)</t>
        </is>
      </c>
      <c r="T46" s="11" t="inlineStr">
        <is>
          <t>Medium</t>
        </is>
      </c>
      <c r="U46" s="12" t="inlineStr">
        <is>
          <t>1 - Red flag</t>
        </is>
      </c>
      <c r="V46" s="17" t="n"/>
      <c r="W46" s="12">
        <f>IF(V46="Wrong - photo HAS timestamp + location","Timestamp + Location",IF(V46="Wrong - photo has NO stamp","No stamp",N46))</f>
        <v/>
      </c>
      <c r="X46" s="11">
        <f>IF(W46="Timestamp + Location","Yes","No")</f>
        <v/>
      </c>
      <c r="Y46" s="16" t="inlineStr">
        <is>
          <t>Open photo</t>
        </is>
      </c>
      <c r="Z46" s="11">
        <f>J46&amp;"|"&amp;K46</f>
        <v/>
      </c>
      <c r="AA46" s="12" t="inlineStr">
        <is>
          <t>N | 080 | 60643 | 09 | DS | Oct 14, 2026 20:25:25 | D | CE | 吊 | Mubarakpur | Lucknow Division | Uttar Pradesh | 60643 | Oct 14, 2026 20:25:25 | Mubarakpur | Lucknow Division | Uttar Pradesh</t>
        </is>
      </c>
    </row>
    <row r="47" ht="98" customHeight="1">
      <c r="A47" s="11" t="n">
        <v>46</v>
      </c>
      <c r="B47" s="11" t="inlineStr">
        <is>
          <t>SL02286</t>
        </is>
      </c>
      <c r="C47" s="12" t="inlineStr">
        <is>
          <t>AMIT KUMAR SINGH</t>
        </is>
      </c>
      <c r="D47" s="11" t="inlineStr">
        <is>
          <t>ASE</t>
        </is>
      </c>
      <c r="E47" s="11" t="inlineStr">
        <is>
          <t>GTR03 A</t>
        </is>
      </c>
      <c r="F47" s="11" t="inlineStr">
        <is>
          <t>Lucknow</t>
        </is>
      </c>
      <c r="G47" s="12" t="inlineStr">
        <is>
          <t>SAURABH JAISWAL</t>
        </is>
      </c>
      <c r="H47" s="11" t="inlineStr">
        <is>
          <t>349989</t>
        </is>
      </c>
      <c r="I47" s="14" t="n">
        <v>46310</v>
      </c>
      <c r="J47" s="11" t="n">
        <v>1678</v>
      </c>
      <c r="K47" s="11" t="inlineStr">
        <is>
          <t>END</t>
        </is>
      </c>
      <c r="L47" s="13" t="n">
        <v>184</v>
      </c>
      <c r="M47" s="11" t="n"/>
      <c r="N47" s="12" t="inlineStr">
        <is>
          <t>Timestamp + Location</t>
        </is>
      </c>
      <c r="O47" s="12" t="inlineStr">
        <is>
          <t>15-Oct-2026</t>
        </is>
      </c>
      <c r="P47" s="11" t="inlineStr">
        <is>
          <t>21:06</t>
        </is>
      </c>
      <c r="Q47" s="12" t="inlineStr"/>
      <c r="R47" s="11" t="inlineStr">
        <is>
          <t>60724, 60724</t>
        </is>
      </c>
      <c r="S47" s="12" t="inlineStr">
        <is>
          <t>[Medium] Reused photo: same as #47 (START, claim 350537, 16-Oct)</t>
        </is>
      </c>
      <c r="T47" s="11" t="inlineStr">
        <is>
          <t>Medium</t>
        </is>
      </c>
      <c r="U47" s="12" t="inlineStr">
        <is>
          <t>1 - Red flag</t>
        </is>
      </c>
      <c r="V47" s="17" t="n"/>
      <c r="W47" s="12">
        <f>IF(V47="Wrong - photo HAS timestamp + location","Timestamp + Location",IF(V47="Wrong - photo has NO stamp","No stamp",N47))</f>
        <v/>
      </c>
      <c r="X47" s="11">
        <f>IF(W47="Timestamp + Location","Yes","No")</f>
        <v/>
      </c>
      <c r="Y47" s="16" t="inlineStr">
        <is>
          <t>Open photo</t>
        </is>
      </c>
      <c r="Z47" s="11">
        <f>J47&amp;"|"&amp;K47</f>
        <v/>
      </c>
      <c r="AA47" s="12" t="inlineStr">
        <is>
          <t>60724 | km/h | OS | OE | 02 | 31 | Oct 15, 2026 21:06:47 | Mubarakpur | Lucknow Division | Uttar Pradesh | 60724 | km/h | R | Oct 15, 2026 21:06:47 | Mubarakpur | Lucknow Division | Uttar Pradesh</t>
        </is>
      </c>
    </row>
    <row r="48" ht="98" customHeight="1">
      <c r="A48" s="11" t="n">
        <v>47</v>
      </c>
      <c r="B48" s="11" t="inlineStr">
        <is>
          <t>SL02286</t>
        </is>
      </c>
      <c r="C48" s="12" t="inlineStr">
        <is>
          <t>AMIT KUMAR SINGH</t>
        </is>
      </c>
      <c r="D48" s="11" t="inlineStr">
        <is>
          <t>ASE</t>
        </is>
      </c>
      <c r="E48" s="11" t="inlineStr">
        <is>
          <t>GTR03 A</t>
        </is>
      </c>
      <c r="F48" s="11" t="inlineStr">
        <is>
          <t>Lucknow</t>
        </is>
      </c>
      <c r="G48" s="12" t="inlineStr">
        <is>
          <t>SAURABH JAISWAL</t>
        </is>
      </c>
      <c r="H48" s="11" t="inlineStr">
        <is>
          <t>350537</t>
        </is>
      </c>
      <c r="I48" s="14" t="n">
        <v>46311</v>
      </c>
      <c r="J48" s="11" t="n">
        <v>2293</v>
      </c>
      <c r="K48" s="11" t="inlineStr">
        <is>
          <t>START</t>
        </is>
      </c>
      <c r="L48" s="13" t="n">
        <v>132</v>
      </c>
      <c r="M48" s="11" t="n"/>
      <c r="N48" s="12" t="inlineStr">
        <is>
          <t>Timestamp + Location</t>
        </is>
      </c>
      <c r="O48" s="12" t="inlineStr">
        <is>
          <t>15-Oct-2026</t>
        </is>
      </c>
      <c r="P48" s="11" t="inlineStr">
        <is>
          <t>21:06</t>
        </is>
      </c>
      <c r="Q48" s="12" t="inlineStr"/>
      <c r="R48" s="11" t="inlineStr">
        <is>
          <t>60724, 60724</t>
        </is>
      </c>
      <c r="S48" s="12" t="inlineStr">
        <is>
          <t>[Medium] Stamp date does not match claim: Photo dated 15-Oct-2026, claim date 16-Oct-2026 | [Medium] Reused photo: same as #46 (END, claim 349989, 15-Oct)</t>
        </is>
      </c>
      <c r="T48" s="11" t="inlineStr">
        <is>
          <t>Medium</t>
        </is>
      </c>
      <c r="U48" s="12" t="inlineStr">
        <is>
          <t>1 - Red flag</t>
        </is>
      </c>
      <c r="V48" s="17" t="n"/>
      <c r="W48" s="12">
        <f>IF(V48="Wrong - photo HAS timestamp + location","Timestamp + Location",IF(V48="Wrong - photo has NO stamp","No stamp",N48))</f>
        <v/>
      </c>
      <c r="X48" s="11">
        <f>IF(W48="Timestamp + Location","Yes","No")</f>
        <v/>
      </c>
      <c r="Y48" s="16" t="inlineStr">
        <is>
          <t>Open photo</t>
        </is>
      </c>
      <c r="Z48" s="11">
        <f>J48&amp;"|"&amp;K48</f>
        <v/>
      </c>
      <c r="AA48" s="12" t="inlineStr">
        <is>
          <t>60724 | km/h | OS | OE | 02 | 31 | Oct 15, 2026 21:06:47 | Mubarakpur | Lucknow Division | Uttar Pradesh | 60724 | km/h | R | Oct 15, 2026 21:06:47 | Mubarakpur | Lucknow Division | Uttar Pradesh</t>
        </is>
      </c>
    </row>
    <row r="49" ht="98" customHeight="1">
      <c r="A49" s="11" t="n">
        <v>48</v>
      </c>
      <c r="B49" s="11" t="inlineStr">
        <is>
          <t>SL02286</t>
        </is>
      </c>
      <c r="C49" s="12" t="inlineStr">
        <is>
          <t>AMIT KUMAR SINGH</t>
        </is>
      </c>
      <c r="D49" s="11" t="inlineStr">
        <is>
          <t>ASE</t>
        </is>
      </c>
      <c r="E49" s="11" t="inlineStr">
        <is>
          <t>GTR03 A</t>
        </is>
      </c>
      <c r="F49" s="11" t="inlineStr">
        <is>
          <t>Lucknow</t>
        </is>
      </c>
      <c r="G49" s="12" t="inlineStr">
        <is>
          <t>SAURABH JAISWAL</t>
        </is>
      </c>
      <c r="H49" s="11" t="inlineStr">
        <is>
          <t>350537</t>
        </is>
      </c>
      <c r="I49" s="14" t="n">
        <v>46311</v>
      </c>
      <c r="J49" s="11" t="n">
        <v>2293</v>
      </c>
      <c r="K49" s="11" t="inlineStr">
        <is>
          <t>END</t>
        </is>
      </c>
      <c r="L49" s="13" t="n">
        <v>132</v>
      </c>
      <c r="M49" s="11" t="n"/>
      <c r="N49" s="12" t="inlineStr">
        <is>
          <t>Timestamp + Location</t>
        </is>
      </c>
      <c r="O49" s="12" t="inlineStr">
        <is>
          <t>16-Oct-2026</t>
        </is>
      </c>
      <c r="P49" s="11" t="inlineStr">
        <is>
          <t>19:20</t>
        </is>
      </c>
      <c r="Q49" s="12" t="inlineStr"/>
      <c r="R49" s="11" t="inlineStr">
        <is>
          <t>60792, 60792</t>
        </is>
      </c>
      <c r="S49" s="12" t="inlineStr"/>
      <c r="T49" s="11" t="inlineStr"/>
      <c r="U49" s="12" t="inlineStr"/>
      <c r="V49" s="12" t="n"/>
      <c r="W49" s="12">
        <f>IF(V49="Wrong - photo HAS timestamp + location","Timestamp + Location",IF(V49="Wrong - photo has NO stamp","No stamp",N49))</f>
        <v/>
      </c>
      <c r="X49" s="11">
        <f>IF(W49="Timestamp + Location","Yes","No")</f>
        <v/>
      </c>
      <c r="Y49" s="16" t="inlineStr">
        <is>
          <t>Open photo</t>
        </is>
      </c>
      <c r="Z49" s="11">
        <f>J49&amp;"|"&amp;K49</f>
        <v/>
      </c>
      <c r="AA49" s="12" t="inlineStr">
        <is>
          <t>NITION | 02 | NE | 0OL | 06 | 60792 | 95 | 品 | Oct 16, 2026 19:20:01 | Mubarakpur | Lucknow Division | UttarPradesh | 60792 | O5 | 品品 | Oct 16, 2026 19:20:01 | Mubarakpur | Lucknow Division | Uttar Pradesh</t>
        </is>
      </c>
    </row>
    <row r="50" ht="98" customHeight="1">
      <c r="A50" s="11" t="n">
        <v>49</v>
      </c>
      <c r="B50" s="11" t="inlineStr">
        <is>
          <t>SL02458</t>
        </is>
      </c>
      <c r="C50" s="12" t="inlineStr">
        <is>
          <t>SURESH KUMAR JENA</t>
        </is>
      </c>
      <c r="D50" s="11" t="inlineStr">
        <is>
          <t>SO</t>
        </is>
      </c>
      <c r="E50" s="11" t="inlineStr">
        <is>
          <t>GTR05</t>
        </is>
      </c>
      <c r="F50" s="11" t="inlineStr">
        <is>
          <t>cuttack</t>
        </is>
      </c>
      <c r="G50" s="12" t="inlineStr">
        <is>
          <t>UMA SANKAR PATTANAIK</t>
        </is>
      </c>
      <c r="H50" s="11" t="inlineStr">
        <is>
          <t>350082</t>
        </is>
      </c>
      <c r="I50" s="14" t="n">
        <v>46310</v>
      </c>
      <c r="J50" s="11" t="n">
        <v>1782</v>
      </c>
      <c r="K50" s="11" t="inlineStr">
        <is>
          <t>START</t>
        </is>
      </c>
      <c r="L50" s="13" t="n">
        <v>276</v>
      </c>
      <c r="M50" s="11" t="n"/>
      <c r="N50" s="12" t="inlineStr">
        <is>
          <t>Timestamp + Location</t>
        </is>
      </c>
      <c r="O50" s="12" t="inlineStr">
        <is>
          <t>14-Oct-2026</t>
        </is>
      </c>
      <c r="P50" s="11" t="inlineStr">
        <is>
          <t>17:17</t>
        </is>
      </c>
      <c r="Q50" s="12" t="inlineStr"/>
      <c r="R50" s="11" t="inlineStr">
        <is>
          <t>15918</t>
        </is>
      </c>
      <c r="S50" s="12" t="inlineStr">
        <is>
          <t>[Medium] Stamp date does not match claim: Photo dated 14-Oct-2026, claim date 15-Oct-2026</t>
        </is>
      </c>
      <c r="T50" s="11" t="inlineStr">
        <is>
          <t>Medium</t>
        </is>
      </c>
      <c r="U50" s="12" t="inlineStr">
        <is>
          <t>1 - Red flag</t>
        </is>
      </c>
      <c r="V50" s="17" t="n"/>
      <c r="W50" s="12">
        <f>IF(V50="Wrong - photo HAS timestamp + location","Timestamp + Location",IF(V50="Wrong - photo has NO stamp","No stamp",N50))</f>
        <v/>
      </c>
      <c r="X50" s="11">
        <f>IF(W50="Timestamp + Location","Yes","No")</f>
        <v/>
      </c>
      <c r="Y50" s="16" t="inlineStr">
        <is>
          <t>Open photo</t>
        </is>
      </c>
      <c r="Z50" s="11">
        <f>J50&amp;"|"&amp;K50</f>
        <v/>
      </c>
      <c r="AA50" s="12" t="inlineStr">
        <is>
          <t>954.10 | 小 | 15918 | Oct 14,2026 5:17:21 PM | Athanga | Central Division | Odisha | 0ct 14, 2026-5:17:21 PM | Athanga | Central Division | Odisha</t>
        </is>
      </c>
    </row>
    <row r="51" ht="98" customHeight="1">
      <c r="A51" s="11" t="n">
        <v>50</v>
      </c>
      <c r="B51" s="11" t="inlineStr">
        <is>
          <t>SL02458</t>
        </is>
      </c>
      <c r="C51" s="12" t="inlineStr">
        <is>
          <t>SURESH KUMAR JENA</t>
        </is>
      </c>
      <c r="D51" s="11" t="inlineStr">
        <is>
          <t>SO</t>
        </is>
      </c>
      <c r="E51" s="11" t="inlineStr">
        <is>
          <t>GTR05</t>
        </is>
      </c>
      <c r="F51" s="11" t="inlineStr">
        <is>
          <t>cuttack</t>
        </is>
      </c>
      <c r="G51" s="12" t="inlineStr">
        <is>
          <t>UMA SANKAR PATTANAIK</t>
        </is>
      </c>
      <c r="H51" s="11" t="inlineStr">
        <is>
          <t>350082</t>
        </is>
      </c>
      <c r="I51" s="14" t="n">
        <v>46310</v>
      </c>
      <c r="J51" s="11" t="n">
        <v>1782</v>
      </c>
      <c r="K51" s="11" t="inlineStr">
        <is>
          <t>END</t>
        </is>
      </c>
      <c r="L51" s="13" t="n">
        <v>276</v>
      </c>
      <c r="M51" s="11" t="n"/>
      <c r="N51" s="12" t="inlineStr">
        <is>
          <t>Timestamp + Location</t>
        </is>
      </c>
      <c r="O51" s="12" t="inlineStr">
        <is>
          <t>15-Oct-2026</t>
        </is>
      </c>
      <c r="P51" s="11" t="inlineStr">
        <is>
          <t>23:11</t>
        </is>
      </c>
      <c r="Q51" s="12" t="inlineStr"/>
      <c r="R51" s="11" t="inlineStr">
        <is>
          <t>159155</t>
        </is>
      </c>
      <c r="S51" s="12" t="inlineStr"/>
      <c r="T51" s="11" t="inlineStr"/>
      <c r="U51" s="12" t="inlineStr"/>
      <c r="V51" s="12" t="n"/>
      <c r="W51" s="12">
        <f>IF(V51="Wrong - photo HAS timestamp + location","Timestamp + Location",IF(V51="Wrong - photo has NO stamp","No stamp",N51))</f>
        <v/>
      </c>
      <c r="X51" s="11">
        <f>IF(W51="Timestamp + Location","Yes","No")</f>
        <v/>
      </c>
      <c r="Y51" s="16" t="inlineStr">
        <is>
          <t>Open photo</t>
        </is>
      </c>
      <c r="Z51" s="11">
        <f>J51&amp;"|"&amp;K51</f>
        <v/>
      </c>
      <c r="AA51" s="12" t="inlineStr">
        <is>
          <t>80 | 10O | km/h | 89 | 923 | 120 | 159155 | Oct 15,2026 11:11:34 PM | Ghasiasahi Road | Mangalabag | Kataka | Central Division | Odisha | Oct 15, 2026 11:11:34 PM | Ghasiasahi Road | Mangalabag | Kataka | Central Division | Odisha</t>
        </is>
      </c>
    </row>
    <row r="52" ht="98" customHeight="1">
      <c r="A52" s="11" t="n">
        <v>51</v>
      </c>
      <c r="B52" s="11" t="inlineStr">
        <is>
          <t>SL02480</t>
        </is>
      </c>
      <c r="C52" s="12" t="inlineStr">
        <is>
          <t>B Venkataiah</t>
        </is>
      </c>
      <c r="D52" s="11" t="inlineStr">
        <is>
          <t>KAE</t>
        </is>
      </c>
      <c r="E52" s="11" t="inlineStr">
        <is>
          <t>South</t>
        </is>
      </c>
      <c r="F52" s="11" t="inlineStr">
        <is>
          <t>Hyderabad</t>
        </is>
      </c>
      <c r="G52" s="12" t="inlineStr">
        <is>
          <t>K.Purushotham</t>
        </is>
      </c>
      <c r="H52" s="11" t="inlineStr">
        <is>
          <t>351812</t>
        </is>
      </c>
      <c r="I52" s="14" t="n">
        <v>46311</v>
      </c>
      <c r="J52" s="11" t="n">
        <v>3646</v>
      </c>
      <c r="K52" s="11" t="inlineStr">
        <is>
          <t>START</t>
        </is>
      </c>
      <c r="L52" s="13" t="n">
        <v>100</v>
      </c>
      <c r="M52" s="11" t="n"/>
      <c r="N52" s="12" t="inlineStr">
        <is>
          <t>No stamp</t>
        </is>
      </c>
      <c r="O52" s="12" t="inlineStr"/>
      <c r="P52" s="11" t="inlineStr"/>
      <c r="Q52" s="12" t="inlineStr"/>
      <c r="R52" s="11" t="inlineStr">
        <is>
          <t>27894, 1000, 1000</t>
        </is>
      </c>
      <c r="S52" s="12" t="inlineStr"/>
      <c r="T52" s="11" t="inlineStr"/>
      <c r="U52" s="12" t="inlineStr"/>
      <c r="V52" s="12" t="n"/>
      <c r="W52" s="12">
        <f>IF(V52="Wrong - photo HAS timestamp + location","Timestamp + Location",IF(V52="Wrong - photo has NO stamp","No stamp",N52))</f>
        <v/>
      </c>
      <c r="X52" s="11">
        <f>IF(W52="Timestamp + Location","Yes","No")</f>
        <v/>
      </c>
      <c r="Y52" s="16" t="inlineStr">
        <is>
          <t>Open photo</t>
        </is>
      </c>
      <c r="Z52" s="11">
        <f>J52&amp;"|"&amp;K52</f>
        <v/>
      </c>
      <c r="AA52" s="12" t="inlineStr">
        <is>
          <t>80 | 60 | 100 | 27894 | 120 | 40 | 910 | km | 8 | 140 | F | 7 | 20 | 6 | 3 | 6 | 1 | 160 | 5 | 4 | X1000 | r/min | km/h | N | 9 | 10 | km | 8 | F | 140 | 7 | 20 | 6 | 6 | 口 | 3 | 160 | 5 | 0 | X1000 | r/min | km/h | N | 3 | 2</t>
        </is>
      </c>
    </row>
    <row r="53" ht="98" customHeight="1">
      <c r="A53" s="11" t="n">
        <v>52</v>
      </c>
      <c r="B53" s="11" t="inlineStr">
        <is>
          <t>SL02480</t>
        </is>
      </c>
      <c r="C53" s="12" t="inlineStr">
        <is>
          <t>B Venkataiah</t>
        </is>
      </c>
      <c r="D53" s="11" t="inlineStr">
        <is>
          <t>KAE</t>
        </is>
      </c>
      <c r="E53" s="11" t="inlineStr">
        <is>
          <t>South</t>
        </is>
      </c>
      <c r="F53" s="11" t="inlineStr">
        <is>
          <t>Hyderabad</t>
        </is>
      </c>
      <c r="G53" s="12" t="inlineStr">
        <is>
          <t>K.Purushotham</t>
        </is>
      </c>
      <c r="H53" s="11" t="inlineStr">
        <is>
          <t>351812</t>
        </is>
      </c>
      <c r="I53" s="14" t="n">
        <v>46311</v>
      </c>
      <c r="J53" s="11" t="n">
        <v>3646</v>
      </c>
      <c r="K53" s="11" t="inlineStr">
        <is>
          <t>END</t>
        </is>
      </c>
      <c r="L53" s="13" t="n">
        <v>100</v>
      </c>
      <c r="M53" s="11" t="n"/>
      <c r="N53" s="12" t="inlineStr">
        <is>
          <t>No stamp</t>
        </is>
      </c>
      <c r="O53" s="12" t="inlineStr"/>
      <c r="P53" s="11" t="inlineStr"/>
      <c r="Q53" s="12" t="inlineStr"/>
      <c r="R53" s="11" t="inlineStr">
        <is>
          <t>27954, 1000, 1000</t>
        </is>
      </c>
      <c r="S53" s="12" t="inlineStr">
        <is>
          <t>[Medium] Reused photo: same as #53 (START, claim 351825, 17-Oct)</t>
        </is>
      </c>
      <c r="T53" s="11" t="inlineStr">
        <is>
          <t>Medium</t>
        </is>
      </c>
      <c r="U53" s="12" t="inlineStr">
        <is>
          <t>1 - Red flag</t>
        </is>
      </c>
      <c r="V53" s="17" t="n"/>
      <c r="W53" s="12">
        <f>IF(V53="Wrong - photo HAS timestamp + location","Timestamp + Location",IF(V53="Wrong - photo has NO stamp","No stamp",N53))</f>
        <v/>
      </c>
      <c r="X53" s="11">
        <f>IF(W53="Timestamp + Location","Yes","No")</f>
        <v/>
      </c>
      <c r="Y53" s="16" t="inlineStr">
        <is>
          <t>Open photo</t>
        </is>
      </c>
      <c r="Z53" s="11">
        <f>J53&amp;"|"&amp;K53</f>
        <v/>
      </c>
      <c r="AA53" s="12" t="inlineStr">
        <is>
          <t>80 | 60 | 100 | 40 | 27954 | 120 | 910 | km | 8 | 11 | 140 | F | 6 | 20 | 422 | ® | 5 | 160 | 4 | X1000 | r/min | km/h | N | O | 3 | 7 | 140 | 20 | 6 | O | 160 | 5 | 0 | X1000 | r/min | 01 | km/h | 3 | N | 2</t>
        </is>
      </c>
    </row>
    <row r="54" ht="98" customHeight="1">
      <c r="A54" s="11" t="n">
        <v>53</v>
      </c>
      <c r="B54" s="11" t="inlineStr">
        <is>
          <t>SL02480</t>
        </is>
      </c>
      <c r="C54" s="12" t="inlineStr">
        <is>
          <t>B Venkataiah</t>
        </is>
      </c>
      <c r="D54" s="11" t="inlineStr">
        <is>
          <t>KAE</t>
        </is>
      </c>
      <c r="E54" s="11" t="inlineStr">
        <is>
          <t>South</t>
        </is>
      </c>
      <c r="F54" s="11" t="inlineStr">
        <is>
          <t>Hyderabad</t>
        </is>
      </c>
      <c r="G54" s="12" t="inlineStr">
        <is>
          <t>K.Purushotham</t>
        </is>
      </c>
      <c r="H54" s="11" t="inlineStr">
        <is>
          <t>351825</t>
        </is>
      </c>
      <c r="I54" s="14" t="n">
        <v>46312</v>
      </c>
      <c r="J54" s="11" t="n">
        <v>3656</v>
      </c>
      <c r="K54" s="11" t="inlineStr">
        <is>
          <t>START</t>
        </is>
      </c>
      <c r="L54" s="13" t="n">
        <v>40</v>
      </c>
      <c r="M54" s="11" t="n"/>
      <c r="N54" s="12" t="inlineStr">
        <is>
          <t>No stamp</t>
        </is>
      </c>
      <c r="O54" s="12" t="inlineStr"/>
      <c r="P54" s="11" t="inlineStr"/>
      <c r="Q54" s="12" t="inlineStr"/>
      <c r="R54" s="11" t="inlineStr">
        <is>
          <t>27954, 1000, 1000</t>
        </is>
      </c>
      <c r="S54" s="12" t="inlineStr">
        <is>
          <t>[Medium] Reused photo: same as #52 (END, claim 351812, 16-Oct)</t>
        </is>
      </c>
      <c r="T54" s="11" t="inlineStr">
        <is>
          <t>Medium</t>
        </is>
      </c>
      <c r="U54" s="12" t="inlineStr">
        <is>
          <t>1 - Red flag</t>
        </is>
      </c>
      <c r="V54" s="17" t="n"/>
      <c r="W54" s="12">
        <f>IF(V54="Wrong - photo HAS timestamp + location","Timestamp + Location",IF(V54="Wrong - photo has NO stamp","No stamp",N54))</f>
        <v/>
      </c>
      <c r="X54" s="11">
        <f>IF(W54="Timestamp + Location","Yes","No")</f>
        <v/>
      </c>
      <c r="Y54" s="16" t="inlineStr">
        <is>
          <t>Open photo</t>
        </is>
      </c>
      <c r="Z54" s="11">
        <f>J54&amp;"|"&amp;K54</f>
        <v/>
      </c>
      <c r="AA54" s="12" t="inlineStr">
        <is>
          <t>80 | 60 | 100 | 40 | 27954 | 120 | 910 | km | 8 | 11 | 140 | F | 6 | 20 | 422 | ® | 5 | 160 | 4 | X1000 | r/min | km/h | N | O | 3 | 7 | 140 | 20 | 6 | O | 160 | 5 | 0 | X1000 | r/min | 01 | km/h | 3 | N | 2</t>
        </is>
      </c>
    </row>
    <row r="55" ht="98" customHeight="1">
      <c r="A55" s="11" t="n">
        <v>54</v>
      </c>
      <c r="B55" s="11" t="inlineStr">
        <is>
          <t>SL02480</t>
        </is>
      </c>
      <c r="C55" s="12" t="inlineStr">
        <is>
          <t>B Venkataiah</t>
        </is>
      </c>
      <c r="D55" s="11" t="inlineStr">
        <is>
          <t>KAE</t>
        </is>
      </c>
      <c r="E55" s="11" t="inlineStr">
        <is>
          <t>South</t>
        </is>
      </c>
      <c r="F55" s="11" t="inlineStr">
        <is>
          <t>Hyderabad</t>
        </is>
      </c>
      <c r="G55" s="12" t="inlineStr">
        <is>
          <t>K.Purushotham</t>
        </is>
      </c>
      <c r="H55" s="11" t="inlineStr">
        <is>
          <t>351825</t>
        </is>
      </c>
      <c r="I55" s="14" t="n">
        <v>46312</v>
      </c>
      <c r="J55" s="11" t="n">
        <v>3656</v>
      </c>
      <c r="K55" s="11" t="inlineStr">
        <is>
          <t>END</t>
        </is>
      </c>
      <c r="L55" s="13" t="n">
        <v>40</v>
      </c>
      <c r="M55" s="11" t="n"/>
      <c r="N55" s="12" t="inlineStr">
        <is>
          <t>No stamp</t>
        </is>
      </c>
      <c r="O55" s="12" t="inlineStr"/>
      <c r="P55" s="11" t="inlineStr"/>
      <c r="Q55" s="12" t="inlineStr"/>
      <c r="R55" s="11" t="inlineStr">
        <is>
          <t>279999, 1000, 4677</t>
        </is>
      </c>
      <c r="S55" s="12" t="inlineStr"/>
      <c r="T55" s="11" t="inlineStr"/>
      <c r="U55" s="12" t="inlineStr"/>
      <c r="V55" s="12" t="n"/>
      <c r="W55" s="12">
        <f>IF(V55="Wrong - photo HAS timestamp + location","Timestamp + Location",IF(V55="Wrong - photo has NO stamp","No stamp",N55))</f>
        <v/>
      </c>
      <c r="X55" s="11">
        <f>IF(W55="Timestamp + Location","Yes","No")</f>
        <v/>
      </c>
      <c r="Y55" s="16" t="inlineStr">
        <is>
          <t>Open photo</t>
        </is>
      </c>
      <c r="Z55" s="11">
        <f>J55&amp;"|"&amp;K55</f>
        <v/>
      </c>
      <c r="AA55" s="12" t="inlineStr">
        <is>
          <t>80 | 60 | 100 | 40 | 279999 | 120 | / | 8 | 9 | 10 | km | 7 | 11 | E | 140 | F | 6 | 20 | 5 | 467 | O | 160 | 4 | x1000 | 0 | r/min | km/h | 3 | N | ID | 2 | 140- | 6 | 20 | 4677 | 5 | 160 | 4 | x1000 | 0 | r/min | km/h | ID | 3 | N | 2 | ☆</t>
        </is>
      </c>
    </row>
    <row r="56" ht="98" customHeight="1">
      <c r="A56" s="11" t="n">
        <v>55</v>
      </c>
      <c r="B56" s="11" t="inlineStr">
        <is>
          <t>SL02611</t>
        </is>
      </c>
      <c r="C56" s="12" t="inlineStr">
        <is>
          <t>Mahesh Kumar Gujjari</t>
        </is>
      </c>
      <c r="D56" s="11" t="inlineStr">
        <is>
          <t>SO</t>
        </is>
      </c>
      <c r="E56" s="11" t="inlineStr">
        <is>
          <t>South</t>
        </is>
      </c>
      <c r="F56" s="11" t="inlineStr">
        <is>
          <t>HYDERABAD</t>
        </is>
      </c>
      <c r="G56" s="12" t="inlineStr">
        <is>
          <t>K.Purushotham</t>
        </is>
      </c>
      <c r="H56" s="11" t="inlineStr">
        <is>
          <t>348297</t>
        </is>
      </c>
      <c r="I56" s="14" t="n">
        <v>46307</v>
      </c>
      <c r="J56" s="11" t="n">
        <v>217</v>
      </c>
      <c r="K56" s="11" t="inlineStr">
        <is>
          <t>START</t>
        </is>
      </c>
      <c r="L56" s="13" t="n">
        <v>168</v>
      </c>
      <c r="M56" s="11" t="n"/>
      <c r="N56" s="12" t="inlineStr">
        <is>
          <t>No stamp</t>
        </is>
      </c>
      <c r="O56" s="12" t="inlineStr"/>
      <c r="P56" s="11" t="inlineStr"/>
      <c r="Q56" s="12" t="inlineStr"/>
      <c r="R56" s="11" t="inlineStr">
        <is>
          <t>80300, 80300</t>
        </is>
      </c>
      <c r="S56" s="12" t="inlineStr"/>
      <c r="T56" s="11" t="inlineStr"/>
      <c r="U56" s="12" t="inlineStr"/>
      <c r="V56" s="12" t="n"/>
      <c r="W56" s="12">
        <f>IF(V56="Wrong - photo HAS timestamp + location","Timestamp + Location",IF(V56="Wrong - photo has NO stamp","No stamp",N56))</f>
        <v/>
      </c>
      <c r="X56" s="11">
        <f>IF(W56="Timestamp + Location","Yes","No")</f>
        <v/>
      </c>
      <c r="Y56" s="16" t="inlineStr">
        <is>
          <t>Open photo</t>
        </is>
      </c>
      <c r="Z56" s="11">
        <f>J56&amp;"|"&amp;K56</f>
        <v/>
      </c>
      <c r="AA56" s="12" t="inlineStr">
        <is>
          <t>0 | ODC | 80300 | 80300 | kn/h | ODC</t>
        </is>
      </c>
    </row>
    <row r="57" ht="98" customHeight="1">
      <c r="A57" s="11" t="n">
        <v>56</v>
      </c>
      <c r="B57" s="11" t="inlineStr">
        <is>
          <t>SL02611</t>
        </is>
      </c>
      <c r="C57" s="12" t="inlineStr">
        <is>
          <t>Mahesh Kumar Gujjari</t>
        </is>
      </c>
      <c r="D57" s="11" t="inlineStr">
        <is>
          <t>SO</t>
        </is>
      </c>
      <c r="E57" s="11" t="inlineStr">
        <is>
          <t>South</t>
        </is>
      </c>
      <c r="F57" s="11" t="inlineStr">
        <is>
          <t>HYDERABAD</t>
        </is>
      </c>
      <c r="G57" s="12" t="inlineStr">
        <is>
          <t>K.Purushotham</t>
        </is>
      </c>
      <c r="H57" s="11" t="inlineStr">
        <is>
          <t>348297</t>
        </is>
      </c>
      <c r="I57" s="14" t="n">
        <v>46307</v>
      </c>
      <c r="J57" s="11" t="n">
        <v>217</v>
      </c>
      <c r="K57" s="11" t="inlineStr">
        <is>
          <t>END</t>
        </is>
      </c>
      <c r="L57" s="13" t="n">
        <v>168</v>
      </c>
      <c r="M57" s="11" t="n"/>
      <c r="N57" s="12" t="inlineStr">
        <is>
          <t>No stamp</t>
        </is>
      </c>
      <c r="O57" s="12" t="inlineStr"/>
      <c r="P57" s="11" t="inlineStr"/>
      <c r="Q57" s="12" t="inlineStr"/>
      <c r="R57" s="11" t="inlineStr">
        <is>
          <t>80377</t>
        </is>
      </c>
      <c r="S57" s="12" t="inlineStr"/>
      <c r="T57" s="11" t="inlineStr"/>
      <c r="U57" s="12" t="inlineStr"/>
      <c r="V57" s="12" t="n"/>
      <c r="W57" s="12">
        <f>IF(V57="Wrong - photo HAS timestamp + location","Timestamp + Location",IF(V57="Wrong - photo has NO stamp","No stamp",N57))</f>
        <v/>
      </c>
      <c r="X57" s="11">
        <f>IF(W57="Timestamp + Location","Yes","No")</f>
        <v/>
      </c>
      <c r="Y57" s="16" t="inlineStr">
        <is>
          <t>Open photo</t>
        </is>
      </c>
      <c r="Z57" s="11">
        <f>J57&amp;"|"&amp;K57</f>
        <v/>
      </c>
      <c r="AA57" s="12" t="inlineStr">
        <is>
          <t>870 | ODO | 80377m | noh</t>
        </is>
      </c>
    </row>
    <row r="58" ht="98" customHeight="1">
      <c r="A58" s="11" t="n">
        <v>57</v>
      </c>
      <c r="B58" s="11" t="inlineStr">
        <is>
          <t>SL02611</t>
        </is>
      </c>
      <c r="C58" s="12" t="inlineStr">
        <is>
          <t>Mahesh Kumar Gujjari</t>
        </is>
      </c>
      <c r="D58" s="11" t="inlineStr">
        <is>
          <t>SO</t>
        </is>
      </c>
      <c r="E58" s="11" t="inlineStr">
        <is>
          <t>South</t>
        </is>
      </c>
      <c r="F58" s="11" t="inlineStr">
        <is>
          <t>HYDERABAD</t>
        </is>
      </c>
      <c r="G58" s="12" t="inlineStr">
        <is>
          <t>K.Purushotham</t>
        </is>
      </c>
      <c r="H58" s="11" t="inlineStr">
        <is>
          <t>348925</t>
        </is>
      </c>
      <c r="I58" s="14" t="n">
        <v>46308</v>
      </c>
      <c r="J58" s="11" t="n">
        <v>625</v>
      </c>
      <c r="K58" s="11" t="inlineStr">
        <is>
          <t>START</t>
        </is>
      </c>
      <c r="L58" s="13" t="n">
        <v>244</v>
      </c>
      <c r="M58" s="11" t="n"/>
      <c r="N58" s="12" t="inlineStr">
        <is>
          <t>No stamp</t>
        </is>
      </c>
      <c r="O58" s="12" t="inlineStr"/>
      <c r="P58" s="11" t="inlineStr"/>
      <c r="Q58" s="12" t="inlineStr"/>
      <c r="R58" s="11" t="inlineStr">
        <is>
          <t>80379</t>
        </is>
      </c>
      <c r="S58" s="12" t="inlineStr"/>
      <c r="T58" s="11" t="inlineStr"/>
      <c r="U58" s="12" t="inlineStr"/>
      <c r="V58" s="12" t="n"/>
      <c r="W58" s="12">
        <f>IF(V58="Wrong - photo HAS timestamp + location","Timestamp + Location",IF(V58="Wrong - photo has NO stamp","No stamp",N58))</f>
        <v/>
      </c>
      <c r="X58" s="11">
        <f>IF(W58="Timestamp + Location","Yes","No")</f>
        <v/>
      </c>
      <c r="Y58" s="16" t="inlineStr">
        <is>
          <t>Open photo</t>
        </is>
      </c>
      <c r="Z58" s="11">
        <f>J58&amp;"|"&amp;K58</f>
        <v/>
      </c>
      <c r="AA58" s="12" t="inlineStr">
        <is>
          <t>0. | 80379元 | ODO | kr</t>
        </is>
      </c>
    </row>
    <row r="59" ht="98" customHeight="1">
      <c r="A59" s="11" t="n">
        <v>58</v>
      </c>
      <c r="B59" s="11" t="inlineStr">
        <is>
          <t>SL02611</t>
        </is>
      </c>
      <c r="C59" s="12" t="inlineStr">
        <is>
          <t>Mahesh Kumar Gujjari</t>
        </is>
      </c>
      <c r="D59" s="11" t="inlineStr">
        <is>
          <t>SO</t>
        </is>
      </c>
      <c r="E59" s="11" t="inlineStr">
        <is>
          <t>South</t>
        </is>
      </c>
      <c r="F59" s="11" t="inlineStr">
        <is>
          <t>HYDERABAD</t>
        </is>
      </c>
      <c r="G59" s="12" t="inlineStr">
        <is>
          <t>K.Purushotham</t>
        </is>
      </c>
      <c r="H59" s="11" t="inlineStr">
        <is>
          <t>348925</t>
        </is>
      </c>
      <c r="I59" s="14" t="n">
        <v>46308</v>
      </c>
      <c r="J59" s="11" t="n">
        <v>625</v>
      </c>
      <c r="K59" s="11" t="inlineStr">
        <is>
          <t>END</t>
        </is>
      </c>
      <c r="L59" s="13" t="n">
        <v>244</v>
      </c>
      <c r="M59" s="11" t="n"/>
      <c r="N59" s="12" t="inlineStr">
        <is>
          <t>No stamp</t>
        </is>
      </c>
      <c r="O59" s="12" t="inlineStr"/>
      <c r="P59" s="11" t="inlineStr"/>
      <c r="Q59" s="12" t="inlineStr"/>
      <c r="R59" s="11" t="inlineStr">
        <is>
          <t>80475</t>
        </is>
      </c>
      <c r="S59" s="12" t="inlineStr"/>
      <c r="T59" s="11" t="inlineStr"/>
      <c r="U59" s="12" t="inlineStr"/>
      <c r="V59" s="12" t="n"/>
      <c r="W59" s="12">
        <f>IF(V59="Wrong - photo HAS timestamp + location","Timestamp + Location",IF(V59="Wrong - photo has NO stamp","No stamp",N59))</f>
        <v/>
      </c>
      <c r="X59" s="11">
        <f>IF(W59="Timestamp + Location","Yes","No")</f>
        <v/>
      </c>
      <c r="Y59" s="16" t="inlineStr">
        <is>
          <t>Open photo</t>
        </is>
      </c>
      <c r="Z59" s="11">
        <f>J59&amp;"|"&amp;K59</f>
        <v/>
      </c>
      <c r="AA59" s="12" t="inlineStr">
        <is>
          <t>ODO | 80475.m</t>
        </is>
      </c>
    </row>
    <row r="60" ht="98" customHeight="1">
      <c r="A60" s="11" t="n">
        <v>59</v>
      </c>
      <c r="B60" s="11" t="inlineStr">
        <is>
          <t>SL02611</t>
        </is>
      </c>
      <c r="C60" s="12" t="inlineStr">
        <is>
          <t>Mahesh Kumar Gujjari</t>
        </is>
      </c>
      <c r="D60" s="11" t="inlineStr">
        <is>
          <t>SO</t>
        </is>
      </c>
      <c r="E60" s="11" t="inlineStr">
        <is>
          <t>South</t>
        </is>
      </c>
      <c r="F60" s="11" t="inlineStr">
        <is>
          <t>HYDERABAD</t>
        </is>
      </c>
      <c r="G60" s="12" t="inlineStr">
        <is>
          <t>K.Purushotham</t>
        </is>
      </c>
      <c r="H60" s="11" t="inlineStr">
        <is>
          <t>349766</t>
        </is>
      </c>
      <c r="I60" s="14" t="n">
        <v>46310</v>
      </c>
      <c r="J60" s="11" t="n">
        <v>1423</v>
      </c>
      <c r="K60" s="11" t="inlineStr">
        <is>
          <t>START</t>
        </is>
      </c>
      <c r="L60" s="13" t="n">
        <v>64</v>
      </c>
      <c r="M60" s="11" t="n"/>
      <c r="N60" s="12" t="inlineStr">
        <is>
          <t>No stamp</t>
        </is>
      </c>
      <c r="O60" s="12" t="inlineStr"/>
      <c r="P60" s="11" t="inlineStr"/>
      <c r="Q60" s="12" t="inlineStr"/>
      <c r="R60" s="11" t="inlineStr">
        <is>
          <t>80498, 80498</t>
        </is>
      </c>
      <c r="S60" s="12" t="inlineStr"/>
      <c r="T60" s="11" t="inlineStr"/>
      <c r="U60" s="12" t="inlineStr">
        <is>
          <t>3 - Random sample (no stamp)</t>
        </is>
      </c>
      <c r="V60" s="17" t="n"/>
      <c r="W60" s="12">
        <f>IF(V60="Wrong - photo HAS timestamp + location","Timestamp + Location",IF(V60="Wrong - photo has NO stamp","No stamp",N60))</f>
        <v/>
      </c>
      <c r="X60" s="11">
        <f>IF(W60="Timestamp + Location","Yes","No")</f>
        <v/>
      </c>
      <c r="Y60" s="16" t="inlineStr">
        <is>
          <t>Open photo</t>
        </is>
      </c>
      <c r="Z60" s="11">
        <f>J60&amp;"|"&amp;K60</f>
        <v/>
      </c>
      <c r="AA60" s="12" t="inlineStr">
        <is>
          <t>0 | ODO | 80498 | 80498. | oDO</t>
        </is>
      </c>
    </row>
    <row r="61" ht="98" customHeight="1">
      <c r="A61" s="11" t="n">
        <v>60</v>
      </c>
      <c r="B61" s="11" t="inlineStr">
        <is>
          <t>SL02611</t>
        </is>
      </c>
      <c r="C61" s="12" t="inlineStr">
        <is>
          <t>Mahesh Kumar Gujjari</t>
        </is>
      </c>
      <c r="D61" s="11" t="inlineStr">
        <is>
          <t>SO</t>
        </is>
      </c>
      <c r="E61" s="11" t="inlineStr">
        <is>
          <t>South</t>
        </is>
      </c>
      <c r="F61" s="11" t="inlineStr">
        <is>
          <t>HYDERABAD</t>
        </is>
      </c>
      <c r="G61" s="12" t="inlineStr">
        <is>
          <t>K.Purushotham</t>
        </is>
      </c>
      <c r="H61" s="11" t="inlineStr">
        <is>
          <t>349766</t>
        </is>
      </c>
      <c r="I61" s="14" t="n">
        <v>46310</v>
      </c>
      <c r="J61" s="11" t="n">
        <v>1423</v>
      </c>
      <c r="K61" s="11" t="inlineStr">
        <is>
          <t>END</t>
        </is>
      </c>
      <c r="L61" s="13" t="n">
        <v>64</v>
      </c>
      <c r="M61" s="11" t="n"/>
      <c r="N61" s="12" t="inlineStr">
        <is>
          <t>No stamp</t>
        </is>
      </c>
      <c r="O61" s="12" t="inlineStr"/>
      <c r="P61" s="11" t="inlineStr"/>
      <c r="Q61" s="12" t="inlineStr"/>
      <c r="R61" s="11" t="inlineStr">
        <is>
          <t>80549</t>
        </is>
      </c>
      <c r="S61" s="12" t="inlineStr"/>
      <c r="T61" s="11" t="inlineStr"/>
      <c r="U61" s="12" t="inlineStr"/>
      <c r="V61" s="12" t="n"/>
      <c r="W61" s="12">
        <f>IF(V61="Wrong - photo HAS timestamp + location","Timestamp + Location",IF(V61="Wrong - photo has NO stamp","No stamp",N61))</f>
        <v/>
      </c>
      <c r="X61" s="11">
        <f>IF(W61="Timestamp + Location","Yes","No")</f>
        <v/>
      </c>
      <c r="Y61" s="16" t="inlineStr">
        <is>
          <t>Open photo</t>
        </is>
      </c>
      <c r="Z61" s="11">
        <f>J61&amp;"|"&amp;K61</f>
        <v/>
      </c>
      <c r="AA61" s="12" t="inlineStr">
        <is>
          <t>0.3 | ODO | 80549 | km</t>
        </is>
      </c>
    </row>
    <row r="62" ht="98" customHeight="1">
      <c r="A62" s="11" t="n">
        <v>61</v>
      </c>
      <c r="B62" s="11" t="inlineStr">
        <is>
          <t>SL02670</t>
        </is>
      </c>
      <c r="C62" s="12" t="inlineStr">
        <is>
          <t>RAMAKANTA SAHU</t>
        </is>
      </c>
      <c r="D62" s="11" t="inlineStr">
        <is>
          <t>SO</t>
        </is>
      </c>
      <c r="E62" s="11" t="inlineStr">
        <is>
          <t>GTR05</t>
        </is>
      </c>
      <c r="F62" s="11" t="inlineStr">
        <is>
          <t>BALANGIRI</t>
        </is>
      </c>
      <c r="G62" s="12" t="inlineStr">
        <is>
          <t>UMA SANKAR PATTANAIK</t>
        </is>
      </c>
      <c r="H62" s="11" t="inlineStr">
        <is>
          <t>351558</t>
        </is>
      </c>
      <c r="I62" s="14" t="n">
        <v>46311</v>
      </c>
      <c r="J62" s="11" t="n">
        <v>3476</v>
      </c>
      <c r="K62" s="11" t="inlineStr">
        <is>
          <t>START</t>
        </is>
      </c>
      <c r="L62" s="13" t="n">
        <v>584</v>
      </c>
      <c r="M62" s="11" t="n"/>
      <c r="N62" s="12" t="inlineStr">
        <is>
          <t>Timestamp + Location</t>
        </is>
      </c>
      <c r="O62" s="12" t="inlineStr">
        <is>
          <t>16-Oct-2026</t>
        </is>
      </c>
      <c r="P62" s="11" t="inlineStr">
        <is>
          <t>09:04</t>
        </is>
      </c>
      <c r="Q62" s="12" t="inlineStr"/>
      <c r="R62" s="11" t="inlineStr">
        <is>
          <t>16540</t>
        </is>
      </c>
      <c r="S62" s="12" t="inlineStr"/>
      <c r="T62" s="11" t="inlineStr"/>
      <c r="U62" s="12" t="inlineStr"/>
      <c r="V62" s="12" t="n"/>
      <c r="W62" s="12">
        <f>IF(V62="Wrong - photo HAS timestamp + location","Timestamp + Location",IF(V62="Wrong - photo has NO stamp","No stamp",N62))</f>
        <v/>
      </c>
      <c r="X62" s="11">
        <f>IF(W62="Timestamp + Location","Yes","No")</f>
        <v/>
      </c>
      <c r="Y62" s="16" t="inlineStr">
        <is>
          <t>Open photo</t>
        </is>
      </c>
      <c r="Z62" s="11">
        <f>J62&amp;"|"&amp;K62</f>
        <v/>
      </c>
      <c r="AA62" s="12" t="inlineStr">
        <is>
          <t>TRIP | 614.7 | Ikm | 16540 | Ikm | ODO | 16 0ct 2026 09:04:08 | Loisingha | Northern Division | Odisha | ODO | E | 16 0ct 2026 09:04:08 | Loisingha | Northern Division | Odisha</t>
        </is>
      </c>
    </row>
    <row r="63" ht="98" customHeight="1">
      <c r="A63" s="11" t="n">
        <v>62</v>
      </c>
      <c r="B63" s="11" t="inlineStr">
        <is>
          <t>SL02670</t>
        </is>
      </c>
      <c r="C63" s="12" t="inlineStr">
        <is>
          <t>RAMAKANTA SAHU</t>
        </is>
      </c>
      <c r="D63" s="11" t="inlineStr">
        <is>
          <t>SO</t>
        </is>
      </c>
      <c r="E63" s="11" t="inlineStr">
        <is>
          <t>GTR05</t>
        </is>
      </c>
      <c r="F63" s="11" t="inlineStr">
        <is>
          <t>BALANGIRI</t>
        </is>
      </c>
      <c r="G63" s="12" t="inlineStr">
        <is>
          <t>UMA SANKAR PATTANAIK</t>
        </is>
      </c>
      <c r="H63" s="11" t="inlineStr">
        <is>
          <t>351558</t>
        </is>
      </c>
      <c r="I63" s="14" t="n">
        <v>46311</v>
      </c>
      <c r="J63" s="11" t="n">
        <v>3476</v>
      </c>
      <c r="K63" s="11" t="inlineStr">
        <is>
          <t>END</t>
        </is>
      </c>
      <c r="L63" s="13" t="n">
        <v>584</v>
      </c>
      <c r="M63" s="11" t="n"/>
      <c r="N63" s="12" t="inlineStr">
        <is>
          <t>Timestamp + Location</t>
        </is>
      </c>
      <c r="O63" s="12" t="inlineStr">
        <is>
          <t>16-Oct-2026</t>
        </is>
      </c>
      <c r="P63" s="11" t="inlineStr">
        <is>
          <t>21:50</t>
        </is>
      </c>
      <c r="Q63" s="12" t="inlineStr"/>
      <c r="R63" s="11" t="inlineStr">
        <is>
          <t>165547</t>
        </is>
      </c>
      <c r="S63" s="12" t="inlineStr"/>
      <c r="T63" s="11" t="inlineStr"/>
      <c r="U63" s="12" t="inlineStr"/>
      <c r="V63" s="12" t="n"/>
      <c r="W63" s="12">
        <f>IF(V63="Wrong - photo HAS timestamp + location","Timestamp + Location",IF(V63="Wrong - photo has NO stamp","No stamp",N63))</f>
        <v/>
      </c>
      <c r="X63" s="11">
        <f>IF(W63="Timestamp + Location","Yes","No")</f>
        <v/>
      </c>
      <c r="Y63" s="16" t="inlineStr">
        <is>
          <t>Open photo</t>
        </is>
      </c>
      <c r="Z63" s="11">
        <f>J63&amp;"|"&amp;K63</f>
        <v/>
      </c>
      <c r="AA63" s="12" t="inlineStr">
        <is>
          <t>TRIP | 512 | 76 | km | 165547 | Ikm | ODO | 16 0ct 2026 21:50:40 | Loisingha | Northern Division | Odisha | 16 0ct 2026 21:50:40 | Loisingha | Northern Division | Odisha</t>
        </is>
      </c>
    </row>
    <row r="64" ht="98" customHeight="1">
      <c r="A64" s="11" t="n">
        <v>63</v>
      </c>
      <c r="B64" s="11" t="inlineStr">
        <is>
          <t>SL02671</t>
        </is>
      </c>
      <c r="C64" s="12" t="inlineStr">
        <is>
          <t>IBRAR ALAM</t>
        </is>
      </c>
      <c r="D64" s="11" t="inlineStr">
        <is>
          <t>SR</t>
        </is>
      </c>
      <c r="E64" s="11" t="inlineStr">
        <is>
          <t>GTR02</t>
        </is>
      </c>
      <c r="F64" s="11" t="inlineStr">
        <is>
          <t>EAST DELHI</t>
        </is>
      </c>
      <c r="G64" s="12" t="inlineStr">
        <is>
          <t>RAHUL GAUTAM</t>
        </is>
      </c>
      <c r="H64" s="11" t="inlineStr">
        <is>
          <t>352100</t>
        </is>
      </c>
      <c r="I64" s="14" t="n">
        <v>46312</v>
      </c>
      <c r="J64" s="11" t="n">
        <v>3900</v>
      </c>
      <c r="K64" s="11" t="inlineStr">
        <is>
          <t>START</t>
        </is>
      </c>
      <c r="L64" s="13" t="n">
        <v>64</v>
      </c>
      <c r="M64" s="11" t="n"/>
      <c r="N64" s="12" t="inlineStr">
        <is>
          <t>No stamp</t>
        </is>
      </c>
      <c r="O64" s="12" t="inlineStr"/>
      <c r="P64" s="11" t="inlineStr"/>
      <c r="Q64" s="12" t="inlineStr"/>
      <c r="R64" s="11" t="inlineStr">
        <is>
          <t>506070, 493229</t>
        </is>
      </c>
      <c r="S64" s="12" t="inlineStr"/>
      <c r="T64" s="11" t="inlineStr"/>
      <c r="U64" s="12" t="inlineStr"/>
      <c r="V64" s="12" t="n"/>
      <c r="W64" s="12">
        <f>IF(V64="Wrong - photo HAS timestamp + location","Timestamp + Location",IF(V64="Wrong - photo has NO stamp","No stamp",N64))</f>
        <v/>
      </c>
      <c r="X64" s="11">
        <f>IF(W64="Timestamp + Location","Yes","No")</f>
        <v/>
      </c>
      <c r="Y64" s="16" t="inlineStr">
        <is>
          <t>Open photo</t>
        </is>
      </c>
      <c r="Z64" s="11">
        <f>J64&amp;"|"&amp;K64</f>
        <v/>
      </c>
      <c r="AA64" s="12" t="inlineStr">
        <is>
          <t>506070 | 40 | 493229 | 80 | 30 | 90 | 20 | 10</t>
        </is>
      </c>
    </row>
    <row r="65" ht="98" customHeight="1">
      <c r="A65" s="11" t="n">
        <v>64</v>
      </c>
      <c r="B65" s="11" t="inlineStr">
        <is>
          <t>SL02671</t>
        </is>
      </c>
      <c r="C65" s="12" t="inlineStr">
        <is>
          <t>IBRAR ALAM</t>
        </is>
      </c>
      <c r="D65" s="11" t="inlineStr">
        <is>
          <t>SR</t>
        </is>
      </c>
      <c r="E65" s="11" t="inlineStr">
        <is>
          <t>GTR02</t>
        </is>
      </c>
      <c r="F65" s="11" t="inlineStr">
        <is>
          <t>EAST DELHI</t>
        </is>
      </c>
      <c r="G65" s="12" t="inlineStr">
        <is>
          <t>RAHUL GAUTAM</t>
        </is>
      </c>
      <c r="H65" s="11" t="inlineStr">
        <is>
          <t>352100</t>
        </is>
      </c>
      <c r="I65" s="14" t="n">
        <v>46312</v>
      </c>
      <c r="J65" s="11" t="n">
        <v>3900</v>
      </c>
      <c r="K65" s="11" t="inlineStr">
        <is>
          <t>END</t>
        </is>
      </c>
      <c r="L65" s="13" t="n">
        <v>64</v>
      </c>
      <c r="M65" s="11" t="n"/>
      <c r="N65" s="12" t="inlineStr">
        <is>
          <t>No stamp</t>
        </is>
      </c>
      <c r="O65" s="12" t="inlineStr"/>
      <c r="P65" s="11" t="inlineStr"/>
      <c r="Q65" s="12" t="inlineStr"/>
      <c r="R65" s="11" t="inlineStr">
        <is>
          <t>493739</t>
        </is>
      </c>
      <c r="S65" s="12" t="inlineStr"/>
      <c r="T65" s="11" t="inlineStr"/>
      <c r="U65" s="12" t="inlineStr"/>
      <c r="V65" s="12" t="n"/>
      <c r="W65" s="12">
        <f>IF(V65="Wrong - photo HAS timestamp + location","Timestamp + Location",IF(V65="Wrong - photo has NO stamp","No stamp",N65))</f>
        <v/>
      </c>
      <c r="X65" s="11">
        <f>IF(W65="Timestamp + Location","Yes","No")</f>
        <v/>
      </c>
      <c r="Y65" s="16" t="inlineStr">
        <is>
          <t>Open photo</t>
        </is>
      </c>
      <c r="Z65" s="11">
        <f>J65&amp;"|"&amp;K65</f>
        <v/>
      </c>
      <c r="AA65" s="12" t="inlineStr">
        <is>
          <t>493739</t>
        </is>
      </c>
    </row>
    <row r="66" ht="98" customHeight="1">
      <c r="A66" s="11" t="n">
        <v>65</v>
      </c>
      <c r="B66" s="11" t="inlineStr">
        <is>
          <t>SL02826</t>
        </is>
      </c>
      <c r="C66" s="12" t="inlineStr">
        <is>
          <t>KIRAN KUMAR NAYAK</t>
        </is>
      </c>
      <c r="D66" s="11" t="inlineStr">
        <is>
          <t>SR</t>
        </is>
      </c>
      <c r="E66" s="11" t="inlineStr">
        <is>
          <t>GTR08</t>
        </is>
      </c>
      <c r="F66" s="11" t="inlineStr">
        <is>
          <t>BANGALORE</t>
        </is>
      </c>
      <c r="G66" s="12" t="inlineStr">
        <is>
          <t>GANGADHARAM K</t>
        </is>
      </c>
      <c r="H66" s="11" t="inlineStr">
        <is>
          <t>348314</t>
        </is>
      </c>
      <c r="I66" s="14" t="n">
        <v>46307</v>
      </c>
      <c r="J66" s="11" t="n">
        <v>232</v>
      </c>
      <c r="K66" s="11" t="inlineStr">
        <is>
          <t>START</t>
        </is>
      </c>
      <c r="L66" s="13" t="n">
        <v>80</v>
      </c>
      <c r="M66" s="11" t="n"/>
      <c r="N66" s="12" t="inlineStr">
        <is>
          <t>No stamp</t>
        </is>
      </c>
      <c r="O66" s="12" t="inlineStr"/>
      <c r="P66" s="11" t="inlineStr"/>
      <c r="Q66" s="12" t="inlineStr"/>
      <c r="R66" s="11" t="inlineStr">
        <is>
          <t>56594</t>
        </is>
      </c>
      <c r="S66" s="12" t="inlineStr"/>
      <c r="T66" s="11" t="inlineStr"/>
      <c r="U66" s="12" t="inlineStr">
        <is>
          <t>2 - Employee uses stamps elsewhere</t>
        </is>
      </c>
      <c r="V66" s="17" t="n"/>
      <c r="W66" s="12">
        <f>IF(V66="Wrong - photo HAS timestamp + location","Timestamp + Location",IF(V66="Wrong - photo has NO stamp","No stamp",N66))</f>
        <v/>
      </c>
      <c r="X66" s="11">
        <f>IF(W66="Timestamp + Location","Yes","No")</f>
        <v/>
      </c>
      <c r="Y66" s="16" t="inlineStr">
        <is>
          <t>Open photo</t>
        </is>
      </c>
      <c r="Z66" s="11">
        <f>J66&amp;"|"&amp;K66</f>
        <v/>
      </c>
      <c r="AA66" s="12" t="inlineStr">
        <is>
          <t>0 | SORO | H | 56594 | km</t>
        </is>
      </c>
    </row>
    <row r="67" ht="98" customHeight="1">
      <c r="A67" s="11" t="n">
        <v>66</v>
      </c>
      <c r="B67" s="11" t="inlineStr">
        <is>
          <t>SL02826</t>
        </is>
      </c>
      <c r="C67" s="12" t="inlineStr">
        <is>
          <t>KIRAN KUMAR NAYAK</t>
        </is>
      </c>
      <c r="D67" s="11" t="inlineStr">
        <is>
          <t>SR</t>
        </is>
      </c>
      <c r="E67" s="11" t="inlineStr">
        <is>
          <t>GTR08</t>
        </is>
      </c>
      <c r="F67" s="11" t="inlineStr">
        <is>
          <t>BANGALORE</t>
        </is>
      </c>
      <c r="G67" s="12" t="inlineStr">
        <is>
          <t>GANGADHARAM K</t>
        </is>
      </c>
      <c r="H67" s="11" t="inlineStr">
        <is>
          <t>348314</t>
        </is>
      </c>
      <c r="I67" s="14" t="n">
        <v>46307</v>
      </c>
      <c r="J67" s="11" t="n">
        <v>232</v>
      </c>
      <c r="K67" s="11" t="inlineStr">
        <is>
          <t>END</t>
        </is>
      </c>
      <c r="L67" s="13" t="n">
        <v>80</v>
      </c>
      <c r="M67" s="11" t="n"/>
      <c r="N67" s="12" t="inlineStr">
        <is>
          <t>No stamp</t>
        </is>
      </c>
      <c r="O67" s="12" t="inlineStr"/>
      <c r="P67" s="11" t="inlineStr"/>
      <c r="Q67" s="12" t="inlineStr"/>
      <c r="R67" s="11" t="inlineStr"/>
      <c r="S67" s="12" t="inlineStr"/>
      <c r="T67" s="11" t="inlineStr"/>
      <c r="U67" s="12" t="inlineStr">
        <is>
          <t>2 - Employee uses stamps elsewhere</t>
        </is>
      </c>
      <c r="V67" s="17" t="n"/>
      <c r="W67" s="12">
        <f>IF(V67="Wrong - photo HAS timestamp + location","Timestamp + Location",IF(V67="Wrong - photo has NO stamp","No stamp",N67))</f>
        <v/>
      </c>
      <c r="X67" s="11">
        <f>IF(W67="Timestamp + Location","Yes","No")</f>
        <v/>
      </c>
      <c r="Y67" s="16" t="inlineStr">
        <is>
          <t>Open photo</t>
        </is>
      </c>
      <c r="Z67" s="11">
        <f>J67&amp;"|"&amp;K67</f>
        <v/>
      </c>
      <c r="AA67" s="12" t="inlineStr">
        <is>
          <t>m</t>
        </is>
      </c>
    </row>
    <row r="68" ht="98" customHeight="1">
      <c r="A68" s="11" t="n">
        <v>67</v>
      </c>
      <c r="B68" s="11" t="inlineStr">
        <is>
          <t>SL02826</t>
        </is>
      </c>
      <c r="C68" s="12" t="inlineStr">
        <is>
          <t>KIRAN KUMAR NAYAK</t>
        </is>
      </c>
      <c r="D68" s="11" t="inlineStr">
        <is>
          <t>SR</t>
        </is>
      </c>
      <c r="E68" s="11" t="inlineStr">
        <is>
          <t>GTR08</t>
        </is>
      </c>
      <c r="F68" s="11" t="inlineStr">
        <is>
          <t>BANGALORE</t>
        </is>
      </c>
      <c r="G68" s="12" t="inlineStr">
        <is>
          <t>GANGADHARAM K</t>
        </is>
      </c>
      <c r="H68" s="11" t="inlineStr">
        <is>
          <t>348590</t>
        </is>
      </c>
      <c r="I68" s="14" t="n">
        <v>46308</v>
      </c>
      <c r="J68" s="11" t="n">
        <v>346</v>
      </c>
      <c r="K68" s="11" t="inlineStr">
        <is>
          <t>START</t>
        </is>
      </c>
      <c r="L68" s="13" t="n">
        <v>72</v>
      </c>
      <c r="M68" s="11" t="n"/>
      <c r="N68" s="12" t="inlineStr">
        <is>
          <t>No stamp</t>
        </is>
      </c>
      <c r="O68" s="12" t="inlineStr"/>
      <c r="P68" s="11" t="inlineStr"/>
      <c r="Q68" s="12" t="inlineStr"/>
      <c r="R68" s="11" t="inlineStr">
        <is>
          <t>5852.4</t>
        </is>
      </c>
      <c r="S68" s="12" t="inlineStr"/>
      <c r="T68" s="11" t="inlineStr"/>
      <c r="U68" s="12" t="inlineStr">
        <is>
          <t>2 - Employee uses stamps elsewhere</t>
        </is>
      </c>
      <c r="V68" s="17" t="n"/>
      <c r="W68" s="12">
        <f>IF(V68="Wrong - photo HAS timestamp + location","Timestamp + Location",IF(V68="Wrong - photo has NO stamp","No stamp",N68))</f>
        <v/>
      </c>
      <c r="X68" s="11">
        <f>IF(W68="Timestamp + Location","Yes","No")</f>
        <v/>
      </c>
      <c r="Y68" s="16" t="inlineStr">
        <is>
          <t>Open photo</t>
        </is>
      </c>
      <c r="Z68" s="11">
        <f>J68&amp;"|"&amp;K68</f>
        <v/>
      </c>
      <c r="AA68" s="12" t="inlineStr">
        <is>
          <t>20 | 9M6 | 5852.4 | km</t>
        </is>
      </c>
    </row>
    <row r="69" ht="98" customHeight="1">
      <c r="A69" s="11" t="n">
        <v>68</v>
      </c>
      <c r="B69" s="11" t="inlineStr">
        <is>
          <t>SL02826</t>
        </is>
      </c>
      <c r="C69" s="12" t="inlineStr">
        <is>
          <t>KIRAN KUMAR NAYAK</t>
        </is>
      </c>
      <c r="D69" s="11" t="inlineStr">
        <is>
          <t>SR</t>
        </is>
      </c>
      <c r="E69" s="11" t="inlineStr">
        <is>
          <t>GTR08</t>
        </is>
      </c>
      <c r="F69" s="11" t="inlineStr">
        <is>
          <t>BANGALORE</t>
        </is>
      </c>
      <c r="G69" s="12" t="inlineStr">
        <is>
          <t>GANGADHARAM K</t>
        </is>
      </c>
      <c r="H69" s="11" t="inlineStr">
        <is>
          <t>348590</t>
        </is>
      </c>
      <c r="I69" s="14" t="n">
        <v>46308</v>
      </c>
      <c r="J69" s="11" t="n">
        <v>346</v>
      </c>
      <c r="K69" s="11" t="inlineStr">
        <is>
          <t>END</t>
        </is>
      </c>
      <c r="L69" s="13" t="n">
        <v>72</v>
      </c>
      <c r="M69" s="11" t="n"/>
      <c r="N69" s="12" t="inlineStr">
        <is>
          <t>No stamp</t>
        </is>
      </c>
      <c r="O69" s="12" t="inlineStr"/>
      <c r="P69" s="11" t="inlineStr"/>
      <c r="Q69" s="12" t="inlineStr"/>
      <c r="R69" s="11" t="inlineStr">
        <is>
          <t>8506</t>
        </is>
      </c>
      <c r="S69" s="12" t="inlineStr"/>
      <c r="T69" s="11" t="inlineStr"/>
      <c r="U69" s="12" t="inlineStr">
        <is>
          <t>2 - Employee uses stamps elsewhere</t>
        </is>
      </c>
      <c r="V69" s="17" t="n"/>
      <c r="W69" s="12">
        <f>IF(V69="Wrong - photo HAS timestamp + location","Timestamp + Location",IF(V69="Wrong - photo has NO stamp","No stamp",N69))</f>
        <v/>
      </c>
      <c r="X69" s="11">
        <f>IF(W69="Timestamp + Location","Yes","No")</f>
        <v/>
      </c>
      <c r="Y69" s="16" t="inlineStr">
        <is>
          <t>Open photo</t>
        </is>
      </c>
      <c r="Z69" s="11">
        <f>J69&amp;"|"&amp;K69</f>
        <v/>
      </c>
      <c r="AA69" s="12" t="inlineStr">
        <is>
          <t>8506</t>
        </is>
      </c>
    </row>
    <row r="70" ht="98" customHeight="1">
      <c r="A70" s="11" t="n">
        <v>69</v>
      </c>
      <c r="B70" s="11" t="inlineStr">
        <is>
          <t>SL02826</t>
        </is>
      </c>
      <c r="C70" s="12" t="inlineStr">
        <is>
          <t>KIRAN KUMAR NAYAK</t>
        </is>
      </c>
      <c r="D70" s="11" t="inlineStr">
        <is>
          <t>SR</t>
        </is>
      </c>
      <c r="E70" s="11" t="inlineStr">
        <is>
          <t>GTR08</t>
        </is>
      </c>
      <c r="F70" s="11" t="inlineStr">
        <is>
          <t>BANGALORE</t>
        </is>
      </c>
      <c r="G70" s="12" t="inlineStr">
        <is>
          <t>GANGADHARAM K</t>
        </is>
      </c>
      <c r="H70" s="11" t="inlineStr">
        <is>
          <t>350572</t>
        </is>
      </c>
      <c r="I70" s="14" t="n">
        <v>46309</v>
      </c>
      <c r="J70" s="11" t="n">
        <v>2339</v>
      </c>
      <c r="K70" s="11" t="inlineStr">
        <is>
          <t>START</t>
        </is>
      </c>
      <c r="L70" s="13" t="n">
        <v>60</v>
      </c>
      <c r="M70" s="11" t="n"/>
      <c r="N70" s="12" t="inlineStr">
        <is>
          <t>Timestamp + Location</t>
        </is>
      </c>
      <c r="O70" s="12" t="inlineStr">
        <is>
          <t>15-Oct-2026</t>
        </is>
      </c>
      <c r="P70" s="11" t="inlineStr"/>
      <c r="Q70" s="12" t="inlineStr">
        <is>
          <t>Timestamp Camera</t>
        </is>
      </c>
      <c r="R70" s="11" t="inlineStr"/>
      <c r="S70" s="12" t="inlineStr">
        <is>
          <t>[High] Photo dated after the claim date: Photo dated 15-Oct-2026, claim date 14-Oct-2026</t>
        </is>
      </c>
      <c r="T70" s="11" t="inlineStr">
        <is>
          <t>High</t>
        </is>
      </c>
      <c r="U70" s="12" t="inlineStr">
        <is>
          <t>1 - Red flag</t>
        </is>
      </c>
      <c r="V70" s="17" t="n"/>
      <c r="W70" s="12">
        <f>IF(V70="Wrong - photo HAS timestamp + location","Timestamp + Location",IF(V70="Wrong - photo has NO stamp","No stamp",N70))</f>
        <v/>
      </c>
      <c r="X70" s="11">
        <f>IF(W70="Timestamp + Location","Yes","No")</f>
        <v/>
      </c>
      <c r="Y70" s="16" t="inlineStr">
        <is>
          <t>Open photo</t>
        </is>
      </c>
      <c r="Z70" s="11">
        <f>J70&amp;"|"&amp;K70</f>
        <v/>
      </c>
      <c r="AA70" s="12" t="inlineStr">
        <is>
          <t>Captured by Timestamp Camera | #Timestamp Camera | 15/10/202611:10AMGMT+05:30 | Byraveshwara Jndustrial Estate,Bengaluru,Karnataka, | 13.00203N.77.4916E | Timestamp camera | Captured by Timestamp Camera | #Timestamp Camera | 15/10/202611:10AMGMT+05:30 | Byraveshwara Jndustrial Estate,Bengaluru,Karnataka, | 13.00203N.77.4916E | Timestamp camera</t>
        </is>
      </c>
    </row>
    <row r="71" ht="98" customHeight="1">
      <c r="A71" s="11" t="n">
        <v>70</v>
      </c>
      <c r="B71" s="11" t="inlineStr">
        <is>
          <t>SL02826</t>
        </is>
      </c>
      <c r="C71" s="12" t="inlineStr">
        <is>
          <t>KIRAN KUMAR NAYAK</t>
        </is>
      </c>
      <c r="D71" s="11" t="inlineStr">
        <is>
          <t>SR</t>
        </is>
      </c>
      <c r="E71" s="11" t="inlineStr">
        <is>
          <t>GTR08</t>
        </is>
      </c>
      <c r="F71" s="11" t="inlineStr">
        <is>
          <t>BANGALORE</t>
        </is>
      </c>
      <c r="G71" s="12" t="inlineStr">
        <is>
          <t>GANGADHARAM K</t>
        </is>
      </c>
      <c r="H71" s="11" t="inlineStr">
        <is>
          <t>350572</t>
        </is>
      </c>
      <c r="I71" s="14" t="n">
        <v>46309</v>
      </c>
      <c r="J71" s="11" t="n">
        <v>2339</v>
      </c>
      <c r="K71" s="11" t="inlineStr">
        <is>
          <t>END</t>
        </is>
      </c>
      <c r="L71" s="13" t="n">
        <v>60</v>
      </c>
      <c r="M71" s="11" t="n"/>
      <c r="N71" s="12" t="inlineStr">
        <is>
          <t>Timestamp + Location</t>
        </is>
      </c>
      <c r="O71" s="12" t="inlineStr">
        <is>
          <t>16-Oct-2026</t>
        </is>
      </c>
      <c r="P71" s="11" t="inlineStr"/>
      <c r="Q71" s="12" t="inlineStr">
        <is>
          <t>13.00196, 77.49167, Timestamp Camera</t>
        </is>
      </c>
      <c r="R71" s="11" t="inlineStr"/>
      <c r="S71" s="12" t="inlineStr">
        <is>
          <t>[High] Photo dated after the claim date: Photo dated 16-Oct-2026, claim date 14-Oct-2026 | [Medium] Reused photo: same as #71 (START, claim 350585, 15-Oct)</t>
        </is>
      </c>
      <c r="T71" s="11" t="inlineStr">
        <is>
          <t>High</t>
        </is>
      </c>
      <c r="U71" s="12" t="inlineStr">
        <is>
          <t>1 - Red flag</t>
        </is>
      </c>
      <c r="V71" s="17" t="n"/>
      <c r="W71" s="12">
        <f>IF(V71="Wrong - photo HAS timestamp + location","Timestamp + Location",IF(V71="Wrong - photo has NO stamp","No stamp",N71))</f>
        <v/>
      </c>
      <c r="X71" s="11">
        <f>IF(W71="Timestamp + Location","Yes","No")</f>
        <v/>
      </c>
      <c r="Y71" s="16" t="inlineStr">
        <is>
          <t>Open photo</t>
        </is>
      </c>
      <c r="Z71" s="11">
        <f>J71&amp;"|"&amp;K71</f>
        <v/>
      </c>
      <c r="AA71" s="12" t="inlineStr">
        <is>
          <t>Camera | Captured by Timestamp Camera | #Timestamp Camera | 16/10/202610:06AMGMT+05-30 | StateBankof India Colony,Bengaluru,Karnataka, | 13.00196°N,77.49167E | Timestamp camera | Captured by Timestamp Camera | #Timestamp Camera | 16/10/202610:06AMGMT+05-30 | StateBankof India Colony,Bengaluru,Karnataka, | 13.00196°N.77.49167°E | Timestampcamera</t>
        </is>
      </c>
    </row>
    <row r="72" ht="98" customHeight="1">
      <c r="A72" s="11" t="n">
        <v>71</v>
      </c>
      <c r="B72" s="11" t="inlineStr">
        <is>
          <t>SL02826</t>
        </is>
      </c>
      <c r="C72" s="12" t="inlineStr">
        <is>
          <t>KIRAN KUMAR NAYAK</t>
        </is>
      </c>
      <c r="D72" s="11" t="inlineStr">
        <is>
          <t>SR</t>
        </is>
      </c>
      <c r="E72" s="11" t="inlineStr">
        <is>
          <t>GTR08</t>
        </is>
      </c>
      <c r="F72" s="11" t="inlineStr">
        <is>
          <t>BANGALORE</t>
        </is>
      </c>
      <c r="G72" s="12" t="inlineStr">
        <is>
          <t>GANGADHARAM K</t>
        </is>
      </c>
      <c r="H72" s="11" t="inlineStr">
        <is>
          <t>350585</t>
        </is>
      </c>
      <c r="I72" s="14" t="n">
        <v>46310</v>
      </c>
      <c r="J72" s="11" t="n">
        <v>2349</v>
      </c>
      <c r="K72" s="11" t="inlineStr">
        <is>
          <t>START</t>
        </is>
      </c>
      <c r="L72" s="13" t="n">
        <v>92</v>
      </c>
      <c r="M72" s="11" t="n"/>
      <c r="N72" s="12" t="inlineStr">
        <is>
          <t>Timestamp + Location</t>
        </is>
      </c>
      <c r="O72" s="12" t="inlineStr">
        <is>
          <t>16-Oct-2026</t>
        </is>
      </c>
      <c r="P72" s="11" t="inlineStr"/>
      <c r="Q72" s="12" t="inlineStr">
        <is>
          <t>13.00196, 77.49167, Timestamp Camera</t>
        </is>
      </c>
      <c r="R72" s="11" t="inlineStr"/>
      <c r="S72" s="12" t="inlineStr">
        <is>
          <t>[High] Photo dated after the claim date: Photo dated 16-Oct-2026, claim date 15-Oct-2026 | [Medium] Reused photo: same as #70 (END, claim 350572, 14-Oct)</t>
        </is>
      </c>
      <c r="T72" s="11" t="inlineStr">
        <is>
          <t>High</t>
        </is>
      </c>
      <c r="U72" s="12" t="inlineStr">
        <is>
          <t>1 - Red flag</t>
        </is>
      </c>
      <c r="V72" s="17" t="n"/>
      <c r="W72" s="12">
        <f>IF(V72="Wrong - photo HAS timestamp + location","Timestamp + Location",IF(V72="Wrong - photo has NO stamp","No stamp",N72))</f>
        <v/>
      </c>
      <c r="X72" s="11">
        <f>IF(W72="Timestamp + Location","Yes","No")</f>
        <v/>
      </c>
      <c r="Y72" s="16" t="inlineStr">
        <is>
          <t>Open photo</t>
        </is>
      </c>
      <c r="Z72" s="11">
        <f>J72&amp;"|"&amp;K72</f>
        <v/>
      </c>
      <c r="AA72" s="12" t="inlineStr">
        <is>
          <t>Camera | Captured by Timestamp Camera | #Timestamp Camera | 16/10/202610:06AMGMT+05-30 | StateBankof India Colony,Bengaluru,Karnataka, | 13.00196°N,77.49167E | Timestamp camera | Captured by Timestamp Camera | #Timestamp Camera | 16/10/202610:06AMGMT+05-30 | StateBankof India Colony,Bengaluru,Karnataka, | 13.00196°N.77.49167°E | Timestampcamera</t>
        </is>
      </c>
    </row>
    <row r="73" ht="98" customHeight="1">
      <c r="A73" s="11" t="n">
        <v>72</v>
      </c>
      <c r="B73" s="11" t="inlineStr">
        <is>
          <t>SL02826</t>
        </is>
      </c>
      <c r="C73" s="12" t="inlineStr">
        <is>
          <t>KIRAN KUMAR NAYAK</t>
        </is>
      </c>
      <c r="D73" s="11" t="inlineStr">
        <is>
          <t>SR</t>
        </is>
      </c>
      <c r="E73" s="11" t="inlineStr">
        <is>
          <t>GTR08</t>
        </is>
      </c>
      <c r="F73" s="11" t="inlineStr">
        <is>
          <t>BANGALORE</t>
        </is>
      </c>
      <c r="G73" s="12" t="inlineStr">
        <is>
          <t>GANGADHARAM K</t>
        </is>
      </c>
      <c r="H73" s="11" t="inlineStr">
        <is>
          <t>350585</t>
        </is>
      </c>
      <c r="I73" s="14" t="n">
        <v>46310</v>
      </c>
      <c r="J73" s="11" t="n">
        <v>2349</v>
      </c>
      <c r="K73" s="11" t="inlineStr">
        <is>
          <t>END</t>
        </is>
      </c>
      <c r="L73" s="13" t="n">
        <v>92</v>
      </c>
      <c r="M73" s="11" t="n"/>
      <c r="N73" s="12" t="inlineStr">
        <is>
          <t>Timestamp + Location</t>
        </is>
      </c>
      <c r="O73" s="12" t="inlineStr">
        <is>
          <t>16-Oct-2026</t>
        </is>
      </c>
      <c r="P73" s="11" t="inlineStr"/>
      <c r="Q73" s="12" t="inlineStr">
        <is>
          <t>13.00196, 77.49167, Timestamp Camera</t>
        </is>
      </c>
      <c r="R73" s="11" t="inlineStr"/>
      <c r="S73" s="12" t="inlineStr">
        <is>
          <t>[High] Photo dated after the claim date: Photo dated 16-Oct-2026, claim date 15-Oct-2026</t>
        </is>
      </c>
      <c r="T73" s="11" t="inlineStr">
        <is>
          <t>High</t>
        </is>
      </c>
      <c r="U73" s="12" t="inlineStr">
        <is>
          <t>1 - Red flag</t>
        </is>
      </c>
      <c r="V73" s="17" t="n"/>
      <c r="W73" s="12">
        <f>IF(V73="Wrong - photo HAS timestamp + location","Timestamp + Location",IF(V73="Wrong - photo has NO stamp","No stamp",N73))</f>
        <v/>
      </c>
      <c r="X73" s="11">
        <f>IF(W73="Timestamp + Location","Yes","No")</f>
        <v/>
      </c>
      <c r="Y73" s="16" t="inlineStr">
        <is>
          <t>Open photo</t>
        </is>
      </c>
      <c r="Z73" s="11">
        <f>J73&amp;"|"&amp;K73</f>
        <v/>
      </c>
      <c r="AA73" s="12" t="inlineStr">
        <is>
          <t>E06 | CapturedbyTimestampCamera | #Timestamp Camera | 16/10/202610:17PMGMT+05:30 | StateBankofIndia Colony,Bengaluru,Karnataka, | 13.00196°N,77.49167°E | Timestampcamera | CapturedbyTimestampCamera | #Timestamp Camera | 16/10/202610:17PMGMT+05:30 | StateBankof India Colony,Bengaluru,Karnataka, | 13.00196°N,77.49167°E | Timestampcamera</t>
        </is>
      </c>
    </row>
    <row r="74" ht="98" customHeight="1">
      <c r="A74" s="11" t="n">
        <v>73</v>
      </c>
      <c r="B74" s="11" t="inlineStr">
        <is>
          <t>SL02826</t>
        </is>
      </c>
      <c r="C74" s="12" t="inlineStr">
        <is>
          <t>KIRAN KUMAR NAYAK</t>
        </is>
      </c>
      <c r="D74" s="11" t="inlineStr">
        <is>
          <t>SR</t>
        </is>
      </c>
      <c r="E74" s="11" t="inlineStr">
        <is>
          <t>GTR08</t>
        </is>
      </c>
      <c r="F74" s="11" t="inlineStr">
        <is>
          <t>BANGALORE</t>
        </is>
      </c>
      <c r="G74" s="12" t="inlineStr">
        <is>
          <t>GANGADHARAM K</t>
        </is>
      </c>
      <c r="H74" s="11" t="inlineStr">
        <is>
          <t>350566</t>
        </is>
      </c>
      <c r="I74" s="14" t="n">
        <v>46311</v>
      </c>
      <c r="J74" s="11" t="n">
        <v>2333</v>
      </c>
      <c r="K74" s="11" t="inlineStr">
        <is>
          <t>START</t>
        </is>
      </c>
      <c r="L74" s="13" t="n">
        <v>200</v>
      </c>
      <c r="M74" s="11" t="n"/>
      <c r="N74" s="12" t="inlineStr">
        <is>
          <t>No stamp</t>
        </is>
      </c>
      <c r="O74" s="12" t="inlineStr"/>
      <c r="P74" s="11" t="inlineStr"/>
      <c r="Q74" s="12" t="inlineStr"/>
      <c r="R74" s="11" t="inlineStr">
        <is>
          <t>7080, 58854, 200</t>
        </is>
      </c>
      <c r="S74" s="12" t="inlineStr"/>
      <c r="T74" s="11" t="inlineStr"/>
      <c r="U74" s="12" t="inlineStr">
        <is>
          <t>2 - Employee uses stamps elsewhere</t>
        </is>
      </c>
      <c r="V74" s="17" t="n"/>
      <c r="W74" s="12">
        <f>IF(V74="Wrong - photo HAS timestamp + location","Timestamp + Location",IF(V74="Wrong - photo has NO stamp","No stamp",N74))</f>
        <v/>
      </c>
      <c r="X74" s="11">
        <f>IF(W74="Timestamp + Location","Yes","No")</f>
        <v/>
      </c>
      <c r="Y74" s="16" t="inlineStr">
        <is>
          <t>Open photo</t>
        </is>
      </c>
      <c r="Z74" s="11">
        <f>J74&amp;"|"&amp;K74</f>
        <v/>
      </c>
      <c r="AA74" s="12" t="inlineStr">
        <is>
          <t>70 80 g0 | 60 | 50 | 100 | 40 | 58854 | 0200 | 110 | 120 | 130 | 140 | km/h | i3s | TLRN | 140 | km/h | i3s | O | TLIRN</t>
        </is>
      </c>
    </row>
    <row r="75" ht="98" customHeight="1">
      <c r="A75" s="11" t="n">
        <v>74</v>
      </c>
      <c r="B75" s="11" t="inlineStr">
        <is>
          <t>SL02826</t>
        </is>
      </c>
      <c r="C75" s="12" t="inlineStr">
        <is>
          <t>KIRAN KUMAR NAYAK</t>
        </is>
      </c>
      <c r="D75" s="11" t="inlineStr">
        <is>
          <t>SR</t>
        </is>
      </c>
      <c r="E75" s="11" t="inlineStr">
        <is>
          <t>GTR08</t>
        </is>
      </c>
      <c r="F75" s="11" t="inlineStr">
        <is>
          <t>BANGALORE</t>
        </is>
      </c>
      <c r="G75" s="12" t="inlineStr">
        <is>
          <t>GANGADHARAM K</t>
        </is>
      </c>
      <c r="H75" s="11" t="inlineStr">
        <is>
          <t>350566</t>
        </is>
      </c>
      <c r="I75" s="14" t="n">
        <v>46311</v>
      </c>
      <c r="J75" s="11" t="n">
        <v>2333</v>
      </c>
      <c r="K75" s="11" t="inlineStr">
        <is>
          <t>END</t>
        </is>
      </c>
      <c r="L75" s="13" t="n">
        <v>200</v>
      </c>
      <c r="M75" s="11" t="n"/>
      <c r="N75" s="12" t="inlineStr">
        <is>
          <t>No stamp</t>
        </is>
      </c>
      <c r="O75" s="12" t="inlineStr"/>
      <c r="P75" s="11" t="inlineStr"/>
      <c r="Q75" s="12" t="inlineStr"/>
      <c r="R75" s="11" t="inlineStr">
        <is>
          <t>589394</t>
        </is>
      </c>
      <c r="S75" s="12" t="inlineStr"/>
      <c r="T75" s="11" t="inlineStr"/>
      <c r="U75" s="12" t="inlineStr">
        <is>
          <t>2 - Employee uses stamps elsewhere</t>
        </is>
      </c>
      <c r="V75" s="17" t="n"/>
      <c r="W75" s="12">
        <f>IF(V75="Wrong - photo HAS timestamp + location","Timestamp + Location",IF(V75="Wrong - photo has NO stamp","No stamp",N75))</f>
        <v/>
      </c>
      <c r="X75" s="11">
        <f>IF(W75="Timestamp + Location","Yes","No")</f>
        <v/>
      </c>
      <c r="Y75" s="16" t="inlineStr">
        <is>
          <t>Open photo</t>
        </is>
      </c>
      <c r="Z75" s="11">
        <f>J75&amp;"|"&amp;K75</f>
        <v/>
      </c>
      <c r="AA75" s="12" t="inlineStr">
        <is>
          <t>60 | 50 | 589394 | 3</t>
        </is>
      </c>
    </row>
    <row r="76" ht="98" customHeight="1">
      <c r="A76" s="11" t="n">
        <v>75</v>
      </c>
      <c r="B76" s="11" t="inlineStr">
        <is>
          <t>SL02930</t>
        </is>
      </c>
      <c r="C76" s="12" t="inlineStr">
        <is>
          <t>A. SURESH GOUD</t>
        </is>
      </c>
      <c r="D76" s="11" t="inlineStr">
        <is>
          <t>SR</t>
        </is>
      </c>
      <c r="E76" s="11" t="inlineStr">
        <is>
          <t>GTR07</t>
        </is>
      </c>
      <c r="F76" s="11" t="inlineStr">
        <is>
          <t>Jadcherla</t>
        </is>
      </c>
      <c r="G76" s="12" t="inlineStr">
        <is>
          <t>B BHASKAR</t>
        </is>
      </c>
      <c r="H76" s="11" t="inlineStr">
        <is>
          <t>351802</t>
        </is>
      </c>
      <c r="I76" s="14" t="n">
        <v>46312</v>
      </c>
      <c r="J76" s="11" t="n">
        <v>3635</v>
      </c>
      <c r="K76" s="11" t="inlineStr">
        <is>
          <t>START</t>
        </is>
      </c>
      <c r="L76" s="13" t="n">
        <v>192</v>
      </c>
      <c r="M76" s="11" t="n"/>
      <c r="N76" s="12" t="inlineStr">
        <is>
          <t>No stamp</t>
        </is>
      </c>
      <c r="O76" s="12" t="inlineStr"/>
      <c r="P76" s="11" t="inlineStr"/>
      <c r="Q76" s="12" t="inlineStr"/>
      <c r="R76" s="11" t="inlineStr">
        <is>
          <t>37427</t>
        </is>
      </c>
      <c r="S76" s="12" t="inlineStr"/>
      <c r="T76" s="11" t="inlineStr"/>
      <c r="U76" s="12" t="inlineStr"/>
      <c r="V76" s="12" t="n"/>
      <c r="W76" s="12">
        <f>IF(V76="Wrong - photo HAS timestamp + location","Timestamp + Location",IF(V76="Wrong - photo has NO stamp","No stamp",N76))</f>
        <v/>
      </c>
      <c r="X76" s="11">
        <f>IF(W76="Timestamp + Location","Yes","No")</f>
        <v/>
      </c>
      <c r="Y76" s="16" t="inlineStr">
        <is>
          <t>Open photo</t>
        </is>
      </c>
      <c r="Z76" s="11">
        <f>J76&amp;"|"&amp;K76</f>
        <v/>
      </c>
      <c r="AA76" s="12" t="inlineStr">
        <is>
          <t>80 | 60 | 100 | 40 | 37427 | 20 | 140 | 20</t>
        </is>
      </c>
    </row>
    <row r="77" ht="98" customHeight="1">
      <c r="A77" s="11" t="n">
        <v>76</v>
      </c>
      <c r="B77" s="11" t="inlineStr">
        <is>
          <t>SL02930</t>
        </is>
      </c>
      <c r="C77" s="12" t="inlineStr">
        <is>
          <t>A. SURESH GOUD</t>
        </is>
      </c>
      <c r="D77" s="11" t="inlineStr">
        <is>
          <t>SR</t>
        </is>
      </c>
      <c r="E77" s="11" t="inlineStr">
        <is>
          <t>GTR07</t>
        </is>
      </c>
      <c r="F77" s="11" t="inlineStr">
        <is>
          <t>Jadcherla</t>
        </is>
      </c>
      <c r="G77" s="12" t="inlineStr">
        <is>
          <t>B BHASKAR</t>
        </is>
      </c>
      <c r="H77" s="11" t="inlineStr">
        <is>
          <t>351802</t>
        </is>
      </c>
      <c r="I77" s="14" t="n">
        <v>46312</v>
      </c>
      <c r="J77" s="11" t="n">
        <v>3635</v>
      </c>
      <c r="K77" s="11" t="inlineStr">
        <is>
          <t>END</t>
        </is>
      </c>
      <c r="L77" s="13" t="n">
        <v>192</v>
      </c>
      <c r="M77" s="11" t="n"/>
      <c r="N77" s="12" t="inlineStr">
        <is>
          <t>No stamp</t>
        </is>
      </c>
      <c r="O77" s="12" t="inlineStr"/>
      <c r="P77" s="11" t="inlineStr"/>
      <c r="Q77" s="12" t="inlineStr"/>
      <c r="R77" s="11" t="inlineStr">
        <is>
          <t>374758</t>
        </is>
      </c>
      <c r="S77" s="12" t="inlineStr"/>
      <c r="T77" s="11" t="inlineStr"/>
      <c r="U77" s="12" t="inlineStr"/>
      <c r="V77" s="12" t="n"/>
      <c r="W77" s="12">
        <f>IF(V77="Wrong - photo HAS timestamp + location","Timestamp + Location",IF(V77="Wrong - photo has NO stamp","No stamp",N77))</f>
        <v/>
      </c>
      <c r="X77" s="11">
        <f>IF(W77="Timestamp + Location","Yes","No")</f>
        <v/>
      </c>
      <c r="Y77" s="16" t="inlineStr">
        <is>
          <t>Open photo</t>
        </is>
      </c>
      <c r="Z77" s="11">
        <f>J77&amp;"|"&amp;K77</f>
        <v/>
      </c>
      <c r="AA77" s="12" t="inlineStr">
        <is>
          <t>BO | 60 | 100 | 374758 | 40 | 120 | 20 | 140 | 20 | 140</t>
        </is>
      </c>
    </row>
    <row r="78" ht="98" customHeight="1">
      <c r="A78" s="11" t="n">
        <v>77</v>
      </c>
      <c r="B78" s="11" t="inlineStr">
        <is>
          <t>SL03071</t>
        </is>
      </c>
      <c r="C78" s="12" t="inlineStr">
        <is>
          <t>Bhavana Yadav</t>
        </is>
      </c>
      <c r="D78" s="11" t="inlineStr">
        <is>
          <t>SO</t>
        </is>
      </c>
      <c r="E78" s="11" t="inlineStr">
        <is>
          <t>West</t>
        </is>
      </c>
      <c r="F78" s="11" t="inlineStr">
        <is>
          <t>RAIPUR</t>
        </is>
      </c>
      <c r="G78" s="12" t="inlineStr">
        <is>
          <t>POKHRAJ KUMAR SAHU</t>
        </is>
      </c>
      <c r="H78" s="11" t="inlineStr">
        <is>
          <t>349124</t>
        </is>
      </c>
      <c r="I78" s="14" t="n">
        <v>46307</v>
      </c>
      <c r="J78" s="11" t="n">
        <v>794</v>
      </c>
      <c r="K78" s="11" t="inlineStr">
        <is>
          <t>START</t>
        </is>
      </c>
      <c r="L78" s="13" t="n">
        <v>264</v>
      </c>
      <c r="M78" s="11" t="n"/>
      <c r="N78" s="12" t="inlineStr">
        <is>
          <t>No stamp</t>
        </is>
      </c>
      <c r="O78" s="12" t="inlineStr"/>
      <c r="P78" s="11" t="inlineStr"/>
      <c r="Q78" s="12" t="inlineStr"/>
      <c r="R78" s="11" t="inlineStr">
        <is>
          <t>52599</t>
        </is>
      </c>
      <c r="S78" s="12" t="inlineStr"/>
      <c r="T78" s="11" t="inlineStr"/>
      <c r="U78" s="12" t="inlineStr">
        <is>
          <t>2 - Employee uses stamps elsewhere</t>
        </is>
      </c>
      <c r="V78" s="17" t="n"/>
      <c r="W78" s="12">
        <f>IF(V78="Wrong - photo HAS timestamp + location","Timestamp + Location",IF(V78="Wrong - photo has NO stamp","No stamp",N78))</f>
        <v/>
      </c>
      <c r="X78" s="11">
        <f>IF(W78="Timestamp + Location","Yes","No")</f>
        <v/>
      </c>
      <c r="Y78" s="16" t="inlineStr">
        <is>
          <t>Open photo</t>
        </is>
      </c>
      <c r="Z78" s="11">
        <f>J78&amp;"|"&amp;K78</f>
        <v/>
      </c>
      <c r="AA78" s="12" t="inlineStr">
        <is>
          <t>60 | 80 | NiliL | ECONOMY | 52599 | km</t>
        </is>
      </c>
    </row>
    <row r="79" ht="98" customHeight="1">
      <c r="A79" s="11" t="n">
        <v>78</v>
      </c>
      <c r="B79" s="11" t="inlineStr">
        <is>
          <t>SL03071</t>
        </is>
      </c>
      <c r="C79" s="12" t="inlineStr">
        <is>
          <t>Bhavana Yadav</t>
        </is>
      </c>
      <c r="D79" s="11" t="inlineStr">
        <is>
          <t>SO</t>
        </is>
      </c>
      <c r="E79" s="11" t="inlineStr">
        <is>
          <t>West</t>
        </is>
      </c>
      <c r="F79" s="11" t="inlineStr">
        <is>
          <t>RAIPUR</t>
        </is>
      </c>
      <c r="G79" s="12" t="inlineStr">
        <is>
          <t>POKHRAJ KUMAR SAHU</t>
        </is>
      </c>
      <c r="H79" s="11" t="inlineStr">
        <is>
          <t>349124</t>
        </is>
      </c>
      <c r="I79" s="14" t="n">
        <v>46307</v>
      </c>
      <c r="J79" s="11" t="n">
        <v>794</v>
      </c>
      <c r="K79" s="11" t="inlineStr">
        <is>
          <t>END</t>
        </is>
      </c>
      <c r="L79" s="13" t="n">
        <v>264</v>
      </c>
      <c r="M79" s="11" t="n"/>
      <c r="N79" s="12" t="inlineStr">
        <is>
          <t>Timestamp + Location</t>
        </is>
      </c>
      <c r="O79" s="12" t="inlineStr">
        <is>
          <t>12-Oct-2026</t>
        </is>
      </c>
      <c r="P79" s="11" t="inlineStr">
        <is>
          <t>20:26</t>
        </is>
      </c>
      <c r="Q79" s="12" t="inlineStr"/>
      <c r="R79" s="11" t="inlineStr">
        <is>
          <t>52700</t>
        </is>
      </c>
      <c r="S79" s="12" t="inlineStr"/>
      <c r="T79" s="11" t="inlineStr"/>
      <c r="U79" s="12" t="inlineStr"/>
      <c r="V79" s="12" t="n"/>
      <c r="W79" s="12">
        <f>IF(V79="Wrong - photo HAS timestamp + location","Timestamp + Location",IF(V79="Wrong - photo has NO stamp","No stamp",N79))</f>
        <v/>
      </c>
      <c r="X79" s="11">
        <f>IF(W79="Timestamp + Location","Yes","No")</f>
        <v/>
      </c>
      <c r="Y79" s="16" t="inlineStr">
        <is>
          <t>Open photo</t>
        </is>
      </c>
      <c r="Z79" s="11">
        <f>J79&amp;"|"&amp;K79</f>
        <v/>
      </c>
      <c r="AA79" s="12" t="inlineStr">
        <is>
          <t>50 | 40 | 80 | ECONOMY | 52700gkm | km/h | 65 Dudhadhari Mandir Road | Mahamai Para | Raipur Division | Chhattisgarh | km/h | E | E | Oct 12, 2026 8:26:18 PM | 65 Dudhadhari Mandir Road | Mahamai Para | Raipur Division | Chhattisgarh</t>
        </is>
      </c>
    </row>
    <row r="80" ht="98" customHeight="1">
      <c r="A80" s="11" t="n">
        <v>79</v>
      </c>
      <c r="B80" s="11" t="inlineStr">
        <is>
          <t>SL03071</t>
        </is>
      </c>
      <c r="C80" s="12" t="inlineStr">
        <is>
          <t>Bhavana Yadav</t>
        </is>
      </c>
      <c r="D80" s="11" t="inlineStr">
        <is>
          <t>SO</t>
        </is>
      </c>
      <c r="E80" s="11" t="inlineStr">
        <is>
          <t>West</t>
        </is>
      </c>
      <c r="F80" s="11" t="inlineStr">
        <is>
          <t>RAIPUR</t>
        </is>
      </c>
      <c r="G80" s="12" t="inlineStr">
        <is>
          <t>POKHRAJ KUMAR SAHU</t>
        </is>
      </c>
      <c r="H80" s="11" t="inlineStr">
        <is>
          <t>349125</t>
        </is>
      </c>
      <c r="I80" s="14" t="n">
        <v>46308</v>
      </c>
      <c r="J80" s="11" t="n">
        <v>796</v>
      </c>
      <c r="K80" s="11" t="inlineStr">
        <is>
          <t>START</t>
        </is>
      </c>
      <c r="L80" s="13" t="n">
        <v>24</v>
      </c>
      <c r="M80" s="11" t="n"/>
      <c r="N80" s="12" t="inlineStr">
        <is>
          <t>Timestamp + Location</t>
        </is>
      </c>
      <c r="O80" s="12" t="inlineStr">
        <is>
          <t>13-Oct-2026</t>
        </is>
      </c>
      <c r="P80" s="11" t="inlineStr">
        <is>
          <t>09:44</t>
        </is>
      </c>
      <c r="Q80" s="12" t="inlineStr"/>
      <c r="R80" s="11" t="inlineStr">
        <is>
          <t>527029, 527029</t>
        </is>
      </c>
      <c r="S80" s="12" t="inlineStr"/>
      <c r="T80" s="11" t="inlineStr"/>
      <c r="U80" s="12" t="inlineStr"/>
      <c r="V80" s="12" t="n"/>
      <c r="W80" s="12">
        <f>IF(V80="Wrong - photo HAS timestamp + location","Timestamp + Location",IF(V80="Wrong - photo has NO stamp","No stamp",N80))</f>
        <v/>
      </c>
      <c r="X80" s="11">
        <f>IF(W80="Timestamp + Location","Yes","No")</f>
        <v/>
      </c>
      <c r="Y80" s="16" t="inlineStr">
        <is>
          <t>Open photo</t>
        </is>
      </c>
      <c r="Z80" s="11">
        <f>J80&amp;"|"&amp;K80</f>
        <v/>
      </c>
      <c r="AA80" s="12" t="inlineStr">
        <is>
          <t>60 | 40 | 80 | AiliL | 100 | ECONOMY | 527029km | km/h | GM- | Oct13,20269:44:54AM | 45Budha Talab | F | Purani Basti | Raipur Division | Chhattisgarh | ECONOVY | 527029 | km/h | Oct 13, 2026 9:44:54 AM | 45 Budha Talab | F | Purani Basti | Raipur Division | Chhattisgarh</t>
        </is>
      </c>
    </row>
    <row r="81" ht="98" customHeight="1">
      <c r="A81" s="11" t="n">
        <v>80</v>
      </c>
      <c r="B81" s="11" t="inlineStr">
        <is>
          <t>SL03071</t>
        </is>
      </c>
      <c r="C81" s="12" t="inlineStr">
        <is>
          <t>Bhavana Yadav</t>
        </is>
      </c>
      <c r="D81" s="11" t="inlineStr">
        <is>
          <t>SO</t>
        </is>
      </c>
      <c r="E81" s="11" t="inlineStr">
        <is>
          <t>West</t>
        </is>
      </c>
      <c r="F81" s="11" t="inlineStr">
        <is>
          <t>RAIPUR</t>
        </is>
      </c>
      <c r="G81" s="12" t="inlineStr">
        <is>
          <t>POKHRAJ KUMAR SAHU</t>
        </is>
      </c>
      <c r="H81" s="11" t="inlineStr">
        <is>
          <t>349125</t>
        </is>
      </c>
      <c r="I81" s="14" t="n">
        <v>46308</v>
      </c>
      <c r="J81" s="11" t="n">
        <v>796</v>
      </c>
      <c r="K81" s="11" t="inlineStr">
        <is>
          <t>END</t>
        </is>
      </c>
      <c r="L81" s="13" t="n">
        <v>24</v>
      </c>
      <c r="M81" s="11" t="n"/>
      <c r="N81" s="12" t="inlineStr">
        <is>
          <t>Timestamp + Location</t>
        </is>
      </c>
      <c r="O81" s="12" t="inlineStr">
        <is>
          <t>13-Oct-2026</t>
        </is>
      </c>
      <c r="P81" s="11" t="inlineStr">
        <is>
          <t>18:51</t>
        </is>
      </c>
      <c r="Q81" s="12" t="inlineStr"/>
      <c r="R81" s="11" t="inlineStr">
        <is>
          <t>52743</t>
        </is>
      </c>
      <c r="S81" s="12" t="inlineStr"/>
      <c r="T81" s="11" t="inlineStr"/>
      <c r="U81" s="12" t="inlineStr"/>
      <c r="V81" s="12" t="n"/>
      <c r="W81" s="12">
        <f>IF(V81="Wrong - photo HAS timestamp + location","Timestamp + Location",IF(V81="Wrong - photo has NO stamp","No stamp",N81))</f>
        <v/>
      </c>
      <c r="X81" s="11">
        <f>IF(W81="Timestamp + Location","Yes","No")</f>
        <v/>
      </c>
      <c r="Y81" s="16" t="inlineStr">
        <is>
          <t>Open photo</t>
        </is>
      </c>
      <c r="Z81" s="11">
        <f>J81&amp;"|"&amp;K81</f>
        <v/>
      </c>
      <c r="AA81" s="12" t="inlineStr">
        <is>
          <t>80 | 10 | 60 | 40 | AiliZ | km | ECONOMY | 52743 | FUELINJECTION | Oct 13, 2026 6:51:24 PM | Mahamai Para | Raipur Division | Chhattisgarh | FUELINJECTION | Oct 13, 2026 6:51:24 PM | Mahamai Para | Raipur Division | Chhattisgarh</t>
        </is>
      </c>
    </row>
    <row r="82" ht="98" customHeight="1">
      <c r="A82" s="11" t="n">
        <v>81</v>
      </c>
      <c r="B82" s="11" t="inlineStr">
        <is>
          <t>SL03071</t>
        </is>
      </c>
      <c r="C82" s="12" t="inlineStr">
        <is>
          <t>Bhavana Yadav</t>
        </is>
      </c>
      <c r="D82" s="11" t="inlineStr">
        <is>
          <t>SO</t>
        </is>
      </c>
      <c r="E82" s="11" t="inlineStr">
        <is>
          <t>West</t>
        </is>
      </c>
      <c r="F82" s="11" t="inlineStr">
        <is>
          <t>RAIPUR</t>
        </is>
      </c>
      <c r="G82" s="12" t="inlineStr">
        <is>
          <t>POKHRAJ KUMAR SAHU</t>
        </is>
      </c>
      <c r="H82" s="11" t="inlineStr">
        <is>
          <t>350703</t>
        </is>
      </c>
      <c r="I82" s="14" t="n">
        <v>46311</v>
      </c>
      <c r="J82" s="11" t="n">
        <v>2495</v>
      </c>
      <c r="K82" s="11" t="inlineStr">
        <is>
          <t>START</t>
        </is>
      </c>
      <c r="L82" s="13" t="n">
        <v>20</v>
      </c>
      <c r="M82" s="11" t="n"/>
      <c r="N82" s="12" t="inlineStr">
        <is>
          <t>Timestamp + Location</t>
        </is>
      </c>
      <c r="O82" s="12" t="inlineStr">
        <is>
          <t>16-Oct-2026</t>
        </is>
      </c>
      <c r="P82" s="11" t="inlineStr">
        <is>
          <t>16:20</t>
        </is>
      </c>
      <c r="Q82" s="12" t="inlineStr"/>
      <c r="R82" s="11" t="inlineStr">
        <is>
          <t>52810</t>
        </is>
      </c>
      <c r="S82" s="12" t="inlineStr"/>
      <c r="T82" s="11" t="inlineStr"/>
      <c r="U82" s="12" t="inlineStr"/>
      <c r="V82" s="12" t="n"/>
      <c r="W82" s="12">
        <f>IF(V82="Wrong - photo HAS timestamp + location","Timestamp + Location",IF(V82="Wrong - photo has NO stamp","No stamp",N82))</f>
        <v/>
      </c>
      <c r="X82" s="11">
        <f>IF(W82="Timestamp + Location","Yes","No")</f>
        <v/>
      </c>
      <c r="Y82" s="16" t="inlineStr">
        <is>
          <t>Open photo</t>
        </is>
      </c>
      <c r="Z82" s="11">
        <f>J82&amp;"|"&amp;K82</f>
        <v/>
      </c>
      <c r="AA82" s="12" t="inlineStr">
        <is>
          <t>40 | 20 | ECONOMY | 52810gkm | F | Oct 16.2026 9:46:10 AM | 65 Dudhadhari Mandir Road | Mahamai Para | Raipur Division | Chhattisgarh | Oct 16. 2026 9:46:10 AM | 65 Dudhadhari Mandir Road | Mahamai Para | Raipur Division | Chhattisgarh</t>
        </is>
      </c>
    </row>
    <row r="83" ht="98" customHeight="1">
      <c r="A83" s="11" t="n">
        <v>82</v>
      </c>
      <c r="B83" s="11" t="inlineStr">
        <is>
          <t>SL03071</t>
        </is>
      </c>
      <c r="C83" s="12" t="inlineStr">
        <is>
          <t>Bhavana Yadav</t>
        </is>
      </c>
      <c r="D83" s="11" t="inlineStr">
        <is>
          <t>SO</t>
        </is>
      </c>
      <c r="E83" s="11" t="inlineStr">
        <is>
          <t>West</t>
        </is>
      </c>
      <c r="F83" s="11" t="inlineStr">
        <is>
          <t>RAIPUR</t>
        </is>
      </c>
      <c r="G83" s="12" t="inlineStr">
        <is>
          <t>POKHRAJ KUMAR SAHU</t>
        </is>
      </c>
      <c r="H83" s="11" t="inlineStr">
        <is>
          <t>350703</t>
        </is>
      </c>
      <c r="I83" s="14" t="n">
        <v>46311</v>
      </c>
      <c r="J83" s="11" t="n">
        <v>2495</v>
      </c>
      <c r="K83" s="11" t="inlineStr">
        <is>
          <t>END</t>
        </is>
      </c>
      <c r="L83" s="13" t="n">
        <v>20</v>
      </c>
      <c r="M83" s="11" t="n"/>
      <c r="N83" s="12" t="inlineStr">
        <is>
          <t>Timestamp + Location</t>
        </is>
      </c>
      <c r="O83" s="12" t="inlineStr">
        <is>
          <t>16-Oct-2026</t>
        </is>
      </c>
      <c r="P83" s="11" t="inlineStr">
        <is>
          <t>18:35</t>
        </is>
      </c>
      <c r="Q83" s="12" t="inlineStr"/>
      <c r="R83" s="11" t="inlineStr">
        <is>
          <t>52850</t>
        </is>
      </c>
      <c r="S83" s="12" t="inlineStr"/>
      <c r="T83" s="11" t="inlineStr"/>
      <c r="U83" s="12" t="inlineStr"/>
      <c r="V83" s="12" t="n"/>
      <c r="W83" s="12">
        <f>IF(V83="Wrong - photo HAS timestamp + location","Timestamp + Location",IF(V83="Wrong - photo has NO stamp","No stamp",N83))</f>
        <v/>
      </c>
      <c r="X83" s="11">
        <f>IF(W83="Timestamp + Location","Yes","No")</f>
        <v/>
      </c>
      <c r="Y83" s="16" t="inlineStr">
        <is>
          <t>Open photo</t>
        </is>
      </c>
      <c r="Z83" s="11">
        <f>J83&amp;"|"&amp;K83</f>
        <v/>
      </c>
      <c r="AA83" s="12" t="inlineStr">
        <is>
          <t>60 | 40 | AiLi | 100 | ECONOMY | 52850km | km/h | Oct 16, 2026 6:35:45 PM | Janta Colony | Raipur Division | Chhattisgarh | Oct 16, 2026 6:35:45 PM | Janta Colony | Raipur Division | Chhattisgarh</t>
        </is>
      </c>
    </row>
    <row r="84" ht="98" customHeight="1">
      <c r="A84" s="11" t="n">
        <v>83</v>
      </c>
      <c r="B84" s="11" t="inlineStr">
        <is>
          <t>SL03290</t>
        </is>
      </c>
      <c r="C84" s="12" t="inlineStr">
        <is>
          <t>MILI AHIRWAR</t>
        </is>
      </c>
      <c r="D84" s="11" t="inlineStr">
        <is>
          <t>SR</t>
        </is>
      </c>
      <c r="E84" s="11" t="inlineStr">
        <is>
          <t>East</t>
        </is>
      </c>
      <c r="F84" s="11" t="inlineStr">
        <is>
          <t>Bhopal</t>
        </is>
      </c>
      <c r="G84" s="12" t="inlineStr">
        <is>
          <t>POKHRAJ KUMAR SAHU</t>
        </is>
      </c>
      <c r="H84" s="11" t="inlineStr">
        <is>
          <t>352627</t>
        </is>
      </c>
      <c r="I84" s="14" t="n">
        <v>46311</v>
      </c>
      <c r="J84" s="11" t="n">
        <v>4150</v>
      </c>
      <c r="K84" s="11" t="inlineStr">
        <is>
          <t>START</t>
        </is>
      </c>
      <c r="L84" s="13" t="n">
        <v>292</v>
      </c>
      <c r="M84" s="11" t="n"/>
      <c r="N84" s="12" t="inlineStr">
        <is>
          <t>No stamp</t>
        </is>
      </c>
      <c r="O84" s="12" t="inlineStr"/>
      <c r="P84" s="11" t="inlineStr"/>
      <c r="Q84" s="12" t="inlineStr"/>
      <c r="R84" s="11" t="inlineStr">
        <is>
          <t>27325</t>
        </is>
      </c>
      <c r="S84" s="12" t="inlineStr"/>
      <c r="T84" s="11" t="inlineStr"/>
      <c r="U84" s="12" t="inlineStr">
        <is>
          <t>2 - Employee uses stamps elsewhere</t>
        </is>
      </c>
      <c r="V84" s="17" t="n"/>
      <c r="W84" s="12">
        <f>IF(V84="Wrong - photo HAS timestamp + location","Timestamp + Location",IF(V84="Wrong - photo has NO stamp","No stamp",N84))</f>
        <v/>
      </c>
      <c r="X84" s="11">
        <f>IF(W84="Timestamp + Location","Yes","No")</f>
        <v/>
      </c>
      <c r="Y84" s="16" t="inlineStr">
        <is>
          <t>Open photo</t>
        </is>
      </c>
      <c r="Z84" s="11">
        <f>J84&amp;"|"&amp;K84</f>
        <v/>
      </c>
      <c r="AA84" s="12" t="inlineStr">
        <is>
          <t>80 | 00 | 60 | km/h | 40 | Aili | 27325km | 20 | 160c1202611:58:17am | Bhanpur | Bhopal Division | MadhyaPradesh | 1601202611.5B.17am | Bhanpur | Bhopal Division | Madhya Pradesh</t>
        </is>
      </c>
    </row>
    <row r="85" ht="98" customHeight="1">
      <c r="A85" s="11" t="n">
        <v>84</v>
      </c>
      <c r="B85" s="11" t="inlineStr">
        <is>
          <t>SL03290</t>
        </is>
      </c>
      <c r="C85" s="12" t="inlineStr">
        <is>
          <t>MILI AHIRWAR</t>
        </is>
      </c>
      <c r="D85" s="11" t="inlineStr">
        <is>
          <t>SR</t>
        </is>
      </c>
      <c r="E85" s="11" t="inlineStr">
        <is>
          <t>East</t>
        </is>
      </c>
      <c r="F85" s="11" t="inlineStr">
        <is>
          <t>Bhopal</t>
        </is>
      </c>
      <c r="G85" s="12" t="inlineStr">
        <is>
          <t>POKHRAJ KUMAR SAHU</t>
        </is>
      </c>
      <c r="H85" s="11" t="inlineStr">
        <is>
          <t>352627</t>
        </is>
      </c>
      <c r="I85" s="14" t="n">
        <v>46311</v>
      </c>
      <c r="J85" s="11" t="n">
        <v>4150</v>
      </c>
      <c r="K85" s="11" t="inlineStr">
        <is>
          <t>END</t>
        </is>
      </c>
      <c r="L85" s="13" t="n">
        <v>292</v>
      </c>
      <c r="M85" s="11" t="n"/>
      <c r="N85" s="12" t="inlineStr">
        <is>
          <t>Timestamp + Location</t>
        </is>
      </c>
      <c r="O85" s="12" t="inlineStr">
        <is>
          <t>16-Oct-2026</t>
        </is>
      </c>
      <c r="P85" s="11" t="inlineStr"/>
      <c r="Q85" s="12" t="inlineStr"/>
      <c r="R85" s="11" t="inlineStr">
        <is>
          <t>274332, 274332</t>
        </is>
      </c>
      <c r="S85" s="12" t="inlineStr"/>
      <c r="T85" s="11" t="inlineStr"/>
      <c r="U85" s="12" t="inlineStr"/>
      <c r="V85" s="12" t="n"/>
      <c r="W85" s="12">
        <f>IF(V85="Wrong - photo HAS timestamp + location","Timestamp + Location",IF(V85="Wrong - photo has NO stamp","No stamp",N85))</f>
        <v/>
      </c>
      <c r="X85" s="11">
        <f>IF(W85="Timestamp + Location","Yes","No")</f>
        <v/>
      </c>
      <c r="Y85" s="16" t="inlineStr">
        <is>
          <t>Open photo</t>
        </is>
      </c>
      <c r="Z85" s="11">
        <f>J85&amp;"|"&amp;K85</f>
        <v/>
      </c>
      <c r="AA85" s="12" t="inlineStr">
        <is>
          <t>60 | 40 | 80 | AiliLz | ECONOMY | 274332 | km | 160ct20266.2pm | BelthediBirma | Bhopalivision | MadhyaPradesh | 160ct20266.2/6pm | BelthediBirma | Bhopal Mivision | Madhya Pradesh | UOISN. | radesh | 口 | Bhopal | Madhya | 274332km | 160ct2026 | 山</t>
        </is>
      </c>
    </row>
    <row r="86" ht="98" customHeight="1">
      <c r="A86" s="11" t="n">
        <v>85</v>
      </c>
      <c r="B86" s="11" t="inlineStr">
        <is>
          <t>SL03532</t>
        </is>
      </c>
      <c r="C86" s="12" t="inlineStr">
        <is>
          <t>SURENDRAN R</t>
        </is>
      </c>
      <c r="D86" s="11" t="inlineStr">
        <is>
          <t>KAE</t>
        </is>
      </c>
      <c r="E86" s="11" t="inlineStr">
        <is>
          <t>South</t>
        </is>
      </c>
      <c r="F86" s="11" t="inlineStr">
        <is>
          <t>CHENNAI</t>
        </is>
      </c>
      <c r="G86" s="12" t="inlineStr">
        <is>
          <t>Gouri Shankar</t>
        </is>
      </c>
      <c r="H86" s="11" t="inlineStr">
        <is>
          <t>351131</t>
        </is>
      </c>
      <c r="I86" s="14" t="n">
        <v>46308</v>
      </c>
      <c r="J86" s="11" t="n">
        <v>3024</v>
      </c>
      <c r="K86" s="11" t="inlineStr">
        <is>
          <t>START</t>
        </is>
      </c>
      <c r="L86" s="13" t="n">
        <v>192</v>
      </c>
      <c r="M86" s="11" t="n"/>
      <c r="N86" s="12" t="inlineStr">
        <is>
          <t>No stamp</t>
        </is>
      </c>
      <c r="O86" s="12" t="inlineStr"/>
      <c r="P86" s="11" t="inlineStr"/>
      <c r="Q86" s="12" t="inlineStr"/>
      <c r="R86" s="11" t="inlineStr"/>
      <c r="S86" s="12" t="inlineStr"/>
      <c r="T86" s="11" t="inlineStr"/>
      <c r="U86" s="12" t="inlineStr">
        <is>
          <t>2 - Employee uses stamps elsewhere</t>
        </is>
      </c>
      <c r="V86" s="17" t="n"/>
      <c r="W86" s="12">
        <f>IF(V86="Wrong - photo HAS timestamp + location","Timestamp + Location",IF(V86="Wrong - photo has NO stamp","No stamp",N86))</f>
        <v/>
      </c>
      <c r="X86" s="11">
        <f>IF(W86="Timestamp + Location","Yes","No")</f>
        <v/>
      </c>
      <c r="Y86" s="16" t="inlineStr">
        <is>
          <t>Open photo</t>
        </is>
      </c>
      <c r="Z86" s="11">
        <f>J86&amp;"|"&amp;K86</f>
        <v/>
      </c>
      <c r="AA86" s="12" t="inlineStr">
        <is>
          <t>日0 | 60 | 00 | 40634233 | 20 | 117</t>
        </is>
      </c>
    </row>
    <row r="87" ht="98" customHeight="1">
      <c r="A87" s="11" t="n">
        <v>86</v>
      </c>
      <c r="B87" s="11" t="inlineStr">
        <is>
          <t>SL03532</t>
        </is>
      </c>
      <c r="C87" s="12" t="inlineStr">
        <is>
          <t>SURENDRAN R</t>
        </is>
      </c>
      <c r="D87" s="11" t="inlineStr">
        <is>
          <t>KAE</t>
        </is>
      </c>
      <c r="E87" s="11" t="inlineStr">
        <is>
          <t>South</t>
        </is>
      </c>
      <c r="F87" s="11" t="inlineStr">
        <is>
          <t>CHENNAI</t>
        </is>
      </c>
      <c r="G87" s="12" t="inlineStr">
        <is>
          <t>Gouri Shankar</t>
        </is>
      </c>
      <c r="H87" s="11" t="inlineStr">
        <is>
          <t>351131</t>
        </is>
      </c>
      <c r="I87" s="14" t="n">
        <v>46308</v>
      </c>
      <c r="J87" s="11" t="n">
        <v>3024</v>
      </c>
      <c r="K87" s="11" t="inlineStr">
        <is>
          <t>END</t>
        </is>
      </c>
      <c r="L87" s="13" t="n">
        <v>192</v>
      </c>
      <c r="M87" s="11" t="n"/>
      <c r="N87" s="12" t="inlineStr">
        <is>
          <t>Timestamp + Location</t>
        </is>
      </c>
      <c r="O87" s="12" t="inlineStr">
        <is>
          <t>13-Oct-2026</t>
        </is>
      </c>
      <c r="P87" s="11" t="inlineStr">
        <is>
          <t>19:53</t>
        </is>
      </c>
      <c r="Q87" s="12" t="inlineStr">
        <is>
          <t>13.03286, 80.19661</t>
        </is>
      </c>
      <c r="R87" s="11" t="inlineStr">
        <is>
          <t>63506</t>
        </is>
      </c>
      <c r="S87" s="12" t="inlineStr"/>
      <c r="T87" s="11" t="inlineStr"/>
      <c r="U87" s="12" t="inlineStr">
        <is>
          <t>3 - Random sample (stamped)</t>
        </is>
      </c>
      <c r="V87" s="17" t="n"/>
      <c r="W87" s="12">
        <f>IF(V87="Wrong - photo HAS timestamp + location","Timestamp + Location",IF(V87="Wrong - photo has NO stamp","No stamp",N87))</f>
        <v/>
      </c>
      <c r="X87" s="11">
        <f>IF(W87="Timestamp + Location","Yes","No")</f>
        <v/>
      </c>
      <c r="Y87" s="16" t="inlineStr">
        <is>
          <t>Open photo</t>
        </is>
      </c>
      <c r="Z87" s="11">
        <f>J87&amp;"|"&amp;K87</f>
        <v/>
      </c>
      <c r="AA87" s="12" t="inlineStr">
        <is>
          <t>100 | 120 | 0#63506@&gt; | 140 | epsMapCamera | Chennai, Tamil Nadu, India | 5 Y, Mgr Nagar, Nesapakkam, Chennai, Tamil | Nadu 600078,India | Google | Lat 13.032862°Long 80.196608° | Tuesday, 13/10/2026 07:53 PM GMT +05:30 | km/h | GpSMapCimara | Chennai, Tamil Nadu, India | 5 Y, Mgr Nagar, Nesapakkam, Chennai, Tamil | Nadu 600078. India | Lat 13.032862* Long 80.196608* | Google | Tuesday, 13/10/2026 07:53 PM CMT +05:30</t>
        </is>
      </c>
    </row>
    <row r="88" ht="98" customHeight="1">
      <c r="A88" s="11" t="n">
        <v>87</v>
      </c>
      <c r="B88" s="11" t="inlineStr">
        <is>
          <t>SL03612</t>
        </is>
      </c>
      <c r="C88" s="12" t="inlineStr">
        <is>
          <t>RAJ KUMAR PAL</t>
        </is>
      </c>
      <c r="D88" s="11" t="inlineStr">
        <is>
          <t>SR</t>
        </is>
      </c>
      <c r="E88" s="11" t="inlineStr">
        <is>
          <t>GTR03 A</t>
        </is>
      </c>
      <c r="F88" s="11" t="inlineStr">
        <is>
          <t>LUCKNOW</t>
        </is>
      </c>
      <c r="G88" s="12" t="inlineStr">
        <is>
          <t>SAURABH JAISWAL</t>
        </is>
      </c>
      <c r="H88" s="11" t="inlineStr">
        <is>
          <t>348531</t>
        </is>
      </c>
      <c r="I88" s="14" t="n">
        <v>46307</v>
      </c>
      <c r="J88" s="11" t="n">
        <v>313</v>
      </c>
      <c r="K88" s="11" t="inlineStr">
        <is>
          <t>START</t>
        </is>
      </c>
      <c r="L88" s="13" t="n">
        <v>232</v>
      </c>
      <c r="M88" s="11" t="n"/>
      <c r="N88" s="12" t="inlineStr">
        <is>
          <t>No stamp</t>
        </is>
      </c>
      <c r="O88" s="12" t="inlineStr"/>
      <c r="P88" s="11" t="inlineStr"/>
      <c r="Q88" s="12" t="inlineStr"/>
      <c r="R88" s="11" t="inlineStr">
        <is>
          <t>445627</t>
        </is>
      </c>
      <c r="S88" s="12" t="inlineStr"/>
      <c r="T88" s="11" t="inlineStr"/>
      <c r="U88" s="12" t="inlineStr">
        <is>
          <t>2 - Employee uses stamps elsewhere</t>
        </is>
      </c>
      <c r="V88" s="17" t="n"/>
      <c r="W88" s="12">
        <f>IF(V88="Wrong - photo HAS timestamp + location","Timestamp + Location",IF(V88="Wrong - photo has NO stamp","No stamp",N88))</f>
        <v/>
      </c>
      <c r="X88" s="11">
        <f>IF(W88="Timestamp + Location","Yes","No")</f>
        <v/>
      </c>
      <c r="Y88" s="16" t="inlineStr">
        <is>
          <t>Open photo</t>
        </is>
      </c>
      <c r="Z88" s="11">
        <f>J88&amp;"|"&amp;K88</f>
        <v/>
      </c>
      <c r="AA88" s="12" t="inlineStr">
        <is>
          <t>50 | 100 | 40 | 445627 | 110 | 30 | km | 120 | 20 | 130 | 10 | Sderdou+ | 140 | km/h | 130 | Slerdov | 140 | km/h | K</t>
        </is>
      </c>
    </row>
    <row r="89" ht="98" customHeight="1">
      <c r="A89" s="11" t="n">
        <v>88</v>
      </c>
      <c r="B89" s="11" t="inlineStr">
        <is>
          <t>SL03612</t>
        </is>
      </c>
      <c r="C89" s="12" t="inlineStr">
        <is>
          <t>RAJ KUMAR PAL</t>
        </is>
      </c>
      <c r="D89" s="11" t="inlineStr">
        <is>
          <t>SR</t>
        </is>
      </c>
      <c r="E89" s="11" t="inlineStr">
        <is>
          <t>GTR03 A</t>
        </is>
      </c>
      <c r="F89" s="11" t="inlineStr">
        <is>
          <t>LUCKNOW</t>
        </is>
      </c>
      <c r="G89" s="12" t="inlineStr">
        <is>
          <t>SAURABH JAISWAL</t>
        </is>
      </c>
      <c r="H89" s="11" t="inlineStr">
        <is>
          <t>348531</t>
        </is>
      </c>
      <c r="I89" s="14" t="n">
        <v>46307</v>
      </c>
      <c r="J89" s="11" t="n">
        <v>313</v>
      </c>
      <c r="K89" s="11" t="inlineStr">
        <is>
          <t>END</t>
        </is>
      </c>
      <c r="L89" s="13" t="n">
        <v>232</v>
      </c>
      <c r="M89" s="11" t="n"/>
      <c r="N89" s="12" t="inlineStr">
        <is>
          <t>Timestamp + Location</t>
        </is>
      </c>
      <c r="O89" s="12" t="inlineStr">
        <is>
          <t>12-Oct-2026</t>
        </is>
      </c>
      <c r="P89" s="11" t="inlineStr">
        <is>
          <t>21:39</t>
        </is>
      </c>
      <c r="Q89" s="12" t="inlineStr">
        <is>
          <t>Index-number stamp app</t>
        </is>
      </c>
      <c r="R89" s="11" t="inlineStr">
        <is>
          <t>44455</t>
        </is>
      </c>
      <c r="S89" s="12" t="inlineStr"/>
      <c r="T89" s="11" t="inlineStr"/>
      <c r="U89" s="12" t="inlineStr"/>
      <c r="V89" s="12" t="n"/>
      <c r="W89" s="12">
        <f>IF(V89="Wrong - photo HAS timestamp + location","Timestamp + Location",IF(V89="Wrong - photo has NO stamp","No stamp",N89))</f>
        <v/>
      </c>
      <c r="X89" s="11">
        <f>IF(W89="Timestamp + Location","Yes","No")</f>
        <v/>
      </c>
      <c r="Y89" s="16" t="inlineStr">
        <is>
          <t>Open photo</t>
        </is>
      </c>
      <c r="Z89" s="11">
        <f>J89&amp;"|"&amp;K89</f>
        <v/>
      </c>
      <c r="AA89" s="12" t="inlineStr">
        <is>
          <t>70 | 08 | 60 | D6 | 50 | 100 | 40 | 44455 | 30 | km | 12 | 20 | 130 | 10 | 140 | km/ | 12 0ct 2026 21:39:46 | Mohan Road | Rajajipuram | Lucknow Division | Uttar Pradesh | Index number: 382 | 10 | Spiencdoy | 140 | km/ | 12 0ct 2026 21:39:46 | Mohan Road | Rajajipuram | Lucknow Division | Uttar Pradesh | Index number: 382</t>
        </is>
      </c>
    </row>
    <row r="90" ht="98" customHeight="1">
      <c r="A90" s="11" t="n">
        <v>89</v>
      </c>
      <c r="B90" s="11" t="inlineStr">
        <is>
          <t>SL03612</t>
        </is>
      </c>
      <c r="C90" s="12" t="inlineStr">
        <is>
          <t>RAJ KUMAR PAL</t>
        </is>
      </c>
      <c r="D90" s="11" t="inlineStr">
        <is>
          <t>SR</t>
        </is>
      </c>
      <c r="E90" s="11" t="inlineStr">
        <is>
          <t>GTR03 A</t>
        </is>
      </c>
      <c r="F90" s="11" t="inlineStr">
        <is>
          <t>LUCKNOW</t>
        </is>
      </c>
      <c r="G90" s="12" t="inlineStr">
        <is>
          <t>SAURABH JAISWAL</t>
        </is>
      </c>
      <c r="H90" s="11" t="inlineStr">
        <is>
          <t>348958</t>
        </is>
      </c>
      <c r="I90" s="14" t="n">
        <v>46308</v>
      </c>
      <c r="J90" s="11" t="n">
        <v>664</v>
      </c>
      <c r="K90" s="11" t="inlineStr">
        <is>
          <t>START</t>
        </is>
      </c>
      <c r="L90" s="13" t="n">
        <v>116</v>
      </c>
      <c r="M90" s="11" t="n"/>
      <c r="N90" s="12" t="inlineStr">
        <is>
          <t>Timestamp + Location</t>
        </is>
      </c>
      <c r="O90" s="12" t="inlineStr">
        <is>
          <t>13-Oct-2026</t>
        </is>
      </c>
      <c r="P90" s="11" t="inlineStr">
        <is>
          <t>07:24</t>
        </is>
      </c>
      <c r="Q90" s="12" t="inlineStr">
        <is>
          <t>Index-number stamp app</t>
        </is>
      </c>
      <c r="R90" s="11" t="inlineStr">
        <is>
          <t>444560</t>
        </is>
      </c>
      <c r="S90" s="12" t="inlineStr"/>
      <c r="T90" s="11" t="inlineStr"/>
      <c r="U90" s="12" t="inlineStr"/>
      <c r="V90" s="12" t="n"/>
      <c r="W90" s="12">
        <f>IF(V90="Wrong - photo HAS timestamp + location","Timestamp + Location",IF(V90="Wrong - photo has NO stamp","No stamp",N90))</f>
        <v/>
      </c>
      <c r="X90" s="11">
        <f>IF(W90="Timestamp + Location","Yes","No")</f>
        <v/>
      </c>
      <c r="Y90" s="16" t="inlineStr">
        <is>
          <t>Open photo</t>
        </is>
      </c>
      <c r="Z90" s="11">
        <f>J90&amp;"|"&amp;K90</f>
        <v/>
      </c>
      <c r="AA90" s="12" t="inlineStr">
        <is>
          <t>6070 8090 | 100 | 50 | 110 | 40 | 444560 | lm | 120 | 30 | 130 | 140 | km/h | 13 0ct 2026 07:24:41 | Mohan Road | Rajajipuram | Lucknow Division | Uttar Pradesh | Index number: 383 | 13 0ct 2026 07:24:41 | Mohan Road | Rajajipuram | Lucknow Division | Uttar Pradesh | Index number: 383</t>
        </is>
      </c>
    </row>
    <row r="91" ht="98" customHeight="1">
      <c r="A91" s="11" t="n">
        <v>90</v>
      </c>
      <c r="B91" s="11" t="inlineStr">
        <is>
          <t>SL03612</t>
        </is>
      </c>
      <c r="C91" s="12" t="inlineStr">
        <is>
          <t>RAJ KUMAR PAL</t>
        </is>
      </c>
      <c r="D91" s="11" t="inlineStr">
        <is>
          <t>SR</t>
        </is>
      </c>
      <c r="E91" s="11" t="inlineStr">
        <is>
          <t>GTR03 A</t>
        </is>
      </c>
      <c r="F91" s="11" t="inlineStr">
        <is>
          <t>LUCKNOW</t>
        </is>
      </c>
      <c r="G91" s="12" t="inlineStr">
        <is>
          <t>SAURABH JAISWAL</t>
        </is>
      </c>
      <c r="H91" s="11" t="inlineStr">
        <is>
          <t>348958</t>
        </is>
      </c>
      <c r="I91" s="14" t="n">
        <v>46308</v>
      </c>
      <c r="J91" s="11" t="n">
        <v>664</v>
      </c>
      <c r="K91" s="11" t="inlineStr">
        <is>
          <t>END</t>
        </is>
      </c>
      <c r="L91" s="13" t="n">
        <v>116</v>
      </c>
      <c r="M91" s="11" t="n"/>
      <c r="N91" s="12" t="inlineStr">
        <is>
          <t>Timestamp + Location</t>
        </is>
      </c>
      <c r="O91" s="12" t="inlineStr">
        <is>
          <t>13-Oct-2026</t>
        </is>
      </c>
      <c r="P91" s="11" t="inlineStr">
        <is>
          <t>19:00</t>
        </is>
      </c>
      <c r="Q91" s="12" t="inlineStr">
        <is>
          <t>Index-number stamp app</t>
        </is>
      </c>
      <c r="R91" s="11" t="inlineStr">
        <is>
          <t>445206</t>
        </is>
      </c>
      <c r="S91" s="12" t="inlineStr"/>
      <c r="T91" s="11" t="inlineStr"/>
      <c r="U91" s="12" t="inlineStr"/>
      <c r="V91" s="12" t="n"/>
      <c r="W91" s="12">
        <f>IF(V91="Wrong - photo HAS timestamp + location","Timestamp + Location",IF(V91="Wrong - photo has NO stamp","No stamp",N91))</f>
        <v/>
      </c>
      <c r="X91" s="11">
        <f>IF(W91="Timestamp + Location","Yes","No")</f>
        <v/>
      </c>
      <c r="Y91" s="16" t="inlineStr">
        <is>
          <t>Open photo</t>
        </is>
      </c>
      <c r="Z91" s="11">
        <f>J91&amp;"|"&amp;K91</f>
        <v/>
      </c>
      <c r="AA91" s="12" t="inlineStr">
        <is>
          <t>100 | 50 | 110 | 40 | 445206 | 20 | 30 | 30 | 20 | 10 | lenclov140 | km/h | TUIRN | 13 0ct 2026 19:00:29 | BuddheswarLucknow | Lucknow Division | Uttar Pradesh | Index number.384 | TURN | 13 0ct 2026 19:00:29 | BuddheswarLucknow | Lucknow Division | Uttar Pradesh | Index number. 384</t>
        </is>
      </c>
    </row>
    <row r="92" ht="98" customHeight="1">
      <c r="A92" s="11" t="n">
        <v>91</v>
      </c>
      <c r="B92" s="11" t="inlineStr">
        <is>
          <t>SL03612</t>
        </is>
      </c>
      <c r="C92" s="12" t="inlineStr">
        <is>
          <t>RAJ KUMAR PAL</t>
        </is>
      </c>
      <c r="D92" s="11" t="inlineStr">
        <is>
          <t>SR</t>
        </is>
      </c>
      <c r="E92" s="11" t="inlineStr">
        <is>
          <t>GTR03 A</t>
        </is>
      </c>
      <c r="F92" s="11" t="inlineStr">
        <is>
          <t>LUCKNOW</t>
        </is>
      </c>
      <c r="G92" s="12" t="inlineStr">
        <is>
          <t>SAURABH JAISWAL</t>
        </is>
      </c>
      <c r="H92" s="11" t="inlineStr">
        <is>
          <t>349585</t>
        </is>
      </c>
      <c r="I92" s="14" t="n">
        <v>46309</v>
      </c>
      <c r="J92" s="11" t="n">
        <v>1235</v>
      </c>
      <c r="K92" s="11" t="inlineStr">
        <is>
          <t>START</t>
        </is>
      </c>
      <c r="L92" s="13" t="n">
        <v>148</v>
      </c>
      <c r="M92" s="11" t="n"/>
      <c r="N92" s="12" t="inlineStr">
        <is>
          <t>Timestamp + Location</t>
        </is>
      </c>
      <c r="O92" s="12" t="inlineStr">
        <is>
          <t>14-Oct-2026</t>
        </is>
      </c>
      <c r="P92" s="11" t="inlineStr">
        <is>
          <t>08:31</t>
        </is>
      </c>
      <c r="Q92" s="12" t="inlineStr">
        <is>
          <t>Index-number stamp app</t>
        </is>
      </c>
      <c r="R92" s="11" t="inlineStr">
        <is>
          <t>44526</t>
        </is>
      </c>
      <c r="S92" s="12" t="inlineStr"/>
      <c r="T92" s="11" t="inlineStr"/>
      <c r="U92" s="12" t="inlineStr"/>
      <c r="V92" s="12" t="n"/>
      <c r="W92" s="12">
        <f>IF(V92="Wrong - photo HAS timestamp + location","Timestamp + Location",IF(V92="Wrong - photo has NO stamp","No stamp",N92))</f>
        <v/>
      </c>
      <c r="X92" s="11">
        <f>IF(W92="Timestamp + Location","Yes","No")</f>
        <v/>
      </c>
      <c r="Y92" s="16" t="inlineStr">
        <is>
          <t>Open photo</t>
        </is>
      </c>
      <c r="Z92" s="11">
        <f>J92&amp;"|"&amp;K92</f>
        <v/>
      </c>
      <c r="AA92" s="12" t="inlineStr">
        <is>
          <t>08 | 70 | 90 | 60 | 50 | 100 | 3 | 40 | 44526 | 110 | 30 | km | 120 | 20 | 130 | 10 | Splendov+ | 140 | km/h | 14 0ct 2026 08:31:51 | Mohan Road | Lucknow Division | Uttar Pradesh | Index number:385 | km/h | 14 0ct 2026 08:31:51 | Mohan Road | Lucknow Division | Uttar Pradesh | Index number: 385</t>
        </is>
      </c>
    </row>
    <row r="93" ht="98" customHeight="1">
      <c r="A93" s="11" t="n">
        <v>92</v>
      </c>
      <c r="B93" s="11" t="inlineStr">
        <is>
          <t>SL03612</t>
        </is>
      </c>
      <c r="C93" s="12" t="inlineStr">
        <is>
          <t>RAJ KUMAR PAL</t>
        </is>
      </c>
      <c r="D93" s="11" t="inlineStr">
        <is>
          <t>SR</t>
        </is>
      </c>
      <c r="E93" s="11" t="inlineStr">
        <is>
          <t>GTR03 A</t>
        </is>
      </c>
      <c r="F93" s="11" t="inlineStr">
        <is>
          <t>LUCKNOW</t>
        </is>
      </c>
      <c r="G93" s="12" t="inlineStr">
        <is>
          <t>SAURABH JAISWAL</t>
        </is>
      </c>
      <c r="H93" s="11" t="inlineStr">
        <is>
          <t>349585</t>
        </is>
      </c>
      <c r="I93" s="14" t="n">
        <v>46309</v>
      </c>
      <c r="J93" s="11" t="n">
        <v>1235</v>
      </c>
      <c r="K93" s="11" t="inlineStr">
        <is>
          <t>END</t>
        </is>
      </c>
      <c r="L93" s="13" t="n">
        <v>148</v>
      </c>
      <c r="M93" s="11" t="n"/>
      <c r="N93" s="12" t="inlineStr">
        <is>
          <t>Timestamp + Location</t>
        </is>
      </c>
      <c r="O93" s="12" t="inlineStr">
        <is>
          <t>14-Oct-2026</t>
        </is>
      </c>
      <c r="P93" s="11" t="inlineStr">
        <is>
          <t>22:25</t>
        </is>
      </c>
      <c r="Q93" s="12" t="inlineStr">
        <is>
          <t>Index-number stamp app</t>
        </is>
      </c>
      <c r="R93" s="11" t="inlineStr">
        <is>
          <t>60708, 44598</t>
        </is>
      </c>
      <c r="S93" s="12" t="inlineStr"/>
      <c r="T93" s="11" t="inlineStr"/>
      <c r="U93" s="12" t="inlineStr"/>
      <c r="V93" s="12" t="n"/>
      <c r="W93" s="12">
        <f>IF(V93="Wrong - photo HAS timestamp + location","Timestamp + Location",IF(V93="Wrong - photo has NO stamp","No stamp",N93))</f>
        <v/>
      </c>
      <c r="X93" s="11">
        <f>IF(W93="Timestamp + Location","Yes","No")</f>
        <v/>
      </c>
      <c r="Y93" s="16" t="inlineStr">
        <is>
          <t>Open photo</t>
        </is>
      </c>
      <c r="Z93" s="11">
        <f>J93&amp;"|"&amp;K93</f>
        <v/>
      </c>
      <c r="AA93" s="12" t="inlineStr">
        <is>
          <t>80g0 | 6070 8 | 100 | 50 | 40 | 44598 | 品品品 | 130 | 140 | Splendovt | km/h | 14 0ct 2026 22:25:05 | Monan Road | Rajajipuram | Lucknow Division | Uttar Pradesh | Index number: 386 | +140 | Splemdov | km/h | 8 | 14 0ct 2026 22:25:05 | Monan Road | Rajajipuram | Lucknow Division | Uttar Pradesh | Index number: 386</t>
        </is>
      </c>
    </row>
    <row r="94" ht="98" customHeight="1">
      <c r="A94" s="11" t="n">
        <v>93</v>
      </c>
      <c r="B94" s="11" t="inlineStr">
        <is>
          <t>SL03612</t>
        </is>
      </c>
      <c r="C94" s="12" t="inlineStr">
        <is>
          <t>RAJ KUMAR PAL</t>
        </is>
      </c>
      <c r="D94" s="11" t="inlineStr">
        <is>
          <t>SR</t>
        </is>
      </c>
      <c r="E94" s="11" t="inlineStr">
        <is>
          <t>GTR03 A</t>
        </is>
      </c>
      <c r="F94" s="11" t="inlineStr">
        <is>
          <t>LUCKNOW</t>
        </is>
      </c>
      <c r="G94" s="12" t="inlineStr">
        <is>
          <t>SAURABH JAISWAL</t>
        </is>
      </c>
      <c r="H94" s="11" t="inlineStr">
        <is>
          <t>350092</t>
        </is>
      </c>
      <c r="I94" s="14" t="n">
        <v>46310</v>
      </c>
      <c r="J94" s="11" t="n">
        <v>1798</v>
      </c>
      <c r="K94" s="11" t="inlineStr">
        <is>
          <t>START</t>
        </is>
      </c>
      <c r="L94" s="13" t="n">
        <v>152</v>
      </c>
      <c r="M94" s="11" t="n"/>
      <c r="N94" s="12" t="inlineStr">
        <is>
          <t>Timestamp + Location</t>
        </is>
      </c>
      <c r="O94" s="12" t="inlineStr">
        <is>
          <t>15-Oct-2026</t>
        </is>
      </c>
      <c r="P94" s="11" t="inlineStr">
        <is>
          <t>08:31</t>
        </is>
      </c>
      <c r="Q94" s="12" t="inlineStr">
        <is>
          <t>Index-number stamp app</t>
        </is>
      </c>
      <c r="R94" s="11" t="inlineStr">
        <is>
          <t>44598</t>
        </is>
      </c>
      <c r="S94" s="12" t="inlineStr"/>
      <c r="T94" s="11" t="inlineStr"/>
      <c r="U94" s="12" t="inlineStr"/>
      <c r="V94" s="12" t="n"/>
      <c r="W94" s="12">
        <f>IF(V94="Wrong - photo HAS timestamp + location","Timestamp + Location",IF(V94="Wrong - photo has NO stamp","No stamp",N94))</f>
        <v/>
      </c>
      <c r="X94" s="11">
        <f>IF(W94="Timestamp + Location","Yes","No")</f>
        <v/>
      </c>
      <c r="Y94" s="16" t="inlineStr">
        <is>
          <t>Open photo</t>
        </is>
      </c>
      <c r="Z94" s="11">
        <f>J94&amp;"|"&amp;K94</f>
        <v/>
      </c>
      <c r="AA94" s="12" t="inlineStr">
        <is>
          <t>80 | 70 | 90 | 60 | 100 | 50 | 110 | 40 | 44598 | km | 120 | 30 | 130 | 20 | 10 | lencov+140 | km/h | 15 0ct 2026 08:31:24 | Mohan Road | Lucknow Division | Uttar Pradesh | Index number.387 | 130 | 20 | 140 | km/h | 15 0ct 2026 08:31:24 | Mohan Road | Lucknow Division | Uttar Pradesh | Index number. 387</t>
        </is>
      </c>
    </row>
    <row r="95" ht="98" customHeight="1">
      <c r="A95" s="11" t="n">
        <v>94</v>
      </c>
      <c r="B95" s="11" t="inlineStr">
        <is>
          <t>SL03612</t>
        </is>
      </c>
      <c r="C95" s="12" t="inlineStr">
        <is>
          <t>RAJ KUMAR PAL</t>
        </is>
      </c>
      <c r="D95" s="11" t="inlineStr">
        <is>
          <t>SR</t>
        </is>
      </c>
      <c r="E95" s="11" t="inlineStr">
        <is>
          <t>GTR03 A</t>
        </is>
      </c>
      <c r="F95" s="11" t="inlineStr">
        <is>
          <t>LUCKNOW</t>
        </is>
      </c>
      <c r="G95" s="12" t="inlineStr">
        <is>
          <t>SAURABH JAISWAL</t>
        </is>
      </c>
      <c r="H95" s="11" t="inlineStr">
        <is>
          <t>350092</t>
        </is>
      </c>
      <c r="I95" s="14" t="n">
        <v>46310</v>
      </c>
      <c r="J95" s="11" t="n">
        <v>1798</v>
      </c>
      <c r="K95" s="11" t="inlineStr">
        <is>
          <t>END</t>
        </is>
      </c>
      <c r="L95" s="13" t="n">
        <v>152</v>
      </c>
      <c r="M95" s="11" t="n"/>
      <c r="N95" s="12" t="inlineStr">
        <is>
          <t>Timestamp + Location</t>
        </is>
      </c>
      <c r="O95" s="12" t="inlineStr">
        <is>
          <t>15-Oct-2026</t>
        </is>
      </c>
      <c r="P95" s="11" t="inlineStr">
        <is>
          <t>21:59</t>
        </is>
      </c>
      <c r="Q95" s="12" t="inlineStr">
        <is>
          <t>Index-number stamp app</t>
        </is>
      </c>
      <c r="R95" s="11" t="inlineStr">
        <is>
          <t>6070, 44636</t>
        </is>
      </c>
      <c r="S95" s="12" t="inlineStr"/>
      <c r="T95" s="11" t="inlineStr"/>
      <c r="U95" s="12" t="inlineStr"/>
      <c r="V95" s="12" t="n"/>
      <c r="W95" s="12">
        <f>IF(V95="Wrong - photo HAS timestamp + location","Timestamp + Location",IF(V95="Wrong - photo has NO stamp","No stamp",N95))</f>
        <v/>
      </c>
      <c r="X95" s="11">
        <f>IF(W95="Timestamp + Location","Yes","No")</f>
        <v/>
      </c>
      <c r="Y95" s="16" t="inlineStr">
        <is>
          <t>Open photo</t>
        </is>
      </c>
      <c r="Z95" s="11">
        <f>J95&amp;"|"&amp;K95</f>
        <v/>
      </c>
      <c r="AA95" s="12" t="inlineStr">
        <is>
          <t>80g0 | 6070 | 50 | 100 | 40 | 44636 | 15 | lm | 120 | 20 | 130 | 10 | 140 | km/h | 15 0ct 2026 21:59:14 | BuddheswarLucknow | Lucknow Division | Uttar Pradesh | Index number: 388 | 140 | km/h | 15 0ct 2026 21:59:14 | BuddheswarLucknow | Lucknow Division | Uttar Pradesh | Index number: 388</t>
        </is>
      </c>
    </row>
    <row r="96" ht="98" customHeight="1">
      <c r="A96" s="11" t="n">
        <v>95</v>
      </c>
      <c r="B96" s="11" t="inlineStr">
        <is>
          <t>SL03612</t>
        </is>
      </c>
      <c r="C96" s="12" t="inlineStr">
        <is>
          <t>RAJ KUMAR PAL</t>
        </is>
      </c>
      <c r="D96" s="11" t="inlineStr">
        <is>
          <t>SR</t>
        </is>
      </c>
      <c r="E96" s="11" t="inlineStr">
        <is>
          <t>GTR03 A</t>
        </is>
      </c>
      <c r="F96" s="11" t="inlineStr">
        <is>
          <t>LUCKNOW</t>
        </is>
      </c>
      <c r="G96" s="12" t="inlineStr">
        <is>
          <t>SAURABH JAISWAL</t>
        </is>
      </c>
      <c r="H96" s="11" t="inlineStr">
        <is>
          <t>350663</t>
        </is>
      </c>
      <c r="I96" s="14" t="n">
        <v>46311</v>
      </c>
      <c r="J96" s="11" t="n">
        <v>2452</v>
      </c>
      <c r="K96" s="11" t="inlineStr">
        <is>
          <t>START</t>
        </is>
      </c>
      <c r="L96" s="13" t="n">
        <v>136</v>
      </c>
      <c r="M96" s="11" t="n"/>
      <c r="N96" s="12" t="inlineStr">
        <is>
          <t>Timestamp + Location</t>
        </is>
      </c>
      <c r="O96" s="12" t="inlineStr">
        <is>
          <t>16-Oct-2026</t>
        </is>
      </c>
      <c r="P96" s="11" t="inlineStr">
        <is>
          <t>08:31</t>
        </is>
      </c>
      <c r="Q96" s="12" t="inlineStr">
        <is>
          <t>Index-number stamp app</t>
        </is>
      </c>
      <c r="R96" s="11" t="inlineStr">
        <is>
          <t>446364</t>
        </is>
      </c>
      <c r="S96" s="12" t="inlineStr"/>
      <c r="T96" s="11" t="inlineStr"/>
      <c r="U96" s="12" t="inlineStr"/>
      <c r="V96" s="12" t="n"/>
      <c r="W96" s="12">
        <f>IF(V96="Wrong - photo HAS timestamp + location","Timestamp + Location",IF(V96="Wrong - photo has NO stamp","No stamp",N96))</f>
        <v/>
      </c>
      <c r="X96" s="11">
        <f>IF(W96="Timestamp + Location","Yes","No")</f>
        <v/>
      </c>
      <c r="Y96" s="16" t="inlineStr">
        <is>
          <t>Open photo</t>
        </is>
      </c>
      <c r="Z96" s="11">
        <f>J96&amp;"|"&amp;K96</f>
        <v/>
      </c>
      <c r="AA96" s="12" t="inlineStr">
        <is>
          <t>60 | 100 | 50 | 110 | 40 | 446364 | km | 120 | 30 | 130 | 20 | Splendov+140 | km/h | 16 0ct 2026 08:31:55 | Mohan Road | Rajajipuram | Lucknow Division | Uttar Pradesh | Index number: 389 | km/h | 16 0ct 2026 08:31:55 | Mohan Road | Rajajipuram | Lucknow Division | Uttar Pradesh | Index number: 389</t>
        </is>
      </c>
    </row>
    <row r="97" ht="98" customHeight="1">
      <c r="A97" s="11" t="n">
        <v>96</v>
      </c>
      <c r="B97" s="11" t="inlineStr">
        <is>
          <t>SL03612</t>
        </is>
      </c>
      <c r="C97" s="12" t="inlineStr">
        <is>
          <t>RAJ KUMAR PAL</t>
        </is>
      </c>
      <c r="D97" s="11" t="inlineStr">
        <is>
          <t>SR</t>
        </is>
      </c>
      <c r="E97" s="11" t="inlineStr">
        <is>
          <t>GTR03 A</t>
        </is>
      </c>
      <c r="F97" s="11" t="inlineStr">
        <is>
          <t>LUCKNOW</t>
        </is>
      </c>
      <c r="G97" s="12" t="inlineStr">
        <is>
          <t>SAURABH JAISWAL</t>
        </is>
      </c>
      <c r="H97" s="11" t="inlineStr">
        <is>
          <t>350663</t>
        </is>
      </c>
      <c r="I97" s="14" t="n">
        <v>46311</v>
      </c>
      <c r="J97" s="11" t="n">
        <v>2452</v>
      </c>
      <c r="K97" s="11" t="inlineStr">
        <is>
          <t>END</t>
        </is>
      </c>
      <c r="L97" s="13" t="n">
        <v>136</v>
      </c>
      <c r="M97" s="11" t="n"/>
      <c r="N97" s="12" t="inlineStr">
        <is>
          <t>Timestamp + Location</t>
        </is>
      </c>
      <c r="O97" s="12" t="inlineStr">
        <is>
          <t>16-Oct-2026</t>
        </is>
      </c>
      <c r="P97" s="11" t="inlineStr">
        <is>
          <t>22:08</t>
        </is>
      </c>
      <c r="Q97" s="12" t="inlineStr">
        <is>
          <t>Index-number stamp app</t>
        </is>
      </c>
      <c r="R97" s="11" t="inlineStr">
        <is>
          <t>7080, 44710</t>
        </is>
      </c>
      <c r="S97" s="12" t="inlineStr"/>
      <c r="T97" s="11" t="inlineStr"/>
      <c r="U97" s="12" t="inlineStr"/>
      <c r="V97" s="12" t="n"/>
      <c r="W97" s="12">
        <f>IF(V97="Wrong - photo HAS timestamp + location","Timestamp + Location",IF(V97="Wrong - photo has NO stamp","No stamp",N97))</f>
        <v/>
      </c>
      <c r="X97" s="11">
        <f>IF(W97="Timestamp + Location","Yes","No")</f>
        <v/>
      </c>
      <c r="Y97" s="16" t="inlineStr">
        <is>
          <t>Open photo</t>
        </is>
      </c>
      <c r="Z97" s="11">
        <f>J97&amp;"|"&amp;K97</f>
        <v/>
      </c>
      <c r="AA97" s="12" t="inlineStr">
        <is>
          <t>70 80g0 | 60 | OS | 100 | 40 | 44710 | 11 | 2 | 30 | km | 12 | 20 | 130 | 10 | Splendi | 140 | km/h | 16 0ct 2026 22:08:47 | Model City Road | Lucknow Division | UttarPradesh | Index number: 390 | km/h | 16 0ct 2026 22:08:47 | Model City Road | Lucknow Division | Uttar Pradesh | Index number: 390</t>
        </is>
      </c>
    </row>
    <row r="98" ht="98" customHeight="1">
      <c r="A98" s="11" t="n">
        <v>97</v>
      </c>
      <c r="B98" s="11" t="inlineStr">
        <is>
          <t>SL03612</t>
        </is>
      </c>
      <c r="C98" s="12" t="inlineStr">
        <is>
          <t>RAJ KUMAR PAL</t>
        </is>
      </c>
      <c r="D98" s="11" t="inlineStr">
        <is>
          <t>SR</t>
        </is>
      </c>
      <c r="E98" s="11" t="inlineStr">
        <is>
          <t>GTR03 A</t>
        </is>
      </c>
      <c r="F98" s="11" t="inlineStr">
        <is>
          <t>LUCKNOW</t>
        </is>
      </c>
      <c r="G98" s="12" t="inlineStr">
        <is>
          <t>SAURABH JAISWAL</t>
        </is>
      </c>
      <c r="H98" s="11" t="inlineStr">
        <is>
          <t>351027</t>
        </is>
      </c>
      <c r="I98" s="14" t="n">
        <v>46312</v>
      </c>
      <c r="J98" s="11" t="n">
        <v>2897</v>
      </c>
      <c r="K98" s="11" t="inlineStr">
        <is>
          <t>START</t>
        </is>
      </c>
      <c r="L98" s="13" t="n">
        <v>120</v>
      </c>
      <c r="M98" s="11" t="n"/>
      <c r="N98" s="12" t="inlineStr">
        <is>
          <t>Timestamp + Location</t>
        </is>
      </c>
      <c r="O98" s="12" t="inlineStr">
        <is>
          <t>17-Oct-2026</t>
        </is>
      </c>
      <c r="P98" s="11" t="inlineStr"/>
      <c r="Q98" s="12" t="inlineStr">
        <is>
          <t>Index-number stamp app</t>
        </is>
      </c>
      <c r="R98" s="11" t="inlineStr">
        <is>
          <t>608, 6070, 44710</t>
        </is>
      </c>
      <c r="S98" s="12" t="inlineStr"/>
      <c r="T98" s="11" t="inlineStr"/>
      <c r="U98" s="12" t="inlineStr">
        <is>
          <t>3 - Random sample (stamped)</t>
        </is>
      </c>
      <c r="V98" s="17" t="n"/>
      <c r="W98" s="12">
        <f>IF(V98="Wrong - photo HAS timestamp + location","Timestamp + Location",IF(V98="Wrong - photo has NO stamp","No stamp",N98))</f>
        <v/>
      </c>
      <c r="X98" s="11">
        <f>IF(W98="Timestamp + Location","Yes","No")</f>
        <v/>
      </c>
      <c r="Y98" s="16" t="inlineStr">
        <is>
          <t>Open photo</t>
        </is>
      </c>
      <c r="Z98" s="11">
        <f>J98&amp;"|"&amp;K98</f>
        <v/>
      </c>
      <c r="AA98" s="12" t="inlineStr">
        <is>
          <t>0608 | 6070# | 50 | 100 | 110 | 40 | 44710g | 2 | km | 120 | 20 | 130 | 10 | Splendov +140 | km/h | 17 0ct 2026 09.04:00 | Mohan Road | Model City Road | UttarPradesh | Index number: 391 | 8 | 17 0ct 2026 09.04:00 | Mohan Road | Model City Road | Lucknow Division | TURN | Uttar Pradesh | Index number: 391</t>
        </is>
      </c>
    </row>
    <row r="99" ht="98" customHeight="1">
      <c r="A99" s="11" t="n">
        <v>98</v>
      </c>
      <c r="B99" s="11" t="inlineStr">
        <is>
          <t>SL03612</t>
        </is>
      </c>
      <c r="C99" s="12" t="inlineStr">
        <is>
          <t>RAJ KUMAR PAL</t>
        </is>
      </c>
      <c r="D99" s="11" t="inlineStr">
        <is>
          <t>SR</t>
        </is>
      </c>
      <c r="E99" s="11" t="inlineStr">
        <is>
          <t>GTR03 A</t>
        </is>
      </c>
      <c r="F99" s="11" t="inlineStr">
        <is>
          <t>LUCKNOW</t>
        </is>
      </c>
      <c r="G99" s="12" t="inlineStr">
        <is>
          <t>SAURABH JAISWAL</t>
        </is>
      </c>
      <c r="H99" s="11" t="inlineStr">
        <is>
          <t>351027</t>
        </is>
      </c>
      <c r="I99" s="14" t="n">
        <v>46312</v>
      </c>
      <c r="J99" s="11" t="n">
        <v>2897</v>
      </c>
      <c r="K99" s="11" t="inlineStr">
        <is>
          <t>END</t>
        </is>
      </c>
      <c r="L99" s="13" t="n">
        <v>120</v>
      </c>
      <c r="M99" s="11" t="n"/>
      <c r="N99" s="12" t="inlineStr">
        <is>
          <t>Timestamp + Location</t>
        </is>
      </c>
      <c r="O99" s="12" t="inlineStr">
        <is>
          <t>17-Oct-2026</t>
        </is>
      </c>
      <c r="P99" s="11" t="inlineStr">
        <is>
          <t>19:47</t>
        </is>
      </c>
      <c r="Q99" s="12" t="inlineStr">
        <is>
          <t>Index-number stamp app</t>
        </is>
      </c>
      <c r="R99" s="11" t="inlineStr">
        <is>
          <t>6070, 44775</t>
        </is>
      </c>
      <c r="S99" s="12" t="inlineStr"/>
      <c r="T99" s="11" t="inlineStr"/>
      <c r="U99" s="12" t="inlineStr"/>
      <c r="V99" s="12" t="n"/>
      <c r="W99" s="12">
        <f>IF(V99="Wrong - photo HAS timestamp + location","Timestamp + Location",IF(V99="Wrong - photo has NO stamp","No stamp",N99))</f>
        <v/>
      </c>
      <c r="X99" s="11">
        <f>IF(W99="Timestamp + Location","Yes","No")</f>
        <v/>
      </c>
      <c r="Y99" s="16" t="inlineStr">
        <is>
          <t>Open photo</t>
        </is>
      </c>
      <c r="Z99" s="11">
        <f>J99&amp;"|"&amp;K99</f>
        <v/>
      </c>
      <c r="AA99" s="12" t="inlineStr">
        <is>
          <t>080 | 90 | 6070 | 50 | 100 | 3 | 40 | 110 | 44775 | ikm | 120 | 130 | 20 | 10 | lendov+140 | km/h | 17 0ct 2026 19:47:40 | BuddheswarLucknow | Lucknow Division | Uttar Pradesh | Index number: 392 | 17 0ct 2026 19:47:40 | BuddheswarLucknow | Lucknow Division | Uttar Pradesh | Index number: 392</t>
        </is>
      </c>
    </row>
    <row r="100" ht="98" customHeight="1">
      <c r="A100" s="11" t="n">
        <v>99</v>
      </c>
      <c r="B100" s="11" t="inlineStr">
        <is>
          <t>SL03702</t>
        </is>
      </c>
      <c r="C100" s="12" t="inlineStr">
        <is>
          <t>MASTR ANSARI VASIMAEHNAD</t>
        </is>
      </c>
      <c r="D100" s="11" t="inlineStr">
        <is>
          <t>SR</t>
        </is>
      </c>
      <c r="E100" s="11" t="inlineStr">
        <is>
          <t>GTR06 B</t>
        </is>
      </c>
      <c r="F100" s="11" t="inlineStr">
        <is>
          <t>VADODARA</t>
        </is>
      </c>
      <c r="G100" s="12" t="inlineStr">
        <is>
          <t>DEEPAK TUKARAM DESHMUKH</t>
        </is>
      </c>
      <c r="H100" s="11" t="inlineStr">
        <is>
          <t>349347</t>
        </is>
      </c>
      <c r="I100" s="14" t="n">
        <v>46308</v>
      </c>
      <c r="J100" s="11" t="n">
        <v>1002</v>
      </c>
      <c r="K100" s="11" t="inlineStr">
        <is>
          <t>START</t>
        </is>
      </c>
      <c r="L100" s="13" t="n">
        <v>164</v>
      </c>
      <c r="M100" s="11" t="n"/>
      <c r="N100" s="12" t="inlineStr">
        <is>
          <t>No stamp</t>
        </is>
      </c>
      <c r="O100" s="12" t="inlineStr"/>
      <c r="P100" s="11" t="inlineStr"/>
      <c r="Q100" s="12" t="inlineStr"/>
      <c r="R100" s="11" t="inlineStr">
        <is>
          <t>524288</t>
        </is>
      </c>
      <c r="S100" s="12" t="inlineStr"/>
      <c r="T100" s="11" t="inlineStr"/>
      <c r="U100" s="12" t="inlineStr">
        <is>
          <t>3 - Random sample (no stamp)</t>
        </is>
      </c>
      <c r="V100" s="17" t="n"/>
      <c r="W100" s="12">
        <f>IF(V100="Wrong - photo HAS timestamp + location","Timestamp + Location",IF(V100="Wrong - photo has NO stamp","No stamp",N100))</f>
        <v/>
      </c>
      <c r="X100" s="11">
        <f>IF(W100="Timestamp + Location","Yes","No")</f>
        <v/>
      </c>
      <c r="Y100" s="16" t="inlineStr">
        <is>
          <t>Open photo</t>
        </is>
      </c>
      <c r="Z100" s="11">
        <f>J100&amp;"|"&amp;K100</f>
        <v/>
      </c>
      <c r="AA100" s="12" t="inlineStr">
        <is>
          <t>90 | 50 | 3 | 100 | 40 | 524288 | 110 | 2 | 34 | kn | 720 | 730 | 140 | km/h | i3s | 140 | km/h | K | i3s | Hsna</t>
        </is>
      </c>
    </row>
    <row r="101" ht="98" customHeight="1">
      <c r="A101" s="11" t="n">
        <v>100</v>
      </c>
      <c r="B101" s="11" t="inlineStr">
        <is>
          <t>SL03702</t>
        </is>
      </c>
      <c r="C101" s="12" t="inlineStr">
        <is>
          <t>MASTR ANSARI VASIMAEHNAD</t>
        </is>
      </c>
      <c r="D101" s="11" t="inlineStr">
        <is>
          <t>SR</t>
        </is>
      </c>
      <c r="E101" s="11" t="inlineStr">
        <is>
          <t>GTR06 B</t>
        </is>
      </c>
      <c r="F101" s="11" t="inlineStr">
        <is>
          <t>VADODARA</t>
        </is>
      </c>
      <c r="G101" s="12" t="inlineStr">
        <is>
          <t>DEEPAK TUKARAM DESHMUKH</t>
        </is>
      </c>
      <c r="H101" s="11" t="inlineStr">
        <is>
          <t>349347</t>
        </is>
      </c>
      <c r="I101" s="14" t="n">
        <v>46308</v>
      </c>
      <c r="J101" s="11" t="n">
        <v>1002</v>
      </c>
      <c r="K101" s="11" t="inlineStr">
        <is>
          <t>END</t>
        </is>
      </c>
      <c r="L101" s="13" t="n">
        <v>164</v>
      </c>
      <c r="M101" s="11" t="n"/>
      <c r="N101" s="12" t="inlineStr">
        <is>
          <t>No stamp</t>
        </is>
      </c>
      <c r="O101" s="12" t="inlineStr"/>
      <c r="P101" s="11" t="inlineStr"/>
      <c r="Q101" s="12" t="inlineStr"/>
      <c r="R101" s="11" t="inlineStr">
        <is>
          <t>7080, 52504</t>
        </is>
      </c>
      <c r="S101" s="12" t="inlineStr">
        <is>
          <t>[Medium] Reused photo: same as #101 (START, claim 349841, 14-Oct)</t>
        </is>
      </c>
      <c r="T101" s="11" t="inlineStr">
        <is>
          <t>Medium</t>
        </is>
      </c>
      <c r="U101" s="12" t="inlineStr">
        <is>
          <t>1 - Red flag</t>
        </is>
      </c>
      <c r="V101" s="17" t="n"/>
      <c r="W101" s="12">
        <f>IF(V101="Wrong - photo HAS timestamp + location","Timestamp + Location",IF(V101="Wrong - photo has NO stamp","No stamp",N101))</f>
        <v/>
      </c>
      <c r="X101" s="11">
        <f>IF(W101="Timestamp + Location","Yes","No")</f>
        <v/>
      </c>
      <c r="Y101" s="16" t="inlineStr">
        <is>
          <t>Open photo</t>
        </is>
      </c>
      <c r="Z101" s="11">
        <f>J101&amp;"|"&amp;K101</f>
        <v/>
      </c>
      <c r="AA101" s="12" t="inlineStr">
        <is>
          <t>7080 | 60 | 90 | 50 | 3 | 100 | 40 | 52504 | 110 | 30 | icm | 120 | 130 | 10 | 0 | 140 | km/h | i3s | C | LOCK</t>
        </is>
      </c>
    </row>
    <row r="102" ht="98" customHeight="1">
      <c r="A102" s="11" t="n">
        <v>101</v>
      </c>
      <c r="B102" s="11" t="inlineStr">
        <is>
          <t>SL03702</t>
        </is>
      </c>
      <c r="C102" s="12" t="inlineStr">
        <is>
          <t>MASTR ANSARI VASIMAEHNAD</t>
        </is>
      </c>
      <c r="D102" s="11" t="inlineStr">
        <is>
          <t>SR</t>
        </is>
      </c>
      <c r="E102" s="11" t="inlineStr">
        <is>
          <t>GTR06 B</t>
        </is>
      </c>
      <c r="F102" s="11" t="inlineStr">
        <is>
          <t>VADODARA</t>
        </is>
      </c>
      <c r="G102" s="12" t="inlineStr">
        <is>
          <t>DEEPAK TUKARAM DESHMUKH</t>
        </is>
      </c>
      <c r="H102" s="11" t="inlineStr">
        <is>
          <t>349841</t>
        </is>
      </c>
      <c r="I102" s="14" t="n">
        <v>46309</v>
      </c>
      <c r="J102" s="11" t="n">
        <v>1513</v>
      </c>
      <c r="K102" s="11" t="inlineStr">
        <is>
          <t>START</t>
        </is>
      </c>
      <c r="L102" s="13" t="n">
        <v>188</v>
      </c>
      <c r="M102" s="11" t="n"/>
      <c r="N102" s="12" t="inlineStr">
        <is>
          <t>No stamp</t>
        </is>
      </c>
      <c r="O102" s="12" t="inlineStr"/>
      <c r="P102" s="11" t="inlineStr"/>
      <c r="Q102" s="12" t="inlineStr"/>
      <c r="R102" s="11" t="inlineStr">
        <is>
          <t>7080, 52504</t>
        </is>
      </c>
      <c r="S102" s="12" t="inlineStr">
        <is>
          <t>[Medium] Reused photo: same as #100 (END, claim 349347, 13-Oct)</t>
        </is>
      </c>
      <c r="T102" s="11" t="inlineStr">
        <is>
          <t>Medium</t>
        </is>
      </c>
      <c r="U102" s="12" t="inlineStr">
        <is>
          <t>1 - Red flag</t>
        </is>
      </c>
      <c r="V102" s="17" t="n"/>
      <c r="W102" s="12">
        <f>IF(V102="Wrong - photo HAS timestamp + location","Timestamp + Location",IF(V102="Wrong - photo has NO stamp","No stamp",N102))</f>
        <v/>
      </c>
      <c r="X102" s="11">
        <f>IF(W102="Timestamp + Location","Yes","No")</f>
        <v/>
      </c>
      <c r="Y102" s="16" t="inlineStr">
        <is>
          <t>Open photo</t>
        </is>
      </c>
      <c r="Z102" s="11">
        <f>J102&amp;"|"&amp;K102</f>
        <v/>
      </c>
      <c r="AA102" s="12" t="inlineStr">
        <is>
          <t>7080 | 60 | 90 | 50 | 3 | 100 | 40 | 52504 | 110 | 30 | icm | 120 | 130 | 10 | 0 | 140 | km/h | i3s | C | LOCK</t>
        </is>
      </c>
    </row>
    <row r="103" ht="98" customHeight="1">
      <c r="A103" s="11" t="n">
        <v>102</v>
      </c>
      <c r="B103" s="11" t="inlineStr">
        <is>
          <t>SL03702</t>
        </is>
      </c>
      <c r="C103" s="12" t="inlineStr">
        <is>
          <t>MASTR ANSARI VASIMAEHNAD</t>
        </is>
      </c>
      <c r="D103" s="11" t="inlineStr">
        <is>
          <t>SR</t>
        </is>
      </c>
      <c r="E103" s="11" t="inlineStr">
        <is>
          <t>GTR06 B</t>
        </is>
      </c>
      <c r="F103" s="11" t="inlineStr">
        <is>
          <t>VADODARA</t>
        </is>
      </c>
      <c r="G103" s="12" t="inlineStr">
        <is>
          <t>DEEPAK TUKARAM DESHMUKH</t>
        </is>
      </c>
      <c r="H103" s="11" t="inlineStr">
        <is>
          <t>349841</t>
        </is>
      </c>
      <c r="I103" s="14" t="n">
        <v>46309</v>
      </c>
      <c r="J103" s="11" t="n">
        <v>1513</v>
      </c>
      <c r="K103" s="11" t="inlineStr">
        <is>
          <t>END</t>
        </is>
      </c>
      <c r="L103" s="13" t="n">
        <v>188</v>
      </c>
      <c r="M103" s="11" t="n"/>
      <c r="N103" s="12" t="inlineStr">
        <is>
          <t>No stamp</t>
        </is>
      </c>
      <c r="O103" s="12" t="inlineStr"/>
      <c r="P103" s="11" t="inlineStr"/>
      <c r="Q103" s="12" t="inlineStr"/>
      <c r="R103" s="11" t="inlineStr">
        <is>
          <t>607080, 525867</t>
        </is>
      </c>
      <c r="S103" s="12" t="inlineStr">
        <is>
          <t>[Medium] Reused photo: same as #103 (START, claim 349844, 15-Oct)</t>
        </is>
      </c>
      <c r="T103" s="11" t="inlineStr">
        <is>
          <t>Medium</t>
        </is>
      </c>
      <c r="U103" s="12" t="inlineStr">
        <is>
          <t>1 - Red flag</t>
        </is>
      </c>
      <c r="V103" s="17" t="n"/>
      <c r="W103" s="12">
        <f>IF(V103="Wrong - photo HAS timestamp + location","Timestamp + Location",IF(V103="Wrong - photo has NO stamp","No stamp",N103))</f>
        <v/>
      </c>
      <c r="X103" s="11">
        <f>IF(W103="Timestamp + Location","Yes","No")</f>
        <v/>
      </c>
      <c r="Y103" s="16" t="inlineStr">
        <is>
          <t>Open photo</t>
        </is>
      </c>
      <c r="Z103" s="11">
        <f>J103&amp;"|"&amp;K103</f>
        <v/>
      </c>
      <c r="AA103" s="12" t="inlineStr">
        <is>
          <t>6070 80 | 50 | g0 | 40 | 3 | 100 | 525867 | 30 | 6 | 110 | km | 120 | 10 | 130 | 140 | km/h | 130 | 140 | km/h | i3s</t>
        </is>
      </c>
    </row>
    <row r="104" ht="98" customHeight="1">
      <c r="A104" s="11" t="n">
        <v>103</v>
      </c>
      <c r="B104" s="11" t="inlineStr">
        <is>
          <t>SL03702</t>
        </is>
      </c>
      <c r="C104" s="12" t="inlineStr">
        <is>
          <t>MASTR ANSARI VASIMAEHNAD</t>
        </is>
      </c>
      <c r="D104" s="11" t="inlineStr">
        <is>
          <t>SR</t>
        </is>
      </c>
      <c r="E104" s="11" t="inlineStr">
        <is>
          <t>GTR06 B</t>
        </is>
      </c>
      <c r="F104" s="11" t="inlineStr">
        <is>
          <t>VADODARA</t>
        </is>
      </c>
      <c r="G104" s="12" t="inlineStr">
        <is>
          <t>DEEPAK TUKARAM DESHMUKH</t>
        </is>
      </c>
      <c r="H104" s="11" t="inlineStr">
        <is>
          <t>349844</t>
        </is>
      </c>
      <c r="I104" s="14" t="n">
        <v>46310</v>
      </c>
      <c r="J104" s="11" t="n">
        <v>1516</v>
      </c>
      <c r="K104" s="11" t="inlineStr">
        <is>
          <t>START</t>
        </is>
      </c>
      <c r="L104" s="13" t="n">
        <v>240</v>
      </c>
      <c r="M104" s="11" t="n"/>
      <c r="N104" s="12" t="inlineStr">
        <is>
          <t>No stamp</t>
        </is>
      </c>
      <c r="O104" s="12" t="inlineStr"/>
      <c r="P104" s="11" t="inlineStr"/>
      <c r="Q104" s="12" t="inlineStr"/>
      <c r="R104" s="11" t="inlineStr">
        <is>
          <t>607080, 525867</t>
        </is>
      </c>
      <c r="S104" s="12" t="inlineStr">
        <is>
          <t>[Medium] Reused photo: same as #102 (END, claim 349841, 14-Oct)</t>
        </is>
      </c>
      <c r="T104" s="11" t="inlineStr">
        <is>
          <t>Medium</t>
        </is>
      </c>
      <c r="U104" s="12" t="inlineStr">
        <is>
          <t>1 - Red flag</t>
        </is>
      </c>
      <c r="V104" s="17" t="n"/>
      <c r="W104" s="12">
        <f>IF(V104="Wrong - photo HAS timestamp + location","Timestamp + Location",IF(V104="Wrong - photo has NO stamp","No stamp",N104))</f>
        <v/>
      </c>
      <c r="X104" s="11">
        <f>IF(W104="Timestamp + Location","Yes","No")</f>
        <v/>
      </c>
      <c r="Y104" s="16" t="inlineStr">
        <is>
          <t>Open photo</t>
        </is>
      </c>
      <c r="Z104" s="11">
        <f>J104&amp;"|"&amp;K104</f>
        <v/>
      </c>
      <c r="AA104" s="12" t="inlineStr">
        <is>
          <t>6070 80 | 50 | g0 | 40 | 3 | 100 | 525867 | 30 | 6 | 110 | km | 120 | 10 | 130 | 140 | km/h | 130 | 140 | km/h | i3s</t>
        </is>
      </c>
    </row>
    <row r="105" ht="98" customHeight="1">
      <c r="A105" s="11" t="n">
        <v>104</v>
      </c>
      <c r="B105" s="11" t="inlineStr">
        <is>
          <t>SL03702</t>
        </is>
      </c>
      <c r="C105" s="12" t="inlineStr">
        <is>
          <t>MASTR ANSARI VASIMAEHNAD</t>
        </is>
      </c>
      <c r="D105" s="11" t="inlineStr">
        <is>
          <t>SR</t>
        </is>
      </c>
      <c r="E105" s="11" t="inlineStr">
        <is>
          <t>GTR06 B</t>
        </is>
      </c>
      <c r="F105" s="11" t="inlineStr">
        <is>
          <t>VADODARA</t>
        </is>
      </c>
      <c r="G105" s="12" t="inlineStr">
        <is>
          <t>DEEPAK TUKARAM DESHMUKH</t>
        </is>
      </c>
      <c r="H105" s="11" t="inlineStr">
        <is>
          <t>349844</t>
        </is>
      </c>
      <c r="I105" s="14" t="n">
        <v>46310</v>
      </c>
      <c r="J105" s="11" t="n">
        <v>1516</v>
      </c>
      <c r="K105" s="11" t="inlineStr">
        <is>
          <t>END</t>
        </is>
      </c>
      <c r="L105" s="13" t="n">
        <v>240</v>
      </c>
      <c r="M105" s="11" t="n"/>
      <c r="N105" s="12" t="inlineStr">
        <is>
          <t>No stamp</t>
        </is>
      </c>
      <c r="O105" s="12" t="inlineStr"/>
      <c r="P105" s="11" t="inlineStr"/>
      <c r="Q105" s="12" t="inlineStr"/>
      <c r="R105" s="11" t="inlineStr">
        <is>
          <t>5268</t>
        </is>
      </c>
      <c r="S105" s="12" t="inlineStr"/>
      <c r="T105" s="11" t="inlineStr"/>
      <c r="U105" s="12" t="inlineStr"/>
      <c r="V105" s="12" t="n"/>
      <c r="W105" s="12">
        <f>IF(V105="Wrong - photo HAS timestamp + location","Timestamp + Location",IF(V105="Wrong - photo has NO stamp","No stamp",N105))</f>
        <v/>
      </c>
      <c r="X105" s="11">
        <f>IF(W105="Timestamp + Location","Yes","No")</f>
        <v/>
      </c>
      <c r="Y105" s="16" t="inlineStr">
        <is>
          <t>Open photo</t>
        </is>
      </c>
      <c r="Z105" s="11">
        <f>J105&amp;"|"&amp;K105</f>
        <v/>
      </c>
      <c r="AA105" s="12" t="inlineStr">
        <is>
          <t>70 | 80 | 60 | 90 | 50 | 100 | 40 | 5268L | 110 | 120 | 20 | 130 | 10 | 140 | km/h | i3s | 140 | km/h | i3s</t>
        </is>
      </c>
    </row>
    <row r="106" ht="98" customHeight="1">
      <c r="A106" s="11" t="n">
        <v>105</v>
      </c>
      <c r="B106" s="11" t="inlineStr">
        <is>
          <t>SL03708</t>
        </is>
      </c>
      <c r="C106" s="12" t="inlineStr">
        <is>
          <t>ARUMANI M</t>
        </is>
      </c>
      <c r="D106" s="11" t="inlineStr">
        <is>
          <t>SO</t>
        </is>
      </c>
      <c r="E106" s="11" t="inlineStr">
        <is>
          <t>GTR09</t>
        </is>
      </c>
      <c r="F106" s="11" t="inlineStr">
        <is>
          <t>CHENNAI</t>
        </is>
      </c>
      <c r="G106" s="12" t="inlineStr">
        <is>
          <t>Saravanan N</t>
        </is>
      </c>
      <c r="H106" s="11" t="inlineStr">
        <is>
          <t>349430</t>
        </is>
      </c>
      <c r="I106" s="14" t="n">
        <v>46309</v>
      </c>
      <c r="J106" s="11" t="n">
        <v>1081</v>
      </c>
      <c r="K106" s="11" t="inlineStr">
        <is>
          <t>START</t>
        </is>
      </c>
      <c r="L106" s="13" t="n">
        <v>316</v>
      </c>
      <c r="M106" s="11" t="n"/>
      <c r="N106" s="12" t="inlineStr">
        <is>
          <t>Timestamp only (no location)</t>
        </is>
      </c>
      <c r="O106" s="12" t="inlineStr">
        <is>
          <t>14-Oct-2026</t>
        </is>
      </c>
      <c r="P106" s="11" t="inlineStr"/>
      <c r="Q106" s="12" t="inlineStr"/>
      <c r="R106" s="11" t="inlineStr">
        <is>
          <t>53474</t>
        </is>
      </c>
      <c r="S106" s="12" t="inlineStr"/>
      <c r="T106" s="11" t="inlineStr"/>
      <c r="U106" s="12" t="inlineStr">
        <is>
          <t>3 - Random sample (no stamp)</t>
        </is>
      </c>
      <c r="V106" s="17" t="n"/>
      <c r="W106" s="12">
        <f>IF(V106="Wrong - photo HAS timestamp + location","Timestamp + Location",IF(V106="Wrong - photo has NO stamp","No stamp",N106))</f>
        <v/>
      </c>
      <c r="X106" s="11">
        <f>IF(W106="Timestamp + Location","Yes","No")</f>
        <v/>
      </c>
      <c r="Y106" s="16" t="inlineStr">
        <is>
          <t>Open photo</t>
        </is>
      </c>
      <c r="Z106" s="11">
        <f>J106&amp;"|"&amp;K106</f>
        <v/>
      </c>
      <c r="AA106" s="12" t="inlineStr">
        <is>
          <t>8:26P | October14,2026 | 08:44 | 60 | BO | 40 | 100 | 53474 | 20 | km | km</t>
        </is>
      </c>
    </row>
    <row r="107" ht="98" customHeight="1">
      <c r="A107" s="11" t="n">
        <v>106</v>
      </c>
      <c r="B107" s="11" t="inlineStr">
        <is>
          <t>SL03708</t>
        </is>
      </c>
      <c r="C107" s="12" t="inlineStr">
        <is>
          <t>ARUMANI M</t>
        </is>
      </c>
      <c r="D107" s="11" t="inlineStr">
        <is>
          <t>SO</t>
        </is>
      </c>
      <c r="E107" s="11" t="inlineStr">
        <is>
          <t>GTR09</t>
        </is>
      </c>
      <c r="F107" s="11" t="inlineStr">
        <is>
          <t>CHENNAI</t>
        </is>
      </c>
      <c r="G107" s="12" t="inlineStr">
        <is>
          <t>Saravanan N</t>
        </is>
      </c>
      <c r="H107" s="11" t="inlineStr">
        <is>
          <t>349430</t>
        </is>
      </c>
      <c r="I107" s="14" t="n">
        <v>46309</v>
      </c>
      <c r="J107" s="11" t="n">
        <v>1081</v>
      </c>
      <c r="K107" s="11" t="inlineStr">
        <is>
          <t>END</t>
        </is>
      </c>
      <c r="L107" s="13" t="n">
        <v>316</v>
      </c>
      <c r="M107" s="11" t="n"/>
      <c r="N107" s="12" t="inlineStr">
        <is>
          <t>No stamp</t>
        </is>
      </c>
      <c r="O107" s="12" t="inlineStr"/>
      <c r="P107" s="11" t="inlineStr"/>
      <c r="Q107" s="12" t="inlineStr"/>
      <c r="R107" s="11" t="inlineStr">
        <is>
          <t>53588</t>
        </is>
      </c>
      <c r="S107" s="12" t="inlineStr"/>
      <c r="T107" s="11" t="inlineStr"/>
      <c r="U107" s="12" t="inlineStr"/>
      <c r="V107" s="12" t="n"/>
      <c r="W107" s="12">
        <f>IF(V107="Wrong - photo HAS timestamp + location","Timestamp + Location",IF(V107="Wrong - photo has NO stamp","No stamp",N107))</f>
        <v/>
      </c>
      <c r="X107" s="11">
        <f>IF(W107="Timestamp + Location","Yes","No")</f>
        <v/>
      </c>
      <c r="Y107" s="16" t="inlineStr">
        <is>
          <t>Open photo</t>
        </is>
      </c>
      <c r="Z107" s="11">
        <f>J107&amp;"|"&amp;K107</f>
        <v/>
      </c>
      <c r="AA107" s="12" t="inlineStr">
        <is>
          <t>80 | 20 | 53588 | km | km/h | F</t>
        </is>
      </c>
    </row>
    <row r="108" ht="98" customHeight="1">
      <c r="A108" s="11" t="n">
        <v>107</v>
      </c>
      <c r="B108" s="11" t="inlineStr">
        <is>
          <t>SL03708</t>
        </is>
      </c>
      <c r="C108" s="12" t="inlineStr">
        <is>
          <t>ARUMANI M</t>
        </is>
      </c>
      <c r="D108" s="11" t="inlineStr">
        <is>
          <t>SO</t>
        </is>
      </c>
      <c r="E108" s="11" t="inlineStr">
        <is>
          <t>GTR09</t>
        </is>
      </c>
      <c r="F108" s="11" t="inlineStr">
        <is>
          <t>CHENNAI</t>
        </is>
      </c>
      <c r="G108" s="12" t="inlineStr">
        <is>
          <t>Saravanan N</t>
        </is>
      </c>
      <c r="H108" s="11" t="inlineStr">
        <is>
          <t>350135</t>
        </is>
      </c>
      <c r="I108" s="14" t="n">
        <v>46310</v>
      </c>
      <c r="J108" s="11" t="n">
        <v>1848</v>
      </c>
      <c r="K108" s="11" t="inlineStr">
        <is>
          <t>START</t>
        </is>
      </c>
      <c r="L108" s="13" t="n">
        <v>260</v>
      </c>
      <c r="M108" s="11" t="n"/>
      <c r="N108" s="12" t="inlineStr">
        <is>
          <t>Timestamp only (no location)</t>
        </is>
      </c>
      <c r="O108" s="12" t="inlineStr">
        <is>
          <t>15-Oct-2026</t>
        </is>
      </c>
      <c r="P108" s="11" t="inlineStr"/>
      <c r="Q108" s="12" t="inlineStr"/>
      <c r="R108" s="11" t="inlineStr"/>
      <c r="S108" s="12" t="inlineStr"/>
      <c r="T108" s="11" t="inlineStr"/>
      <c r="U108" s="12" t="inlineStr">
        <is>
          <t>3 - Random sample (no stamp)</t>
        </is>
      </c>
      <c r="V108" s="17" t="n"/>
      <c r="W108" s="12">
        <f>IF(V108="Wrong - photo HAS timestamp + location","Timestamp + Location",IF(V108="Wrong - photo has NO stamp","No stamp",N108))</f>
        <v/>
      </c>
      <c r="X108" s="11">
        <f>IF(W108="Timestamp + Location","Yes","No")</f>
        <v/>
      </c>
      <c r="Y108" s="16" t="inlineStr">
        <is>
          <t>Open photo</t>
        </is>
      </c>
      <c r="Z108" s="11">
        <f>J108&amp;"|"&amp;K108</f>
        <v/>
      </c>
      <c r="AA108" s="12" t="inlineStr">
        <is>
          <t>7:43AM | October15,2026 | 09:21 | 08 | 09 | 02 | 口 | 口</t>
        </is>
      </c>
    </row>
    <row r="109" ht="98" customHeight="1">
      <c r="A109" s="11" t="n">
        <v>108</v>
      </c>
      <c r="B109" s="11" t="inlineStr">
        <is>
          <t>SL03708</t>
        </is>
      </c>
      <c r="C109" s="12" t="inlineStr">
        <is>
          <t>ARUMANI M</t>
        </is>
      </c>
      <c r="D109" s="11" t="inlineStr">
        <is>
          <t>SO</t>
        </is>
      </c>
      <c r="E109" s="11" t="inlineStr">
        <is>
          <t>GTR09</t>
        </is>
      </c>
      <c r="F109" s="11" t="inlineStr">
        <is>
          <t>CHENNAI</t>
        </is>
      </c>
      <c r="G109" s="12" t="inlineStr">
        <is>
          <t>Saravanan N</t>
        </is>
      </c>
      <c r="H109" s="11" t="inlineStr">
        <is>
          <t>350135</t>
        </is>
      </c>
      <c r="I109" s="14" t="n">
        <v>46310</v>
      </c>
      <c r="J109" s="11" t="n">
        <v>1848</v>
      </c>
      <c r="K109" s="11" t="inlineStr">
        <is>
          <t>END</t>
        </is>
      </c>
      <c r="L109" s="13" t="n">
        <v>260</v>
      </c>
      <c r="M109" s="11" t="n"/>
      <c r="N109" s="12" t="inlineStr">
        <is>
          <t>Timestamp only (no location)</t>
        </is>
      </c>
      <c r="O109" s="12" t="inlineStr">
        <is>
          <t>15-Oct-2026</t>
        </is>
      </c>
      <c r="P109" s="11" t="inlineStr">
        <is>
          <t>17:01</t>
        </is>
      </c>
      <c r="Q109" s="12" t="inlineStr"/>
      <c r="R109" s="11" t="inlineStr">
        <is>
          <t>406959</t>
        </is>
      </c>
      <c r="S109" s="12" t="inlineStr"/>
      <c r="T109" s="11" t="inlineStr"/>
      <c r="U109" s="12" t="inlineStr"/>
      <c r="V109" s="12" t="n"/>
      <c r="W109" s="12">
        <f>IF(V109="Wrong - photo HAS timestamp + location","Timestamp + Location",IF(V109="Wrong - photo has NO stamp","No stamp",N109))</f>
        <v/>
      </c>
      <c r="X109" s="11">
        <f>IF(W109="Timestamp + Location","Yes","No")</f>
        <v/>
      </c>
      <c r="Y109" s="16" t="inlineStr">
        <is>
          <t>Open photo</t>
        </is>
      </c>
      <c r="Z109" s="11">
        <f>J109&amp;"|"&amp;K109</f>
        <v/>
      </c>
      <c r="AA109" s="12" t="inlineStr">
        <is>
          <t>7:44AM | October15,2026 | 17:01 | 60 | 80 | 40 | 100 | 20 | 406959</t>
        </is>
      </c>
    </row>
    <row r="110" ht="98" customHeight="1">
      <c r="A110" s="11" t="n">
        <v>109</v>
      </c>
      <c r="B110" s="11" t="inlineStr">
        <is>
          <t>SL03855</t>
        </is>
      </c>
      <c r="C110" s="12" t="inlineStr">
        <is>
          <t>PRAVEEN SHARMA</t>
        </is>
      </c>
      <c r="D110" s="11" t="inlineStr">
        <is>
          <t>SR</t>
        </is>
      </c>
      <c r="E110" s="11" t="inlineStr">
        <is>
          <t>GTR02</t>
        </is>
      </c>
      <c r="F110" s="11" t="inlineStr">
        <is>
          <t>JAIPUR</t>
        </is>
      </c>
      <c r="G110" s="12" t="inlineStr">
        <is>
          <t>VINAY SHARMA</t>
        </is>
      </c>
      <c r="H110" s="11" t="inlineStr">
        <is>
          <t>348160</t>
        </is>
      </c>
      <c r="I110" s="14" t="n">
        <v>46307</v>
      </c>
      <c r="J110" s="11" t="n">
        <v>125</v>
      </c>
      <c r="K110" s="11" t="inlineStr">
        <is>
          <t>START</t>
        </is>
      </c>
      <c r="L110" s="13" t="n">
        <v>60</v>
      </c>
      <c r="M110" s="11" t="n"/>
      <c r="N110" s="12" t="inlineStr">
        <is>
          <t>No stamp</t>
        </is>
      </c>
      <c r="O110" s="12" t="inlineStr"/>
      <c r="P110" s="11" t="inlineStr"/>
      <c r="Q110" s="12" t="inlineStr"/>
      <c r="R110" s="11" t="inlineStr">
        <is>
          <t>57739</t>
        </is>
      </c>
      <c r="S110" s="12" t="inlineStr"/>
      <c r="T110" s="11" t="inlineStr"/>
      <c r="U110" s="12" t="inlineStr">
        <is>
          <t>2 - Employee uses stamps elsewhere</t>
        </is>
      </c>
      <c r="V110" s="17" t="n"/>
      <c r="W110" s="12">
        <f>IF(V110="Wrong - photo HAS timestamp + location","Timestamp + Location",IF(V110="Wrong - photo has NO stamp","No stamp",N110))</f>
        <v/>
      </c>
      <c r="X110" s="11">
        <f>IF(W110="Timestamp + Location","Yes","No")</f>
        <v/>
      </c>
      <c r="Y110" s="16" t="inlineStr">
        <is>
          <t>Open photo</t>
        </is>
      </c>
      <c r="Z110" s="11">
        <f>J110&amp;"|"&amp;K110</f>
        <v/>
      </c>
      <c r="AA110" s="12" t="inlineStr">
        <is>
          <t>0B | 57739 | O | 5 | W | O</t>
        </is>
      </c>
    </row>
    <row r="111" ht="98" customHeight="1">
      <c r="A111" s="11" t="n">
        <v>110</v>
      </c>
      <c r="B111" s="11" t="inlineStr">
        <is>
          <t>SL03855</t>
        </is>
      </c>
      <c r="C111" s="12" t="inlineStr">
        <is>
          <t>PRAVEEN SHARMA</t>
        </is>
      </c>
      <c r="D111" s="11" t="inlineStr">
        <is>
          <t>SR</t>
        </is>
      </c>
      <c r="E111" s="11" t="inlineStr">
        <is>
          <t>GTR02</t>
        </is>
      </c>
      <c r="F111" s="11" t="inlineStr">
        <is>
          <t>JAIPUR</t>
        </is>
      </c>
      <c r="G111" s="12" t="inlineStr">
        <is>
          <t>VINAY SHARMA</t>
        </is>
      </c>
      <c r="H111" s="11" t="inlineStr">
        <is>
          <t>348160</t>
        </is>
      </c>
      <c r="I111" s="14" t="n">
        <v>46307</v>
      </c>
      <c r="J111" s="11" t="n">
        <v>125</v>
      </c>
      <c r="K111" s="11" t="inlineStr">
        <is>
          <t>END</t>
        </is>
      </c>
      <c r="L111" s="13" t="n">
        <v>60</v>
      </c>
      <c r="M111" s="11" t="n"/>
      <c r="N111" s="12" t="inlineStr">
        <is>
          <t>No stamp</t>
        </is>
      </c>
      <c r="O111" s="12" t="inlineStr"/>
      <c r="P111" s="11" t="inlineStr"/>
      <c r="Q111" s="12" t="inlineStr"/>
      <c r="R111" s="11" t="inlineStr">
        <is>
          <t>57789, 5778</t>
        </is>
      </c>
      <c r="S111" s="12" t="inlineStr"/>
      <c r="T111" s="11" t="inlineStr"/>
      <c r="U111" s="12" t="inlineStr">
        <is>
          <t>2 - Employee uses stamps elsewhere</t>
        </is>
      </c>
      <c r="V111" s="17" t="n"/>
      <c r="W111" s="12">
        <f>IF(V111="Wrong - photo HAS timestamp + location","Timestamp + Location",IF(V111="Wrong - photo has NO stamp","No stamp",N111))</f>
        <v/>
      </c>
      <c r="X111" s="11">
        <f>IF(W111="Timestamp + Location","Yes","No")</f>
        <v/>
      </c>
      <c r="Y111" s="16" t="inlineStr">
        <is>
          <t>Open photo</t>
        </is>
      </c>
      <c r="Z111" s="11">
        <f>J111&amp;"|"&amp;K111</f>
        <v/>
      </c>
      <c r="AA111" s="12" t="inlineStr">
        <is>
          <t>km/h | DO | L | uy | 8 | 57789 | 5 | W | 5778 | W</t>
        </is>
      </c>
    </row>
    <row r="112" ht="98" customHeight="1">
      <c r="A112" s="11" t="n">
        <v>111</v>
      </c>
      <c r="B112" s="11" t="inlineStr">
        <is>
          <t>SL03855</t>
        </is>
      </c>
      <c r="C112" s="12" t="inlineStr">
        <is>
          <t>PRAVEEN SHARMA</t>
        </is>
      </c>
      <c r="D112" s="11" t="inlineStr">
        <is>
          <t>SR</t>
        </is>
      </c>
      <c r="E112" s="11" t="inlineStr">
        <is>
          <t>GTR02</t>
        </is>
      </c>
      <c r="F112" s="11" t="inlineStr">
        <is>
          <t>JAIPUR</t>
        </is>
      </c>
      <c r="G112" s="12" t="inlineStr">
        <is>
          <t>VINAY SHARMA</t>
        </is>
      </c>
      <c r="H112" s="11" t="inlineStr">
        <is>
          <t>348848</t>
        </is>
      </c>
      <c r="I112" s="14" t="n">
        <v>46308</v>
      </c>
      <c r="J112" s="11" t="n">
        <v>567</v>
      </c>
      <c r="K112" s="11" t="inlineStr">
        <is>
          <t>START</t>
        </is>
      </c>
      <c r="L112" s="13" t="n">
        <v>64</v>
      </c>
      <c r="M112" s="11" t="n"/>
      <c r="N112" s="12" t="inlineStr">
        <is>
          <t>No stamp</t>
        </is>
      </c>
      <c r="O112" s="12" t="inlineStr"/>
      <c r="P112" s="11" t="inlineStr"/>
      <c r="Q112" s="12" t="inlineStr"/>
      <c r="R112" s="11" t="inlineStr">
        <is>
          <t>57791</t>
        </is>
      </c>
      <c r="S112" s="12" t="inlineStr"/>
      <c r="T112" s="11" t="inlineStr"/>
      <c r="U112" s="12" t="inlineStr">
        <is>
          <t>2 - Employee uses stamps elsewhere</t>
        </is>
      </c>
      <c r="V112" s="17" t="n"/>
      <c r="W112" s="12">
        <f>IF(V112="Wrong - photo HAS timestamp + location","Timestamp + Location",IF(V112="Wrong - photo has NO stamp","No stamp",N112))</f>
        <v/>
      </c>
      <c r="X112" s="11">
        <f>IF(W112="Timestamp + Location","Yes","No")</f>
        <v/>
      </c>
      <c r="Y112" s="16" t="inlineStr">
        <is>
          <t>Open photo</t>
        </is>
      </c>
      <c r="Z112" s="11">
        <f>J112&amp;"|"&amp;K112</f>
        <v/>
      </c>
      <c r="AA112" s="12" t="inlineStr">
        <is>
          <t>08 | L | UU | 4 | 57791 | 09 | 40 | 02 | 02</t>
        </is>
      </c>
    </row>
    <row r="113" ht="98" customHeight="1">
      <c r="A113" s="11" t="n">
        <v>112</v>
      </c>
      <c r="B113" s="11" t="inlineStr">
        <is>
          <t>SL03855</t>
        </is>
      </c>
      <c r="C113" s="12" t="inlineStr">
        <is>
          <t>PRAVEEN SHARMA</t>
        </is>
      </c>
      <c r="D113" s="11" t="inlineStr">
        <is>
          <t>SR</t>
        </is>
      </c>
      <c r="E113" s="11" t="inlineStr">
        <is>
          <t>GTR02</t>
        </is>
      </c>
      <c r="F113" s="11" t="inlineStr">
        <is>
          <t>JAIPUR</t>
        </is>
      </c>
      <c r="G113" s="12" t="inlineStr">
        <is>
          <t>VINAY SHARMA</t>
        </is>
      </c>
      <c r="H113" s="11" t="inlineStr">
        <is>
          <t>348848</t>
        </is>
      </c>
      <c r="I113" s="14" t="n">
        <v>46308</v>
      </c>
      <c r="J113" s="11" t="n">
        <v>567</v>
      </c>
      <c r="K113" s="11" t="inlineStr">
        <is>
          <t>END</t>
        </is>
      </c>
      <c r="L113" s="13" t="n">
        <v>64</v>
      </c>
      <c r="M113" s="11" t="n"/>
      <c r="N113" s="12" t="inlineStr">
        <is>
          <t>No stamp</t>
        </is>
      </c>
      <c r="O113" s="12" t="inlineStr"/>
      <c r="P113" s="11" t="inlineStr"/>
      <c r="Q113" s="12" t="inlineStr"/>
      <c r="R113" s="11" t="inlineStr">
        <is>
          <t>57842, 5784</t>
        </is>
      </c>
      <c r="S113" s="12" t="inlineStr"/>
      <c r="T113" s="11" t="inlineStr"/>
      <c r="U113" s="12" t="inlineStr">
        <is>
          <t>2 - Employee uses stamps elsewhere</t>
        </is>
      </c>
      <c r="V113" s="17" t="n"/>
      <c r="W113" s="12">
        <f>IF(V113="Wrong - photo HAS timestamp + location","Timestamp + Location",IF(V113="Wrong - photo has NO stamp","No stamp",N113))</f>
        <v/>
      </c>
      <c r="X113" s="11">
        <f>IF(W113="Timestamp + Location","Yes","No")</f>
        <v/>
      </c>
      <c r="Y113" s="16" t="inlineStr">
        <is>
          <t>Open photo</t>
        </is>
      </c>
      <c r="Z113" s="11">
        <f>J113&amp;"|"&amp;K113</f>
        <v/>
      </c>
      <c r="AA113" s="12" t="inlineStr">
        <is>
          <t>km/h | LL | 9 | 57842 | 山 | 5784 | 40</t>
        </is>
      </c>
    </row>
    <row r="114" ht="98" customHeight="1">
      <c r="A114" s="11" t="n">
        <v>113</v>
      </c>
      <c r="B114" s="11" t="inlineStr">
        <is>
          <t>SL03855</t>
        </is>
      </c>
      <c r="C114" s="12" t="inlineStr">
        <is>
          <t>PRAVEEN SHARMA</t>
        </is>
      </c>
      <c r="D114" s="11" t="inlineStr">
        <is>
          <t>SR</t>
        </is>
      </c>
      <c r="E114" s="11" t="inlineStr">
        <is>
          <t>GTR02</t>
        </is>
      </c>
      <c r="F114" s="11" t="inlineStr">
        <is>
          <t>JAIPUR</t>
        </is>
      </c>
      <c r="G114" s="12" t="inlineStr">
        <is>
          <t>VINAY SHARMA</t>
        </is>
      </c>
      <c r="H114" s="11" t="inlineStr">
        <is>
          <t>349379</t>
        </is>
      </c>
      <c r="I114" s="14" t="n">
        <v>46309</v>
      </c>
      <c r="J114" s="11" t="n">
        <v>1034</v>
      </c>
      <c r="K114" s="11" t="inlineStr">
        <is>
          <t>START</t>
        </is>
      </c>
      <c r="L114" s="13" t="n">
        <v>60</v>
      </c>
      <c r="M114" s="11" t="n"/>
      <c r="N114" s="12" t="inlineStr">
        <is>
          <t>No stamp</t>
        </is>
      </c>
      <c r="O114" s="12" t="inlineStr"/>
      <c r="P114" s="11" t="inlineStr"/>
      <c r="Q114" s="12" t="inlineStr"/>
      <c r="R114" s="11" t="inlineStr">
        <is>
          <t>578509</t>
        </is>
      </c>
      <c r="S114" s="12" t="inlineStr"/>
      <c r="T114" s="11" t="inlineStr"/>
      <c r="U114" s="12" t="inlineStr">
        <is>
          <t>2 - Employee uses stamps elsewhere</t>
        </is>
      </c>
      <c r="V114" s="17" t="n"/>
      <c r="W114" s="12">
        <f>IF(V114="Wrong - photo HAS timestamp + location","Timestamp + Location",IF(V114="Wrong - photo has NO stamp","No stamp",N114))</f>
        <v/>
      </c>
      <c r="X114" s="11">
        <f>IF(W114="Timestamp + Location","Yes","No")</f>
        <v/>
      </c>
      <c r="Y114" s="16" t="inlineStr">
        <is>
          <t>Open photo</t>
        </is>
      </c>
      <c r="Z114" s="11">
        <f>J114&amp;"|"&amp;K114</f>
        <v/>
      </c>
      <c r="AA114" s="12" t="inlineStr">
        <is>
          <t>60 | 80 | 40 | ECONOMY | 100 | 20 | 578509 | km | km | km</t>
        </is>
      </c>
    </row>
    <row r="115" ht="98" customHeight="1">
      <c r="A115" s="11" t="n">
        <v>114</v>
      </c>
      <c r="B115" s="11" t="inlineStr">
        <is>
          <t>SL03855</t>
        </is>
      </c>
      <c r="C115" s="12" t="inlineStr">
        <is>
          <t>PRAVEEN SHARMA</t>
        </is>
      </c>
      <c r="D115" s="11" t="inlineStr">
        <is>
          <t>SR</t>
        </is>
      </c>
      <c r="E115" s="11" t="inlineStr">
        <is>
          <t>GTR02</t>
        </is>
      </c>
      <c r="F115" s="11" t="inlineStr">
        <is>
          <t>JAIPUR</t>
        </is>
      </c>
      <c r="G115" s="12" t="inlineStr">
        <is>
          <t>VINAY SHARMA</t>
        </is>
      </c>
      <c r="H115" s="11" t="inlineStr">
        <is>
          <t>349379</t>
        </is>
      </c>
      <c r="I115" s="14" t="n">
        <v>46309</v>
      </c>
      <c r="J115" s="11" t="n">
        <v>1034</v>
      </c>
      <c r="K115" s="11" t="inlineStr">
        <is>
          <t>END</t>
        </is>
      </c>
      <c r="L115" s="13" t="n">
        <v>60</v>
      </c>
      <c r="M115" s="11" t="n"/>
      <c r="N115" s="12" t="inlineStr">
        <is>
          <t>No stamp</t>
        </is>
      </c>
      <c r="O115" s="12" t="inlineStr"/>
      <c r="P115" s="11" t="inlineStr"/>
      <c r="Q115" s="12" t="inlineStr"/>
      <c r="R115" s="11" t="inlineStr">
        <is>
          <t>57900</t>
        </is>
      </c>
      <c r="S115" s="12" t="inlineStr"/>
      <c r="T115" s="11" t="inlineStr"/>
      <c r="U115" s="12" t="inlineStr">
        <is>
          <t>2 - Employee uses stamps elsewhere</t>
        </is>
      </c>
      <c r="V115" s="17" t="n"/>
      <c r="W115" s="12">
        <f>IF(V115="Wrong - photo HAS timestamp + location","Timestamp + Location",IF(V115="Wrong - photo has NO stamp","No stamp",N115))</f>
        <v/>
      </c>
      <c r="X115" s="11">
        <f>IF(W115="Timestamp + Location","Yes","No")</f>
        <v/>
      </c>
      <c r="Y115" s="16" t="inlineStr">
        <is>
          <t>Open photo</t>
        </is>
      </c>
      <c r="Z115" s="11">
        <f>J115&amp;"|"&amp;K115</f>
        <v/>
      </c>
      <c r="AA115" s="12" t="inlineStr">
        <is>
          <t>5 | 57900 | W | 40 | 02 | O | W | 40 | 02</t>
        </is>
      </c>
    </row>
    <row r="116" ht="98" customHeight="1">
      <c r="A116" s="11" t="n">
        <v>115</v>
      </c>
      <c r="B116" s="11" t="inlineStr">
        <is>
          <t>SL03855</t>
        </is>
      </c>
      <c r="C116" s="12" t="inlineStr">
        <is>
          <t>PRAVEEN SHARMA</t>
        </is>
      </c>
      <c r="D116" s="11" t="inlineStr">
        <is>
          <t>SR</t>
        </is>
      </c>
      <c r="E116" s="11" t="inlineStr">
        <is>
          <t>GTR02</t>
        </is>
      </c>
      <c r="F116" s="11" t="inlineStr">
        <is>
          <t>JAIPUR</t>
        </is>
      </c>
      <c r="G116" s="12" t="inlineStr">
        <is>
          <t>VINAY SHARMA</t>
        </is>
      </c>
      <c r="H116" s="11" t="inlineStr">
        <is>
          <t>349779</t>
        </is>
      </c>
      <c r="I116" s="14" t="n">
        <v>46310</v>
      </c>
      <c r="J116" s="11" t="n">
        <v>1438</v>
      </c>
      <c r="K116" s="11" t="inlineStr">
        <is>
          <t>START</t>
        </is>
      </c>
      <c r="L116" s="13" t="n">
        <v>32</v>
      </c>
      <c r="M116" s="11" t="n"/>
      <c r="N116" s="12" t="inlineStr">
        <is>
          <t>No stamp</t>
        </is>
      </c>
      <c r="O116" s="12" t="inlineStr"/>
      <c r="P116" s="11" t="inlineStr"/>
      <c r="Q116" s="12" t="inlineStr"/>
      <c r="R116" s="11" t="inlineStr">
        <is>
          <t>57905</t>
        </is>
      </c>
      <c r="S116" s="12" t="inlineStr"/>
      <c r="T116" s="11" t="inlineStr"/>
      <c r="U116" s="12" t="inlineStr">
        <is>
          <t>2 - Employee uses stamps elsewhere</t>
        </is>
      </c>
      <c r="V116" s="17" t="n"/>
      <c r="W116" s="12">
        <f>IF(V116="Wrong - photo HAS timestamp + location","Timestamp + Location",IF(V116="Wrong - photo has NO stamp","No stamp",N116))</f>
        <v/>
      </c>
      <c r="X116" s="11">
        <f>IF(W116="Timestamp + Location","Yes","No")</f>
        <v/>
      </c>
      <c r="Y116" s="16" t="inlineStr">
        <is>
          <t>Open photo</t>
        </is>
      </c>
      <c r="Z116" s="11">
        <f>J116&amp;"|"&amp;K116</f>
        <v/>
      </c>
      <c r="AA116" s="12" t="inlineStr">
        <is>
          <t>100 | 08 | LL | 4L | 57905 | 9 | 02 | 山 | FCONG | 02 | D</t>
        </is>
      </c>
    </row>
    <row r="117" ht="98" customHeight="1">
      <c r="A117" s="11" t="n">
        <v>116</v>
      </c>
      <c r="B117" s="11" t="inlineStr">
        <is>
          <t>SL03855</t>
        </is>
      </c>
      <c r="C117" s="12" t="inlineStr">
        <is>
          <t>PRAVEEN SHARMA</t>
        </is>
      </c>
      <c r="D117" s="11" t="inlineStr">
        <is>
          <t>SR</t>
        </is>
      </c>
      <c r="E117" s="11" t="inlineStr">
        <is>
          <t>GTR02</t>
        </is>
      </c>
      <c r="F117" s="11" t="inlineStr">
        <is>
          <t>JAIPUR</t>
        </is>
      </c>
      <c r="G117" s="12" t="inlineStr">
        <is>
          <t>VINAY SHARMA</t>
        </is>
      </c>
      <c r="H117" s="11" t="inlineStr">
        <is>
          <t>349779</t>
        </is>
      </c>
      <c r="I117" s="14" t="n">
        <v>46310</v>
      </c>
      <c r="J117" s="11" t="n">
        <v>1438</v>
      </c>
      <c r="K117" s="11" t="inlineStr">
        <is>
          <t>END</t>
        </is>
      </c>
      <c r="L117" s="13" t="n">
        <v>32</v>
      </c>
      <c r="M117" s="11" t="n"/>
      <c r="N117" s="12" t="inlineStr">
        <is>
          <t>Timestamp + Location</t>
        </is>
      </c>
      <c r="O117" s="12" t="inlineStr">
        <is>
          <t>16-Oct-2026</t>
        </is>
      </c>
      <c r="P117" s="11" t="inlineStr"/>
      <c r="Q117" s="12" t="inlineStr">
        <is>
          <t>GPS Map Camera</t>
        </is>
      </c>
      <c r="R117" s="11" t="inlineStr">
        <is>
          <t>57948, 302021</t>
        </is>
      </c>
      <c r="S117" s="12" t="inlineStr">
        <is>
          <t>[High] Photo dated after the claim date: Photo dated 16-Oct-2026, claim date 15-Oct-2026 | [High] Photo dated after claim was submitted: Photo dated 16-Oct-2026, submitted 15-Oct-2026</t>
        </is>
      </c>
      <c r="T117" s="11" t="inlineStr">
        <is>
          <t>High</t>
        </is>
      </c>
      <c r="U117" s="12" t="inlineStr">
        <is>
          <t>1 - Red flag</t>
        </is>
      </c>
      <c r="V117" s="17" t="n"/>
      <c r="W117" s="12">
        <f>IF(V117="Wrong - photo HAS timestamp + location","Timestamp + Location",IF(V117="Wrong - photo has NO stamp","No stamp",N117))</f>
        <v/>
      </c>
      <c r="X117" s="11">
        <f>IF(W117="Timestamp + Location","Yes","No")</f>
        <v/>
      </c>
      <c r="Y117" s="16" t="inlineStr">
        <is>
          <t>Open photo</t>
        </is>
      </c>
      <c r="Z117" s="11">
        <f>J117&amp;"|"&amp;K117</f>
        <v/>
      </c>
      <c r="AA117" s="12" t="inlineStr">
        <is>
          <t>3 | 57948 | O | coSp CaTr | Jaipur, Rajasthan, India | 198,Uma Colony,Kana vhar,aigur, | Rajoshan302021,intia | Lut26.BB5084°Long76.712603° | Google | Tur9day.16/10/202606:21PMGMT-05:30 | Note:Captured oy GPS Map Camere | CONOMY | O | BcpSlepCaTra | Jaipur, Rajasthan, India | 198, Lma Colomy, Kaa vihar, saur, | Rajoshon302021.Incia | Lst 26.885084* Long 76712603* | Google | Tur908y. 16/10/2026 06:21PN1GMT -06:30 | Note :Laplureo oy Gps Map Camera</t>
        </is>
      </c>
    </row>
    <row r="118" ht="98" customHeight="1">
      <c r="A118" s="11" t="n">
        <v>117</v>
      </c>
      <c r="B118" s="11" t="inlineStr">
        <is>
          <t>SL03855</t>
        </is>
      </c>
      <c r="C118" s="12" t="inlineStr">
        <is>
          <t>PRAVEEN SHARMA</t>
        </is>
      </c>
      <c r="D118" s="11" t="inlineStr">
        <is>
          <t>SR</t>
        </is>
      </c>
      <c r="E118" s="11" t="inlineStr">
        <is>
          <t>GTR02</t>
        </is>
      </c>
      <c r="F118" s="11" t="inlineStr">
        <is>
          <t>JAIPUR</t>
        </is>
      </c>
      <c r="G118" s="12" t="inlineStr">
        <is>
          <t>VINAY SHARMA</t>
        </is>
      </c>
      <c r="H118" s="11" t="inlineStr">
        <is>
          <t>350301</t>
        </is>
      </c>
      <c r="I118" s="14" t="n">
        <v>46311</v>
      </c>
      <c r="J118" s="11" t="n">
        <v>2034</v>
      </c>
      <c r="K118" s="11" t="inlineStr">
        <is>
          <t>START</t>
        </is>
      </c>
      <c r="L118" s="13" t="n">
        <v>136</v>
      </c>
      <c r="M118" s="11" t="n"/>
      <c r="N118" s="12" t="inlineStr">
        <is>
          <t>Timestamp + Location</t>
        </is>
      </c>
      <c r="O118" s="12" t="inlineStr">
        <is>
          <t>16-Oct-2026</t>
        </is>
      </c>
      <c r="P118" s="11" t="inlineStr"/>
      <c r="Q118" s="12" t="inlineStr">
        <is>
          <t>GPS Map Camera</t>
        </is>
      </c>
      <c r="R118" s="11" t="inlineStr">
        <is>
          <t>57951</t>
        </is>
      </c>
      <c r="S118" s="12" t="inlineStr"/>
      <c r="T118" s="11" t="inlineStr"/>
      <c r="U118" s="12" t="inlineStr"/>
      <c r="V118" s="12" t="n"/>
      <c r="W118" s="12">
        <f>IF(V118="Wrong - photo HAS timestamp + location","Timestamp + Location",IF(V118="Wrong - photo has NO stamp","No stamp",N118))</f>
        <v/>
      </c>
      <c r="X118" s="11">
        <f>IF(W118="Timestamp + Location","Yes","No")</f>
        <v/>
      </c>
      <c r="Y118" s="16" t="inlineStr">
        <is>
          <t>Open photo</t>
        </is>
      </c>
      <c r="Z118" s="11">
        <f>J118&amp;"|"&amp;K118</f>
        <v/>
      </c>
      <c r="AA118" s="12" t="inlineStr">
        <is>
          <t>0B | L | 57951 | 02 | cPSVapCaTkra | Jaipur, Rajasthan, India | 101a,Bhakrota,Ums Coor,Kana Viher, | Jainur.Rajasthan 302021.Indis | Lst26.8B4898°Long76.712673° | Google | Fidsy.16/10/202609:36AMGMT +05:30 | Note:Ceptured oy GPs Map Camera | 02 | cPSVap CaTkra | Jaipur, Rajasthan, India | 101a,Bhakrota,Ums Coar. Kana Vihar, | Jainur.Raiasthan30202n.Indis | Lst 26.8B4998* Lorg 76.712673° | Google | Fidsy.16/10/202609:36AMGMT +05:30 | Note:Captureo oy GPs Map Camera</t>
        </is>
      </c>
    </row>
    <row r="119" ht="98" customHeight="1">
      <c r="A119" s="11" t="n">
        <v>118</v>
      </c>
      <c r="B119" s="11" t="inlineStr">
        <is>
          <t>SL03855</t>
        </is>
      </c>
      <c r="C119" s="12" t="inlineStr">
        <is>
          <t>PRAVEEN SHARMA</t>
        </is>
      </c>
      <c r="D119" s="11" t="inlineStr">
        <is>
          <t>SR</t>
        </is>
      </c>
      <c r="E119" s="11" t="inlineStr">
        <is>
          <t>GTR02</t>
        </is>
      </c>
      <c r="F119" s="11" t="inlineStr">
        <is>
          <t>JAIPUR</t>
        </is>
      </c>
      <c r="G119" s="12" t="inlineStr">
        <is>
          <t>VINAY SHARMA</t>
        </is>
      </c>
      <c r="H119" s="11" t="inlineStr">
        <is>
          <t>350301</t>
        </is>
      </c>
      <c r="I119" s="14" t="n">
        <v>46311</v>
      </c>
      <c r="J119" s="11" t="n">
        <v>2034</v>
      </c>
      <c r="K119" s="11" t="inlineStr">
        <is>
          <t>END</t>
        </is>
      </c>
      <c r="L119" s="13" t="n">
        <v>136</v>
      </c>
      <c r="M119" s="11" t="n"/>
      <c r="N119" s="12" t="inlineStr">
        <is>
          <t>No stamp</t>
        </is>
      </c>
      <c r="O119" s="12" t="inlineStr"/>
      <c r="P119" s="11" t="inlineStr"/>
      <c r="Q119" s="12" t="inlineStr"/>
      <c r="R119" s="11" t="inlineStr">
        <is>
          <t>58020, 302021</t>
        </is>
      </c>
      <c r="S119" s="12" t="inlineStr"/>
      <c r="T119" s="11" t="inlineStr"/>
      <c r="U119" s="12" t="inlineStr">
        <is>
          <t>2 - Employee uses stamps elsewhere</t>
        </is>
      </c>
      <c r="V119" s="17" t="n"/>
      <c r="W119" s="12">
        <f>IF(V119="Wrong - photo HAS timestamp + location","Timestamp + Location",IF(V119="Wrong - photo has NO stamp","No stamp",N119))</f>
        <v/>
      </c>
      <c r="X119" s="11">
        <f>IF(W119="Timestamp + Location","Yes","No")</f>
        <v/>
      </c>
      <c r="Y119" s="16" t="inlineStr">
        <is>
          <t>Open photo</t>
        </is>
      </c>
      <c r="Z119" s="11">
        <f>J119&amp;"|"&amp;K119</f>
        <v/>
      </c>
      <c r="AA119" s="12" t="inlineStr">
        <is>
          <t xml:space="preserve">OOI | 58020 | coSMapCaTkre | Jaipur,Rajasthan,India | Beena Sadan Rose Vila 3 Kamla Nehru Nagar | 3Ajmer Ro,Kasla Nehu Ngx,Kana vin | Jaipur,Rsjssthsn302021,Ind | Google | Lat28884933*Long75712433 | Fri18/10/202808:53PAGMT+05:30 | Note:Captured byGpS Msp Camera | 8 | 5 | CPS Iap CaTkr | Jaipur, Rajasthan, India | Beena Sadan Rose Vila 3 Kamla Nehru Magar | 3Almer Rc, Karsla Nahu Nsax, Kana vinss | Jaiojt.Raissthar302021.Indg | Lat28884933L01g78712433 | Google | F18/10202808:53PAGMT+05:30 | Mote </t>
        </is>
      </c>
    </row>
    <row r="120" ht="98" customHeight="1">
      <c r="A120" s="11" t="n">
        <v>119</v>
      </c>
      <c r="B120" s="11" t="inlineStr">
        <is>
          <t>SL03855</t>
        </is>
      </c>
      <c r="C120" s="12" t="inlineStr">
        <is>
          <t>PRAVEEN SHARMA</t>
        </is>
      </c>
      <c r="D120" s="11" t="inlineStr">
        <is>
          <t>SR</t>
        </is>
      </c>
      <c r="E120" s="11" t="inlineStr">
        <is>
          <t>GTR02</t>
        </is>
      </c>
      <c r="F120" s="11" t="inlineStr">
        <is>
          <t>JAIPUR</t>
        </is>
      </c>
      <c r="G120" s="12" t="inlineStr">
        <is>
          <t>VINAY SHARMA</t>
        </is>
      </c>
      <c r="H120" s="11" t="inlineStr">
        <is>
          <t>350887</t>
        </is>
      </c>
      <c r="I120" s="14" t="n">
        <v>46312</v>
      </c>
      <c r="J120" s="11" t="n">
        <v>2727</v>
      </c>
      <c r="K120" s="11" t="inlineStr">
        <is>
          <t>START</t>
        </is>
      </c>
      <c r="L120" s="13" t="n">
        <v>72</v>
      </c>
      <c r="M120" s="11" t="n"/>
      <c r="N120" s="12" t="inlineStr">
        <is>
          <t>Timestamp + Location</t>
        </is>
      </c>
      <c r="O120" s="12" t="inlineStr">
        <is>
          <t>17-Oct-2026</t>
        </is>
      </c>
      <c r="P120" s="11" t="inlineStr">
        <is>
          <t>08:09</t>
        </is>
      </c>
      <c r="Q120" s="12" t="inlineStr">
        <is>
          <t>GPS Map Camera</t>
        </is>
      </c>
      <c r="R120" s="11" t="inlineStr">
        <is>
          <t>58022</t>
        </is>
      </c>
      <c r="S120" s="12" t="inlineStr"/>
      <c r="T120" s="11" t="inlineStr"/>
      <c r="U120" s="12" t="inlineStr"/>
      <c r="V120" s="12" t="n"/>
      <c r="W120" s="12">
        <f>IF(V120="Wrong - photo HAS timestamp + location","Timestamp + Location",IF(V120="Wrong - photo has NO stamp","No stamp",N120))</f>
        <v/>
      </c>
      <c r="X120" s="11">
        <f>IF(W120="Timestamp + Location","Yes","No")</f>
        <v/>
      </c>
      <c r="Y120" s="16" t="inlineStr">
        <is>
          <t>Open photo</t>
        </is>
      </c>
      <c r="Z120" s="11">
        <f>J120&amp;"|"&amp;K120</f>
        <v/>
      </c>
      <c r="AA120" s="12" t="inlineStr">
        <is>
          <t>OOI | 08 | 58022 | 山 | 02 | Jaipur, Rajasthan, India | 101a,Bhakrota,Uma Colony,Kana Viha | Lat26.884962°L0ng75.712643° | Google | SatUrday,17/10/202608:09AMGMT+ | Note:Captured by GPS Map Camers | 02 | Jaipur, Rajasthan, India | 101a, Ehakrota, Uma Colony, Kana Viha | Lat 26.884962°L0ng75.712643° | Google | Saturday,17/10/2026 08:09 AM GMT +0 | Note: Captured by GPS Map Camera</t>
        </is>
      </c>
    </row>
    <row r="121" ht="98" customHeight="1">
      <c r="A121" s="11" t="n">
        <v>120</v>
      </c>
      <c r="B121" s="11" t="inlineStr">
        <is>
          <t>SL03855</t>
        </is>
      </c>
      <c r="C121" s="12" t="inlineStr">
        <is>
          <t>PRAVEEN SHARMA</t>
        </is>
      </c>
      <c r="D121" s="11" t="inlineStr">
        <is>
          <t>SR</t>
        </is>
      </c>
      <c r="E121" s="11" t="inlineStr">
        <is>
          <t>GTR02</t>
        </is>
      </c>
      <c r="F121" s="11" t="inlineStr">
        <is>
          <t>JAIPUR</t>
        </is>
      </c>
      <c r="G121" s="12" t="inlineStr">
        <is>
          <t>VINAY SHARMA</t>
        </is>
      </c>
      <c r="H121" s="11" t="inlineStr">
        <is>
          <t>350887</t>
        </is>
      </c>
      <c r="I121" s="14" t="n">
        <v>46312</v>
      </c>
      <c r="J121" s="11" t="n">
        <v>2727</v>
      </c>
      <c r="K121" s="11" t="inlineStr">
        <is>
          <t>END</t>
        </is>
      </c>
      <c r="L121" s="13" t="n">
        <v>72</v>
      </c>
      <c r="M121" s="11" t="n"/>
      <c r="N121" s="12" t="inlineStr">
        <is>
          <t>Timestamp + Location</t>
        </is>
      </c>
      <c r="O121" s="12" t="inlineStr">
        <is>
          <t>17-Oct-2026</t>
        </is>
      </c>
      <c r="P121" s="11" t="inlineStr"/>
      <c r="Q121" s="12" t="inlineStr">
        <is>
          <t>GPS Map Camera</t>
        </is>
      </c>
      <c r="R121" s="11" t="inlineStr">
        <is>
          <t>58075</t>
        </is>
      </c>
      <c r="S121" s="12" t="inlineStr"/>
      <c r="T121" s="11" t="inlineStr"/>
      <c r="U121" s="12" t="inlineStr">
        <is>
          <t>3 - Random sample (stamped)</t>
        </is>
      </c>
      <c r="V121" s="17" t="n"/>
      <c r="W121" s="12">
        <f>IF(V121="Wrong - photo HAS timestamp + location","Timestamp + Location",IF(V121="Wrong - photo has NO stamp","No stamp",N121))</f>
        <v/>
      </c>
      <c r="X121" s="11">
        <f>IF(W121="Timestamp + Location","Yes","No")</f>
        <v/>
      </c>
      <c r="Y121" s="16" t="inlineStr">
        <is>
          <t>Open photo</t>
        </is>
      </c>
      <c r="Z121" s="11">
        <f>J121&amp;"|"&amp;K121</f>
        <v/>
      </c>
      <c r="AA121" s="12" t="inlineStr">
        <is>
          <t>mm | DI | 08 | km | 58075 | 09 | 40 | cPSMapCaTre | Jaipur, Rajasthan, India | 198,Uma Colony,Kana vihar,Jaigur, | Rajoshan302021,India | Lat26.BB5082Long76.712499 | Google | Saturdsy.17/10/202606:08PMGMT+05:30 | Note:Captured by GPS Map Camera | 5 | cPS Iep CaTkra | Jaipur, Rajasthan, India | 198, Lma Colomy. Kana vhar, Jsiaur, | Rsjoshsn 302021. India | Lst 26.8B5082* Long 76.7124999 | Google | SstuIdsy. 17/10j2026 06:08 PM GMT +05:30 | Note:Captured oy GPs Map Camera</t>
        </is>
      </c>
    </row>
    <row r="122" ht="98" customHeight="1">
      <c r="A122" s="11" t="n">
        <v>121</v>
      </c>
      <c r="B122" s="11" t="inlineStr">
        <is>
          <t>SL03991</t>
        </is>
      </c>
      <c r="C122" s="12" t="inlineStr">
        <is>
          <t>BHATTARU SETTI RAMESH</t>
        </is>
      </c>
      <c r="D122" s="11" t="inlineStr">
        <is>
          <t>SO</t>
        </is>
      </c>
      <c r="E122" s="11" t="inlineStr">
        <is>
          <t>GTR07</t>
        </is>
      </c>
      <c r="F122" s="11" t="inlineStr">
        <is>
          <t>HYDERABAD</t>
        </is>
      </c>
      <c r="G122" s="12" t="inlineStr">
        <is>
          <t>SHIVAKANTH SAPA</t>
        </is>
      </c>
      <c r="H122" s="11" t="inlineStr">
        <is>
          <t>348833</t>
        </is>
      </c>
      <c r="I122" s="14" t="n">
        <v>46308</v>
      </c>
      <c r="J122" s="11" t="n">
        <v>553</v>
      </c>
      <c r="K122" s="11" t="inlineStr">
        <is>
          <t>START</t>
        </is>
      </c>
      <c r="L122" s="13" t="n">
        <v>112</v>
      </c>
      <c r="M122" s="11" t="n"/>
      <c r="N122" s="12" t="inlineStr">
        <is>
          <t>No stamp</t>
        </is>
      </c>
      <c r="O122" s="12" t="inlineStr"/>
      <c r="P122" s="11" t="inlineStr"/>
      <c r="Q122" s="12" t="inlineStr"/>
      <c r="R122" s="11" t="inlineStr">
        <is>
          <t>7080, 134876</t>
        </is>
      </c>
      <c r="S122" s="12" t="inlineStr"/>
      <c r="T122" s="11" t="inlineStr"/>
      <c r="U122" s="12" t="inlineStr"/>
      <c r="V122" s="12" t="n"/>
      <c r="W122" s="12">
        <f>IF(V122="Wrong - photo HAS timestamp + location","Timestamp + Location",IF(V122="Wrong - photo has NO stamp","No stamp",N122))</f>
        <v/>
      </c>
      <c r="X122" s="11">
        <f>IF(W122="Timestamp + Location","Yes","No")</f>
        <v/>
      </c>
      <c r="Y122" s="16" t="inlineStr">
        <is>
          <t>Open photo</t>
        </is>
      </c>
      <c r="Z122" s="11">
        <f>J122&amp;"|"&amp;K122</f>
        <v/>
      </c>
      <c r="AA122" s="12" t="inlineStr">
        <is>
          <t>7080 | 60 | 06 | 50 | 100 | 3 | 40 | 116 | 134876 | 08 | KM | 120 | 20 | 130 | 10 | 140 | KM/H | KM/H | SS | TUBN</t>
        </is>
      </c>
    </row>
    <row r="123" ht="98" customHeight="1">
      <c r="A123" s="11" t="n">
        <v>122</v>
      </c>
      <c r="B123" s="11" t="inlineStr">
        <is>
          <t>SL03991</t>
        </is>
      </c>
      <c r="C123" s="12" t="inlineStr">
        <is>
          <t>BHATTARU SETTI RAMESH</t>
        </is>
      </c>
      <c r="D123" s="11" t="inlineStr">
        <is>
          <t>SO</t>
        </is>
      </c>
      <c r="E123" s="11" t="inlineStr">
        <is>
          <t>GTR07</t>
        </is>
      </c>
      <c r="F123" s="11" t="inlineStr">
        <is>
          <t>HYDERABAD</t>
        </is>
      </c>
      <c r="G123" s="12" t="inlineStr">
        <is>
          <t>SHIVAKANTH SAPA</t>
        </is>
      </c>
      <c r="H123" s="11" t="inlineStr">
        <is>
          <t>348833</t>
        </is>
      </c>
      <c r="I123" s="14" t="n">
        <v>46308</v>
      </c>
      <c r="J123" s="11" t="n">
        <v>553</v>
      </c>
      <c r="K123" s="11" t="inlineStr">
        <is>
          <t>END</t>
        </is>
      </c>
      <c r="L123" s="13" t="n">
        <v>112</v>
      </c>
      <c r="M123" s="11" t="n"/>
      <c r="N123" s="12" t="inlineStr">
        <is>
          <t>No stamp</t>
        </is>
      </c>
      <c r="O123" s="12" t="inlineStr"/>
      <c r="P123" s="11" t="inlineStr"/>
      <c r="Q123" s="12" t="inlineStr"/>
      <c r="R123" s="11" t="inlineStr">
        <is>
          <t>5070, 175508</t>
        </is>
      </c>
      <c r="S123" s="12" t="inlineStr"/>
      <c r="T123" s="11" t="inlineStr"/>
      <c r="U123" s="12" t="inlineStr"/>
      <c r="V123" s="12" t="n"/>
      <c r="W123" s="12">
        <f>IF(V123="Wrong - photo HAS timestamp + location","Timestamp + Location",IF(V123="Wrong - photo has NO stamp","No stamp",N123))</f>
        <v/>
      </c>
      <c r="X123" s="11">
        <f>IF(W123="Timestamp + Location","Yes","No")</f>
        <v/>
      </c>
      <c r="Y123" s="16" t="inlineStr">
        <is>
          <t>Open photo</t>
        </is>
      </c>
      <c r="Z123" s="11">
        <f>J123&amp;"|"&amp;K123</f>
        <v/>
      </c>
      <c r="AA123" s="12" t="inlineStr">
        <is>
          <t>5070 | 50 | 100 | 110 | 40 | 175508 | 120 | 130 | 40 | 140 | 福</t>
        </is>
      </c>
    </row>
    <row r="124" ht="98" customHeight="1">
      <c r="A124" s="11" t="n">
        <v>123</v>
      </c>
      <c r="B124" s="11" t="inlineStr">
        <is>
          <t>SL03991</t>
        </is>
      </c>
      <c r="C124" s="12" t="inlineStr">
        <is>
          <t>BHATTARU SETTI RAMESH</t>
        </is>
      </c>
      <c r="D124" s="11" t="inlineStr">
        <is>
          <t>SO</t>
        </is>
      </c>
      <c r="E124" s="11" t="inlineStr">
        <is>
          <t>GTR07</t>
        </is>
      </c>
      <c r="F124" s="11" t="inlineStr">
        <is>
          <t>HYDERABAD</t>
        </is>
      </c>
      <c r="G124" s="12" t="inlineStr">
        <is>
          <t>SHIVAKANTH SAPA</t>
        </is>
      </c>
      <c r="H124" s="11" t="inlineStr">
        <is>
          <t>350391</t>
        </is>
      </c>
      <c r="I124" s="14" t="n">
        <v>46311</v>
      </c>
      <c r="J124" s="11" t="n">
        <v>2132</v>
      </c>
      <c r="K124" s="11" t="inlineStr">
        <is>
          <t>START</t>
        </is>
      </c>
      <c r="L124" s="13" t="n">
        <v>64</v>
      </c>
      <c r="M124" s="11" t="n"/>
      <c r="N124" s="12" t="inlineStr">
        <is>
          <t>No stamp</t>
        </is>
      </c>
      <c r="O124" s="12" t="inlineStr"/>
      <c r="P124" s="11" t="inlineStr"/>
      <c r="Q124" s="12" t="inlineStr"/>
      <c r="R124" s="11" t="inlineStr">
        <is>
          <t>7080, 35710</t>
        </is>
      </c>
      <c r="S124" s="12" t="inlineStr"/>
      <c r="T124" s="11" t="inlineStr"/>
      <c r="U124" s="12" t="inlineStr"/>
      <c r="V124" s="12" t="n"/>
      <c r="W124" s="12">
        <f>IF(V124="Wrong - photo HAS timestamp + location","Timestamp + Location",IF(V124="Wrong - photo has NO stamp","No stamp",N124))</f>
        <v/>
      </c>
      <c r="X124" s="11">
        <f>IF(W124="Timestamp + Location","Yes","No")</f>
        <v/>
      </c>
      <c r="Y124" s="16" t="inlineStr">
        <is>
          <t>Open photo</t>
        </is>
      </c>
      <c r="Z124" s="11">
        <f>J124&amp;"|"&amp;K124</f>
        <v/>
      </c>
      <c r="AA124" s="12" t="inlineStr">
        <is>
          <t>7080 | 60 | 90 | 50 | 100 | 40 | L35710 | 珀 | KM | 20 | 130 | 10 | 福 | KM/H | 140</t>
        </is>
      </c>
    </row>
    <row r="125" ht="98" customHeight="1">
      <c r="A125" s="11" t="n">
        <v>124</v>
      </c>
      <c r="B125" s="11" t="inlineStr">
        <is>
          <t>SL03991</t>
        </is>
      </c>
      <c r="C125" s="12" t="inlineStr">
        <is>
          <t>BHATTARU SETTI RAMESH</t>
        </is>
      </c>
      <c r="D125" s="11" t="inlineStr">
        <is>
          <t>SO</t>
        </is>
      </c>
      <c r="E125" s="11" t="inlineStr">
        <is>
          <t>GTR07</t>
        </is>
      </c>
      <c r="F125" s="11" t="inlineStr">
        <is>
          <t>HYDERABAD</t>
        </is>
      </c>
      <c r="G125" s="12" t="inlineStr">
        <is>
          <t>SHIVAKANTH SAPA</t>
        </is>
      </c>
      <c r="H125" s="11" t="inlineStr">
        <is>
          <t>350391</t>
        </is>
      </c>
      <c r="I125" s="14" t="n">
        <v>46311</v>
      </c>
      <c r="J125" s="11" t="n">
        <v>2132</v>
      </c>
      <c r="K125" s="11" t="inlineStr">
        <is>
          <t>END</t>
        </is>
      </c>
      <c r="L125" s="13" t="n">
        <v>64</v>
      </c>
      <c r="M125" s="11" t="n"/>
      <c r="N125" s="12" t="inlineStr">
        <is>
          <t>No stamp</t>
        </is>
      </c>
      <c r="O125" s="12" t="inlineStr"/>
      <c r="P125" s="11" t="inlineStr"/>
      <c r="Q125" s="12" t="inlineStr"/>
      <c r="R125" s="11" t="inlineStr"/>
      <c r="S125" s="12" t="inlineStr"/>
      <c r="T125" s="11" t="inlineStr"/>
      <c r="U125" s="12" t="inlineStr"/>
      <c r="V125" s="12" t="n"/>
      <c r="W125" s="12">
        <f>IF(V125="Wrong - photo HAS timestamp + location","Timestamp + Location",IF(V125="Wrong - photo has NO stamp","No stamp",N125))</f>
        <v/>
      </c>
      <c r="X125" s="11">
        <f>IF(W125="Timestamp + Location","Yes","No")</f>
        <v/>
      </c>
      <c r="Y125" s="16" t="inlineStr">
        <is>
          <t>Open photo</t>
        </is>
      </c>
      <c r="Z125" s="11">
        <f>J125&amp;"|"&amp;K125</f>
        <v/>
      </c>
      <c r="AA125" s="12" t="inlineStr">
        <is>
          <t>100 | 50 | 110 | KM | 120 | 130 | 140 | KMM</t>
        </is>
      </c>
    </row>
    <row r="126" ht="98" customHeight="1">
      <c r="A126" s="11" t="n">
        <v>125</v>
      </c>
      <c r="B126" s="11" t="inlineStr">
        <is>
          <t>SL04004</t>
        </is>
      </c>
      <c r="C126" s="12" t="inlineStr">
        <is>
          <t>PINKU KUMAR CHOUDHARI</t>
        </is>
      </c>
      <c r="D126" s="11" t="inlineStr">
        <is>
          <t>SR</t>
        </is>
      </c>
      <c r="E126" s="11" t="inlineStr">
        <is>
          <t>GTR04 B</t>
        </is>
      </c>
      <c r="F126" s="11" t="inlineStr">
        <is>
          <t>DEOGHAR</t>
        </is>
      </c>
      <c r="G126" s="12" t="inlineStr">
        <is>
          <t>AMIT KUMAR SINHA</t>
        </is>
      </c>
      <c r="H126" s="11" t="inlineStr">
        <is>
          <t>348685</t>
        </is>
      </c>
      <c r="I126" s="14" t="n">
        <v>46307</v>
      </c>
      <c r="J126" s="11" t="n">
        <v>415</v>
      </c>
      <c r="K126" s="11" t="inlineStr">
        <is>
          <t>START</t>
        </is>
      </c>
      <c r="L126" s="13" t="n">
        <v>300</v>
      </c>
      <c r="M126" s="11" t="n"/>
      <c r="N126" s="12" t="inlineStr">
        <is>
          <t>No stamp</t>
        </is>
      </c>
      <c r="O126" s="12" t="inlineStr"/>
      <c r="P126" s="11" t="inlineStr"/>
      <c r="Q126" s="12" t="inlineStr"/>
      <c r="R126" s="11" t="inlineStr">
        <is>
          <t>96132</t>
        </is>
      </c>
      <c r="S126" s="12" t="inlineStr"/>
      <c r="T126" s="11" t="inlineStr"/>
      <c r="U126" s="12" t="inlineStr">
        <is>
          <t>2 - Employee uses stamps elsewhere</t>
        </is>
      </c>
      <c r="V126" s="17" t="n"/>
      <c r="W126" s="12">
        <f>IF(V126="Wrong - photo HAS timestamp + location","Timestamp + Location",IF(V126="Wrong - photo has NO stamp","No stamp",N126))</f>
        <v/>
      </c>
      <c r="X126" s="11">
        <f>IF(W126="Timestamp + Location","Yes","No")</f>
        <v/>
      </c>
      <c r="Y126" s="16" t="inlineStr">
        <is>
          <t>Open photo</t>
        </is>
      </c>
      <c r="Z126" s="11">
        <f>J126&amp;"|"&amp;K126</f>
        <v/>
      </c>
      <c r="AA126" s="12" t="inlineStr">
        <is>
          <t>TOTAL | 96132 | km | Finku | Firku</t>
        </is>
      </c>
    </row>
    <row r="127" ht="98" customHeight="1">
      <c r="A127" s="11" t="n">
        <v>126</v>
      </c>
      <c r="B127" s="11" t="inlineStr">
        <is>
          <t>SL04004</t>
        </is>
      </c>
      <c r="C127" s="12" t="inlineStr">
        <is>
          <t>PINKU KUMAR CHOUDHARI</t>
        </is>
      </c>
      <c r="D127" s="11" t="inlineStr">
        <is>
          <t>SR</t>
        </is>
      </c>
      <c r="E127" s="11" t="inlineStr">
        <is>
          <t>GTR04 B</t>
        </is>
      </c>
      <c r="F127" s="11" t="inlineStr">
        <is>
          <t>DEOGHAR</t>
        </is>
      </c>
      <c r="G127" s="12" t="inlineStr">
        <is>
          <t>AMIT KUMAR SINHA</t>
        </is>
      </c>
      <c r="H127" s="11" t="inlineStr">
        <is>
          <t>348685</t>
        </is>
      </c>
      <c r="I127" s="14" t="n">
        <v>46307</v>
      </c>
      <c r="J127" s="11" t="n">
        <v>415</v>
      </c>
      <c r="K127" s="11" t="inlineStr">
        <is>
          <t>END</t>
        </is>
      </c>
      <c r="L127" s="13" t="n">
        <v>300</v>
      </c>
      <c r="M127" s="11" t="n"/>
      <c r="N127" s="12" t="inlineStr">
        <is>
          <t>No stamp</t>
        </is>
      </c>
      <c r="O127" s="12" t="inlineStr"/>
      <c r="P127" s="11" t="inlineStr"/>
      <c r="Q127" s="12" t="inlineStr"/>
      <c r="R127" s="11" t="inlineStr"/>
      <c r="S127" s="12" t="inlineStr"/>
      <c r="T127" s="11" t="inlineStr"/>
      <c r="U127" s="12" t="inlineStr">
        <is>
          <t>2 - Employee uses stamps elsewhere</t>
        </is>
      </c>
      <c r="V127" s="17" t="n"/>
      <c r="W127" s="12">
        <f>IF(V127="Wrong - photo HAS timestamp + location","Timestamp + Location",IF(V127="Wrong - photo has NO stamp","No stamp",N127))</f>
        <v/>
      </c>
      <c r="X127" s="11">
        <f>IF(W127="Timestamp + Location","Yes","No")</f>
        <v/>
      </c>
      <c r="Y127" s="16" t="inlineStr">
        <is>
          <t>Open photo</t>
        </is>
      </c>
      <c r="Z127" s="11">
        <f>J127&amp;"|"&amp;K127</f>
        <v/>
      </c>
      <c r="AA127" s="12" t="inlineStr">
        <is>
          <t>TO | W2h296 | Pirku | Firku</t>
        </is>
      </c>
    </row>
    <row r="128" ht="98" customHeight="1">
      <c r="A128" s="11" t="n">
        <v>127</v>
      </c>
      <c r="B128" s="11" t="inlineStr">
        <is>
          <t>SL04004</t>
        </is>
      </c>
      <c r="C128" s="12" t="inlineStr">
        <is>
          <t>PINKU KUMAR CHOUDHARI</t>
        </is>
      </c>
      <c r="D128" s="11" t="inlineStr">
        <is>
          <t>SR</t>
        </is>
      </c>
      <c r="E128" s="11" t="inlineStr">
        <is>
          <t>GTR04 B</t>
        </is>
      </c>
      <c r="F128" s="11" t="inlineStr">
        <is>
          <t>DEOGHAR</t>
        </is>
      </c>
      <c r="G128" s="12" t="inlineStr">
        <is>
          <t>AMIT KUMAR SINHA</t>
        </is>
      </c>
      <c r="H128" s="11" t="inlineStr">
        <is>
          <t>349893</t>
        </is>
      </c>
      <c r="I128" s="14" t="n">
        <v>46310</v>
      </c>
      <c r="J128" s="11" t="n">
        <v>1571</v>
      </c>
      <c r="K128" s="11" t="inlineStr">
        <is>
          <t>START</t>
        </is>
      </c>
      <c r="L128" s="13" t="n">
        <v>208</v>
      </c>
      <c r="M128" s="11" t="n"/>
      <c r="N128" s="12" t="inlineStr">
        <is>
          <t>Timestamp + Location</t>
        </is>
      </c>
      <c r="O128" s="12" t="inlineStr">
        <is>
          <t>15-Oct-2026</t>
        </is>
      </c>
      <c r="P128" s="11" t="inlineStr">
        <is>
          <t>09:17</t>
        </is>
      </c>
      <c r="Q128" s="12" t="inlineStr">
        <is>
          <t>24.24738, 86.72910</t>
        </is>
      </c>
      <c r="R128" s="11" t="inlineStr">
        <is>
          <t>96473</t>
        </is>
      </c>
      <c r="S128" s="12" t="inlineStr"/>
      <c r="T128" s="11" t="inlineStr"/>
      <c r="U128" s="12" t="inlineStr"/>
      <c r="V128" s="12" t="n"/>
      <c r="W128" s="12">
        <f>IF(V128="Wrong - photo HAS timestamp + location","Timestamp + Location",IF(V128="Wrong - photo has NO stamp","No stamp",N128))</f>
        <v/>
      </c>
      <c r="X128" s="11">
        <f>IF(W128="Timestamp + Location","Yes","No")</f>
        <v/>
      </c>
      <c r="Y128" s="16" t="inlineStr">
        <is>
          <t>Open photo</t>
        </is>
      </c>
      <c r="Z128" s="11">
        <f>J128&amp;"|"&amp;K128</f>
        <v/>
      </c>
      <c r="AA128" s="12" t="inlineStr">
        <is>
          <t>N | TOTAL | 96473 | Oct 15, 2026 09:17:13 | 24.24738131N 86.72909531E ±3.79m | 0ct 15, 2026 09:17:13 | 24.24738131N 86.72909531E ±3.79m</t>
        </is>
      </c>
    </row>
    <row r="129" ht="98" customHeight="1">
      <c r="A129" s="11" t="n">
        <v>128</v>
      </c>
      <c r="B129" s="11" t="inlineStr">
        <is>
          <t>SL04004</t>
        </is>
      </c>
      <c r="C129" s="12" t="inlineStr">
        <is>
          <t>PINKU KUMAR CHOUDHARI</t>
        </is>
      </c>
      <c r="D129" s="11" t="inlineStr">
        <is>
          <t>SR</t>
        </is>
      </c>
      <c r="E129" s="11" t="inlineStr">
        <is>
          <t>GTR04 B</t>
        </is>
      </c>
      <c r="F129" s="11" t="inlineStr">
        <is>
          <t>DEOGHAR</t>
        </is>
      </c>
      <c r="G129" s="12" t="inlineStr">
        <is>
          <t>AMIT KUMAR SINHA</t>
        </is>
      </c>
      <c r="H129" s="11" t="inlineStr">
        <is>
          <t>349893</t>
        </is>
      </c>
      <c r="I129" s="14" t="n">
        <v>46310</v>
      </c>
      <c r="J129" s="11" t="n">
        <v>1571</v>
      </c>
      <c r="K129" s="11" t="inlineStr">
        <is>
          <t>END</t>
        </is>
      </c>
      <c r="L129" s="13" t="n">
        <v>208</v>
      </c>
      <c r="M129" s="11" t="n"/>
      <c r="N129" s="12" t="inlineStr">
        <is>
          <t>Timestamp + Location</t>
        </is>
      </c>
      <c r="O129" s="12" t="inlineStr">
        <is>
          <t>15-Oct-2026</t>
        </is>
      </c>
      <c r="P129" s="11" t="inlineStr">
        <is>
          <t>19:49</t>
        </is>
      </c>
      <c r="Q129" s="12" t="inlineStr">
        <is>
          <t>24.24704, 86.72908</t>
        </is>
      </c>
      <c r="R129" s="11" t="inlineStr">
        <is>
          <t>96560</t>
        </is>
      </c>
      <c r="S129" s="12" t="inlineStr"/>
      <c r="T129" s="11" t="inlineStr"/>
      <c r="U129" s="12" t="inlineStr"/>
      <c r="V129" s="12" t="n"/>
      <c r="W129" s="12">
        <f>IF(V129="Wrong - photo HAS timestamp + location","Timestamp + Location",IF(V129="Wrong - photo has NO stamp","No stamp",N129))</f>
        <v/>
      </c>
      <c r="X129" s="11">
        <f>IF(W129="Timestamp + Location","Yes","No")</f>
        <v/>
      </c>
      <c r="Y129" s="16" t="inlineStr">
        <is>
          <t>Open photo</t>
        </is>
      </c>
      <c r="Z129" s="11">
        <f>J129&amp;"|"&amp;K129</f>
        <v/>
      </c>
      <c r="AA129" s="12" t="inlineStr">
        <is>
          <t>N | TOTAL | 96560km | Oct 15, 2026 19:49:54 | 24.247044N 86.7290834E ±159.35m | 0ct 15, 2026 19:49:54 | 24.247044N 86.7290834E ±159.35m</t>
        </is>
      </c>
    </row>
    <row r="130" ht="98" customHeight="1">
      <c r="A130" s="11" t="n">
        <v>129</v>
      </c>
      <c r="B130" s="11" t="inlineStr">
        <is>
          <t>SL04004</t>
        </is>
      </c>
      <c r="C130" s="12" t="inlineStr">
        <is>
          <t>PINKU KUMAR CHOUDHARI</t>
        </is>
      </c>
      <c r="D130" s="11" t="inlineStr">
        <is>
          <t>SR</t>
        </is>
      </c>
      <c r="E130" s="11" t="inlineStr">
        <is>
          <t>GTR04 B</t>
        </is>
      </c>
      <c r="F130" s="11" t="inlineStr">
        <is>
          <t>DEOGHAR</t>
        </is>
      </c>
      <c r="G130" s="12" t="inlineStr">
        <is>
          <t>AMIT KUMAR SINHA</t>
        </is>
      </c>
      <c r="H130" s="11" t="inlineStr">
        <is>
          <t>351883</t>
        </is>
      </c>
      <c r="I130" s="14" t="n">
        <v>46312</v>
      </c>
      <c r="J130" s="11" t="n">
        <v>3708</v>
      </c>
      <c r="K130" s="11" t="inlineStr">
        <is>
          <t>START</t>
        </is>
      </c>
      <c r="L130" s="13" t="n">
        <v>124</v>
      </c>
      <c r="M130" s="11" t="n"/>
      <c r="N130" s="12" t="inlineStr">
        <is>
          <t>Timestamp + Location</t>
        </is>
      </c>
      <c r="O130" s="12" t="inlineStr">
        <is>
          <t>17-Oct-2026</t>
        </is>
      </c>
      <c r="P130" s="11" t="inlineStr">
        <is>
          <t>17:20</t>
        </is>
      </c>
      <c r="Q130" s="12" t="inlineStr">
        <is>
          <t>24.24744, 86.72907</t>
        </is>
      </c>
      <c r="R130" s="11" t="inlineStr">
        <is>
          <t>96696</t>
        </is>
      </c>
      <c r="S130" s="12" t="inlineStr"/>
      <c r="T130" s="11" t="inlineStr"/>
      <c r="U130" s="12" t="inlineStr"/>
      <c r="V130" s="12" t="n"/>
      <c r="W130" s="12">
        <f>IF(V130="Wrong - photo HAS timestamp + location","Timestamp + Location",IF(V130="Wrong - photo has NO stamp","No stamp",N130))</f>
        <v/>
      </c>
      <c r="X130" s="11">
        <f>IF(W130="Timestamp + Location","Yes","No")</f>
        <v/>
      </c>
      <c r="Y130" s="16" t="inlineStr">
        <is>
          <t>Open photo</t>
        </is>
      </c>
      <c r="Z130" s="11">
        <f>J130&amp;"|"&amp;K130</f>
        <v/>
      </c>
      <c r="AA130" s="12" t="inlineStr">
        <is>
          <t>TOTAL | 96696 | 0ct 17.2026 09:19:58 | 24°14'50.77914"N 86°43'44.63818"E ±3.79m | 0ct 17, 2026 09:19:58</t>
        </is>
      </c>
    </row>
    <row r="131" ht="98" customHeight="1">
      <c r="A131" s="11" t="n">
        <v>130</v>
      </c>
      <c r="B131" s="11" t="inlineStr">
        <is>
          <t>SL04004</t>
        </is>
      </c>
      <c r="C131" s="12" t="inlineStr">
        <is>
          <t>PINKU KUMAR CHOUDHARI</t>
        </is>
      </c>
      <c r="D131" s="11" t="inlineStr">
        <is>
          <t>SR</t>
        </is>
      </c>
      <c r="E131" s="11" t="inlineStr">
        <is>
          <t>GTR04 B</t>
        </is>
      </c>
      <c r="F131" s="11" t="inlineStr">
        <is>
          <t>DEOGHAR</t>
        </is>
      </c>
      <c r="G131" s="12" t="inlineStr">
        <is>
          <t>AMIT KUMAR SINHA</t>
        </is>
      </c>
      <c r="H131" s="11" t="inlineStr">
        <is>
          <t>351883</t>
        </is>
      </c>
      <c r="I131" s="14" t="n">
        <v>46312</v>
      </c>
      <c r="J131" s="11" t="n">
        <v>3708</v>
      </c>
      <c r="K131" s="11" t="inlineStr">
        <is>
          <t>END</t>
        </is>
      </c>
      <c r="L131" s="13" t="n">
        <v>124</v>
      </c>
      <c r="M131" s="11" t="n"/>
      <c r="N131" s="12" t="inlineStr">
        <is>
          <t>Timestamp + Location</t>
        </is>
      </c>
      <c r="O131" s="12" t="inlineStr">
        <is>
          <t>17-Oct-2026</t>
        </is>
      </c>
      <c r="P131" s="11" t="inlineStr">
        <is>
          <t>16:53</t>
        </is>
      </c>
      <c r="Q131" s="12" t="inlineStr">
        <is>
          <t>24.49296, 86.69114</t>
        </is>
      </c>
      <c r="R131" s="11" t="inlineStr">
        <is>
          <t>96762</t>
        </is>
      </c>
      <c r="S131" s="12" t="inlineStr">
        <is>
          <t>[Medium] END photo taken before START: START 17-Oct 17:20, END 17-Oct 16:53</t>
        </is>
      </c>
      <c r="T131" s="11" t="inlineStr">
        <is>
          <t>Medium</t>
        </is>
      </c>
      <c r="U131" s="12" t="inlineStr">
        <is>
          <t>1 - Red flag</t>
        </is>
      </c>
      <c r="V131" s="17" t="n"/>
      <c r="W131" s="12">
        <f>IF(V131="Wrong - photo HAS timestamp + location","Timestamp + Location",IF(V131="Wrong - photo has NO stamp","No stamp",N131))</f>
        <v/>
      </c>
      <c r="X131" s="11">
        <f>IF(W131="Timestamp + Location","Yes","No")</f>
        <v/>
      </c>
      <c r="Y131" s="16" t="inlineStr">
        <is>
          <t>Open photo</t>
        </is>
      </c>
      <c r="Z131" s="11">
        <f>J131&amp;"|"&amp;K131</f>
        <v/>
      </c>
      <c r="AA131" s="12" t="inlineStr">
        <is>
          <t>TOTAL | 100 | 96762 | km | 120 | 140 | 0ct 17, 2026 16:53:40 | 24°29'34.6578"N 86°41'28.11264"E ±148.59m | WilliamsTown | 0ct 17, 2026 16:53:40 | 24*29'34.6578"N 86*41'28.11264"E ±148.59m | Williams Town</t>
        </is>
      </c>
    </row>
    <row r="132" ht="98" customHeight="1">
      <c r="A132" s="11" t="n">
        <v>131</v>
      </c>
      <c r="B132" s="11" t="inlineStr">
        <is>
          <t>SL04087</t>
        </is>
      </c>
      <c r="C132" s="12" t="inlineStr">
        <is>
          <t>GANGADHARAM K</t>
        </is>
      </c>
      <c r="D132" s="11" t="inlineStr">
        <is>
          <t>ASM</t>
        </is>
      </c>
      <c r="E132" s="11" t="inlineStr">
        <is>
          <t>GTR08</t>
        </is>
      </c>
      <c r="F132" s="11" t="inlineStr">
        <is>
          <t>Bangalore</t>
        </is>
      </c>
      <c r="G132" s="12" t="inlineStr">
        <is>
          <t>REVANASIDDAPPA</t>
        </is>
      </c>
      <c r="H132" s="11" t="inlineStr">
        <is>
          <t>349398</t>
        </is>
      </c>
      <c r="I132" s="14" t="n">
        <v>46309</v>
      </c>
      <c r="J132" s="11" t="n">
        <v>1048</v>
      </c>
      <c r="K132" s="11" t="inlineStr">
        <is>
          <t>START</t>
        </is>
      </c>
      <c r="L132" s="13" t="n">
        <v>76</v>
      </c>
      <c r="M132" s="11" t="n"/>
      <c r="N132" s="12" t="inlineStr">
        <is>
          <t>Timestamp + Location</t>
        </is>
      </c>
      <c r="O132" s="12" t="inlineStr">
        <is>
          <t>14-Oct-2026</t>
        </is>
      </c>
      <c r="P132" s="11" t="inlineStr">
        <is>
          <t>10:31</t>
        </is>
      </c>
      <c r="Q132" s="12" t="inlineStr">
        <is>
          <t>13.08585, 77.54454</t>
        </is>
      </c>
      <c r="R132" s="11" t="inlineStr">
        <is>
          <t>79664</t>
        </is>
      </c>
      <c r="S132" s="12" t="inlineStr"/>
      <c r="T132" s="11" t="inlineStr"/>
      <c r="U132" s="12" t="inlineStr"/>
      <c r="V132" s="12" t="n"/>
      <c r="W132" s="12">
        <f>IF(V132="Wrong - photo HAS timestamp + location","Timestamp + Location",IF(V132="Wrong - photo has NO stamp","No stamp",N132))</f>
        <v/>
      </c>
      <c r="X132" s="11">
        <f>IF(W132="Timestamp + Location","Yes","No")</f>
        <v/>
      </c>
      <c r="Y132" s="16" t="inlineStr">
        <is>
          <t>Open photo</t>
        </is>
      </c>
      <c r="Z132" s="11">
        <f>J132&amp;"|"&amp;K132</f>
        <v/>
      </c>
      <c r="AA132" s="12" t="inlineStr">
        <is>
          <t>10:34M | 79664km | Odo | 3GPV+8Q9,VinayakNagar, | Vidyaranyapura, Bengaluru, Karnataka | Lat: 13.08585, Lng: 77.54454 | 14/10/2610:31:56AM | GMT+05:30 | 3GPV+8Q9, Vinayak Nagar, | Vidyaranyapura, Bengaluru, Karnataka | Lat: 13.08585, Lng: 77.54454 | 14/10/26 10:31:56 AM | GMT+05:30</t>
        </is>
      </c>
    </row>
    <row r="133" ht="98" customHeight="1">
      <c r="A133" s="11" t="n">
        <v>132</v>
      </c>
      <c r="B133" s="11" t="inlineStr">
        <is>
          <t>SL04087</t>
        </is>
      </c>
      <c r="C133" s="12" t="inlineStr">
        <is>
          <t>GANGADHARAM K</t>
        </is>
      </c>
      <c r="D133" s="11" t="inlineStr">
        <is>
          <t>ASM</t>
        </is>
      </c>
      <c r="E133" s="11" t="inlineStr">
        <is>
          <t>GTR08</t>
        </is>
      </c>
      <c r="F133" s="11" t="inlineStr">
        <is>
          <t>Bangalore</t>
        </is>
      </c>
      <c r="G133" s="12" t="inlineStr">
        <is>
          <t>REVANASIDDAPPA</t>
        </is>
      </c>
      <c r="H133" s="11" t="inlineStr">
        <is>
          <t>349398</t>
        </is>
      </c>
      <c r="I133" s="14" t="n">
        <v>46309</v>
      </c>
      <c r="J133" s="11" t="n">
        <v>1048</v>
      </c>
      <c r="K133" s="11" t="inlineStr">
        <is>
          <t>END</t>
        </is>
      </c>
      <c r="L133" s="13" t="n">
        <v>76</v>
      </c>
      <c r="M133" s="11" t="n"/>
      <c r="N133" s="12" t="inlineStr">
        <is>
          <t>Timestamp + Location</t>
        </is>
      </c>
      <c r="O133" s="12" t="inlineStr">
        <is>
          <t>14-Oct-2026</t>
        </is>
      </c>
      <c r="P133" s="11" t="inlineStr">
        <is>
          <t>19:46</t>
        </is>
      </c>
      <c r="Q133" s="12" t="inlineStr">
        <is>
          <t>13.08250, 77.54825</t>
        </is>
      </c>
      <c r="R133" s="11" t="inlineStr"/>
      <c r="S133" s="12" t="inlineStr"/>
      <c r="T133" s="11" t="inlineStr"/>
      <c r="U133" s="12" t="inlineStr"/>
      <c r="V133" s="12" t="n"/>
      <c r="W133" s="12">
        <f>IF(V133="Wrong - photo HAS timestamp + location","Timestamp + Location",IF(V133="Wrong - photo has NO stamp","No stamp",N133))</f>
        <v/>
      </c>
      <c r="X133" s="11">
        <f>IF(W133="Timestamp + Location","Yes","No")</f>
        <v/>
      </c>
      <c r="Y133" s="16" t="inlineStr">
        <is>
          <t>Open photo</t>
        </is>
      </c>
      <c r="Z133" s="11">
        <f>J133&amp;"|"&amp;K133</f>
        <v/>
      </c>
      <c r="AA133" s="12" t="inlineStr">
        <is>
          <t>EIL | JF品 | 6hiL | RM | E2L6L | Odo | km | 115, Hesaraghatta Rd, Bharath | Nagar, Adityanagar, Vidyaranyapura, | Lat: 13.08250, Lng: 77.54825 | 14/10/2607:46:49PM | GMT+05:30 | 115, Hesaraghatta Rd, Bharath | Nagar, Adityanagar, Vidyaranyapura, | Lat: 13.08250, Lng: 77.54825 | 14/10/26 07:46:49 PM | GMT+05.30</t>
        </is>
      </c>
    </row>
    <row r="134" ht="98" customHeight="1">
      <c r="A134" s="11" t="n">
        <v>133</v>
      </c>
      <c r="B134" s="11" t="inlineStr">
        <is>
          <t>SL04087</t>
        </is>
      </c>
      <c r="C134" s="12" t="inlineStr">
        <is>
          <t>GANGADHARAM K</t>
        </is>
      </c>
      <c r="D134" s="11" t="inlineStr">
        <is>
          <t>ASM</t>
        </is>
      </c>
      <c r="E134" s="11" t="inlineStr">
        <is>
          <t>GTR08</t>
        </is>
      </c>
      <c r="F134" s="11" t="inlineStr">
        <is>
          <t>Bangalore</t>
        </is>
      </c>
      <c r="G134" s="12" t="inlineStr">
        <is>
          <t>REVANASIDDAPPA</t>
        </is>
      </c>
      <c r="H134" s="11" t="inlineStr">
        <is>
          <t>350439</t>
        </is>
      </c>
      <c r="I134" s="14" t="n">
        <v>46311</v>
      </c>
      <c r="J134" s="11" t="n">
        <v>2183</v>
      </c>
      <c r="K134" s="11" t="inlineStr">
        <is>
          <t>START</t>
        </is>
      </c>
      <c r="L134" s="13" t="n">
        <v>40</v>
      </c>
      <c r="M134" s="11" t="n"/>
      <c r="N134" s="12" t="inlineStr">
        <is>
          <t>Timestamp + Location</t>
        </is>
      </c>
      <c r="O134" s="12" t="inlineStr">
        <is>
          <t>16-Oct-2026</t>
        </is>
      </c>
      <c r="P134" s="11" t="inlineStr">
        <is>
          <t>11:00</t>
        </is>
      </c>
      <c r="Q134" s="12" t="inlineStr">
        <is>
          <t>13.08589, 77.54445</t>
        </is>
      </c>
      <c r="R134" s="11" t="inlineStr">
        <is>
          <t>1103, 79774</t>
        </is>
      </c>
      <c r="S134" s="12" t="inlineStr"/>
      <c r="T134" s="11" t="inlineStr"/>
      <c r="U134" s="12" t="inlineStr"/>
      <c r="V134" s="12" t="n"/>
      <c r="W134" s="12">
        <f>IF(V134="Wrong - photo HAS timestamp + location","Timestamp + Location",IF(V134="Wrong - photo has NO stamp","No stamp",N134))</f>
        <v/>
      </c>
      <c r="X134" s="11">
        <f>IF(W134="Timestamp + Location","Yes","No")</f>
        <v/>
      </c>
      <c r="Y134" s="16" t="inlineStr">
        <is>
          <t>Open photo</t>
        </is>
      </c>
      <c r="Z134" s="11">
        <f>J134&amp;"|"&amp;K134</f>
        <v/>
      </c>
      <c r="AA134" s="12" t="inlineStr">
        <is>
          <t>EILE | 1103 | 79774. | OPO | 3GPV+8Q9,VinayakNagar, | Vidyaranyapura, Bengaluru, Karnataka | Lat: 13.08589, Lng: 77.54445 | 16/10/2611:00:16AM | GMT+05:30 | 3GPV+8Q9, Vinayak Nagar, | Vidyaranyapura, Bengaluru, Karnataka | Lat: 13.08589, Lng: 77.54445 | 16/10/26 11:00:16 AM | GMT+05:30</t>
        </is>
      </c>
    </row>
    <row r="135" ht="98" customHeight="1">
      <c r="A135" s="11" t="n">
        <v>134</v>
      </c>
      <c r="B135" s="11" t="inlineStr">
        <is>
          <t>SL04087</t>
        </is>
      </c>
      <c r="C135" s="12" t="inlineStr">
        <is>
          <t>GANGADHARAM K</t>
        </is>
      </c>
      <c r="D135" s="11" t="inlineStr">
        <is>
          <t>ASM</t>
        </is>
      </c>
      <c r="E135" s="11" t="inlineStr">
        <is>
          <t>GTR08</t>
        </is>
      </c>
      <c r="F135" s="11" t="inlineStr">
        <is>
          <t>Bangalore</t>
        </is>
      </c>
      <c r="G135" s="12" t="inlineStr">
        <is>
          <t>REVANASIDDAPPA</t>
        </is>
      </c>
      <c r="H135" s="11" t="inlineStr">
        <is>
          <t>350439</t>
        </is>
      </c>
      <c r="I135" s="14" t="n">
        <v>46311</v>
      </c>
      <c r="J135" s="11" t="n">
        <v>2183</v>
      </c>
      <c r="K135" s="11" t="inlineStr">
        <is>
          <t>END</t>
        </is>
      </c>
      <c r="L135" s="13" t="n">
        <v>40</v>
      </c>
      <c r="M135" s="11" t="n"/>
      <c r="N135" s="12" t="inlineStr">
        <is>
          <t>Timestamp + Location</t>
        </is>
      </c>
      <c r="O135" s="12" t="inlineStr">
        <is>
          <t>16-Oct-2026</t>
        </is>
      </c>
      <c r="P135" s="11" t="inlineStr">
        <is>
          <t>19:55</t>
        </is>
      </c>
      <c r="Q135" s="12" t="inlineStr">
        <is>
          <t>13.08589, 77.54445</t>
        </is>
      </c>
      <c r="R135" s="11" t="inlineStr"/>
      <c r="S135" s="12" t="inlineStr"/>
      <c r="T135" s="11" t="inlineStr"/>
      <c r="U135" s="12" t="inlineStr"/>
      <c r="V135" s="12" t="n"/>
      <c r="W135" s="12">
        <f>IF(V135="Wrong - photo HAS timestamp + location","Timestamp + Location",IF(V135="Wrong - photo has NO stamp","No stamp",N135))</f>
        <v/>
      </c>
      <c r="X135" s="11">
        <f>IF(W135="Timestamp + Location","Yes","No")</f>
        <v/>
      </c>
      <c r="Y135" s="16" t="inlineStr">
        <is>
          <t>Open photo</t>
        </is>
      </c>
      <c r="Z135" s="11">
        <f>J135&amp;"|"&amp;K135</f>
        <v/>
      </c>
      <c r="AA135" s="12" t="inlineStr">
        <is>
          <t>贝F | E6 | 758 | AM | 518 | 86L | am | Odo | 3GPV+8Q9,VinayakNagar, | Vidyaranyapura, Bengaluru, Karnataka | Lat: 13.08589, Lng: 77.54445 | 16/10/2607:55:08PM | GMT+05:30 | 3GPV+8Q9, Vinayak Nagar, | Vidyaranyapura, Bengaluru, Karnataka | Lat: 13.08589, Lng: 77.54445 | 16/10/26 07:55:08 PM | GMT+05.30</t>
        </is>
      </c>
    </row>
    <row r="136" ht="98" customHeight="1">
      <c r="A136" s="11" t="n">
        <v>135</v>
      </c>
      <c r="B136" s="11" t="inlineStr">
        <is>
          <t>SL04109</t>
        </is>
      </c>
      <c r="C136" s="12" t="inlineStr">
        <is>
          <t>Medudula Santhosh Kumar</t>
        </is>
      </c>
      <c r="D136" s="11" t="inlineStr">
        <is>
          <t>SO</t>
        </is>
      </c>
      <c r="E136" s="11" t="inlineStr">
        <is>
          <t>GTR07</t>
        </is>
      </c>
      <c r="F136" s="11" t="inlineStr">
        <is>
          <t>Hyderabad</t>
        </is>
      </c>
      <c r="G136" s="12" t="inlineStr">
        <is>
          <t>SHIVAKANTH SAPA</t>
        </is>
      </c>
      <c r="H136" s="11" t="inlineStr">
        <is>
          <t>348182</t>
        </is>
      </c>
      <c r="I136" s="14" t="n">
        <v>46307</v>
      </c>
      <c r="J136" s="11" t="n">
        <v>143</v>
      </c>
      <c r="K136" s="11" t="inlineStr">
        <is>
          <t>START</t>
        </is>
      </c>
      <c r="L136" s="13" t="n">
        <v>20</v>
      </c>
      <c r="M136" s="11" t="n"/>
      <c r="N136" s="12" t="inlineStr">
        <is>
          <t>No stamp</t>
        </is>
      </c>
      <c r="O136" s="12" t="inlineStr"/>
      <c r="P136" s="11" t="inlineStr"/>
      <c r="Q136" s="12" t="inlineStr"/>
      <c r="R136" s="11" t="inlineStr"/>
      <c r="S136" s="12" t="inlineStr"/>
      <c r="T136" s="11" t="inlineStr"/>
      <c r="U136" s="12" t="inlineStr"/>
      <c r="V136" s="12" t="n"/>
      <c r="W136" s="12">
        <f>IF(V136="Wrong - photo HAS timestamp + location","Timestamp + Location",IF(V136="Wrong - photo has NO stamp","No stamp",N136))</f>
        <v/>
      </c>
      <c r="X136" s="11">
        <f>IF(W136="Timestamp + Location","Yes","No")</f>
        <v/>
      </c>
      <c r="Y136" s="16" t="inlineStr">
        <is>
          <t>Open photo</t>
        </is>
      </c>
      <c r="Z136" s="11">
        <f>J136&amp;"|"&amp;K136</f>
        <v/>
      </c>
      <c r="AA136" s="12" t="inlineStr"/>
    </row>
    <row r="137" ht="98" customHeight="1">
      <c r="A137" s="11" t="n">
        <v>136</v>
      </c>
      <c r="B137" s="11" t="inlineStr">
        <is>
          <t>SL04109</t>
        </is>
      </c>
      <c r="C137" s="12" t="inlineStr">
        <is>
          <t>Medudula Santhosh Kumar</t>
        </is>
      </c>
      <c r="D137" s="11" t="inlineStr">
        <is>
          <t>SO</t>
        </is>
      </c>
      <c r="E137" s="11" t="inlineStr">
        <is>
          <t>GTR07</t>
        </is>
      </c>
      <c r="F137" s="11" t="inlineStr">
        <is>
          <t>Hyderabad</t>
        </is>
      </c>
      <c r="G137" s="12" t="inlineStr">
        <is>
          <t>SHIVAKANTH SAPA</t>
        </is>
      </c>
      <c r="H137" s="11" t="inlineStr">
        <is>
          <t>348182</t>
        </is>
      </c>
      <c r="I137" s="14" t="n">
        <v>46307</v>
      </c>
      <c r="J137" s="11" t="n">
        <v>143</v>
      </c>
      <c r="K137" s="11" t="inlineStr">
        <is>
          <t>END</t>
        </is>
      </c>
      <c r="L137" s="13" t="n">
        <v>20</v>
      </c>
      <c r="M137" s="11" t="n"/>
      <c r="N137" s="12" t="inlineStr">
        <is>
          <t>No stamp</t>
        </is>
      </c>
      <c r="O137" s="12" t="inlineStr"/>
      <c r="P137" s="11" t="inlineStr"/>
      <c r="Q137" s="12" t="inlineStr"/>
      <c r="R137" s="11" t="inlineStr"/>
      <c r="S137" s="12" t="inlineStr"/>
      <c r="T137" s="11" t="inlineStr"/>
      <c r="U137" s="12" t="inlineStr"/>
      <c r="V137" s="12" t="n"/>
      <c r="W137" s="12">
        <f>IF(V137="Wrong - photo HAS timestamp + location","Timestamp + Location",IF(V137="Wrong - photo has NO stamp","No stamp",N137))</f>
        <v/>
      </c>
      <c r="X137" s="11">
        <f>IF(W137="Timestamp + Location","Yes","No")</f>
        <v/>
      </c>
      <c r="Y137" s="16" t="inlineStr">
        <is>
          <t>Open photo</t>
        </is>
      </c>
      <c r="Z137" s="11">
        <f>J137&amp;"|"&amp;K137</f>
        <v/>
      </c>
      <c r="AA137" s="12" t="inlineStr"/>
    </row>
    <row r="138" ht="98" customHeight="1">
      <c r="A138" s="11" t="n">
        <v>137</v>
      </c>
      <c r="B138" s="11" t="inlineStr">
        <is>
          <t>SL04109</t>
        </is>
      </c>
      <c r="C138" s="12" t="inlineStr">
        <is>
          <t>Medudula Santhosh Kumar</t>
        </is>
      </c>
      <c r="D138" s="11" t="inlineStr">
        <is>
          <t>SO</t>
        </is>
      </c>
      <c r="E138" s="11" t="inlineStr">
        <is>
          <t>GTR07</t>
        </is>
      </c>
      <c r="F138" s="11" t="inlineStr">
        <is>
          <t>Hyderabad</t>
        </is>
      </c>
      <c r="G138" s="12" t="inlineStr">
        <is>
          <t>SHIVAKANTH SAPA</t>
        </is>
      </c>
      <c r="H138" s="11" t="inlineStr">
        <is>
          <t>349330</t>
        </is>
      </c>
      <c r="I138" s="14" t="n">
        <v>46309</v>
      </c>
      <c r="J138" s="11" t="n">
        <v>982</v>
      </c>
      <c r="K138" s="11" t="inlineStr">
        <is>
          <t>START</t>
        </is>
      </c>
      <c r="L138" s="13" t="n">
        <v>168</v>
      </c>
      <c r="M138" s="11" t="n"/>
      <c r="N138" s="12" t="inlineStr">
        <is>
          <t>No stamp</t>
        </is>
      </c>
      <c r="O138" s="12" t="inlineStr"/>
      <c r="P138" s="11" t="inlineStr"/>
      <c r="Q138" s="12" t="inlineStr"/>
      <c r="R138" s="11" t="inlineStr">
        <is>
          <t>1.07446e+06</t>
        </is>
      </c>
      <c r="S138" s="12" t="inlineStr"/>
      <c r="T138" s="11" t="inlineStr"/>
      <c r="U138" s="12" t="inlineStr"/>
      <c r="V138" s="12" t="n"/>
      <c r="W138" s="12">
        <f>IF(V138="Wrong - photo HAS timestamp + location","Timestamp + Location",IF(V138="Wrong - photo has NO stamp","No stamp",N138))</f>
        <v/>
      </c>
      <c r="X138" s="11">
        <f>IF(W138="Timestamp + Location","Yes","No")</f>
        <v/>
      </c>
      <c r="Y138" s="16" t="inlineStr">
        <is>
          <t>Open photo</t>
        </is>
      </c>
      <c r="Z138" s="11">
        <f>J138&amp;"|"&amp;K138</f>
        <v/>
      </c>
      <c r="AA138" s="12" t="inlineStr">
        <is>
          <t>289. | 1074455 | O</t>
        </is>
      </c>
    </row>
    <row r="139" ht="98" customHeight="1">
      <c r="A139" s="11" t="n">
        <v>138</v>
      </c>
      <c r="B139" s="11" t="inlineStr">
        <is>
          <t>SL04109</t>
        </is>
      </c>
      <c r="C139" s="12" t="inlineStr">
        <is>
          <t>Medudula Santhosh Kumar</t>
        </is>
      </c>
      <c r="D139" s="11" t="inlineStr">
        <is>
          <t>SO</t>
        </is>
      </c>
      <c r="E139" s="11" t="inlineStr">
        <is>
          <t>GTR07</t>
        </is>
      </c>
      <c r="F139" s="11" t="inlineStr">
        <is>
          <t>Hyderabad</t>
        </is>
      </c>
      <c r="G139" s="12" t="inlineStr">
        <is>
          <t>SHIVAKANTH SAPA</t>
        </is>
      </c>
      <c r="H139" s="11" t="inlineStr">
        <is>
          <t>349330</t>
        </is>
      </c>
      <c r="I139" s="14" t="n">
        <v>46309</v>
      </c>
      <c r="J139" s="11" t="n">
        <v>982</v>
      </c>
      <c r="K139" s="11" t="inlineStr">
        <is>
          <t>END</t>
        </is>
      </c>
      <c r="L139" s="13" t="n">
        <v>168</v>
      </c>
      <c r="M139" s="11" t="n"/>
      <c r="N139" s="12" t="inlineStr">
        <is>
          <t>No stamp</t>
        </is>
      </c>
      <c r="O139" s="12" t="inlineStr"/>
      <c r="P139" s="11" t="inlineStr"/>
      <c r="Q139" s="12" t="inlineStr"/>
      <c r="R139" s="11" t="inlineStr">
        <is>
          <t>104532</t>
        </is>
      </c>
      <c r="S139" s="12" t="inlineStr"/>
      <c r="T139" s="11" t="inlineStr"/>
      <c r="U139" s="12" t="inlineStr"/>
      <c r="V139" s="12" t="n"/>
      <c r="W139" s="12">
        <f>IF(V139="Wrong - photo HAS timestamp + location","Timestamp + Location",IF(V139="Wrong - photo has NO stamp","No stamp",N139))</f>
        <v/>
      </c>
      <c r="X139" s="11">
        <f>IF(W139="Timestamp + Location","Yes","No")</f>
        <v/>
      </c>
      <c r="Y139" s="16" t="inlineStr">
        <is>
          <t>Open photo</t>
        </is>
      </c>
      <c r="Z139" s="11">
        <f>J139&amp;"|"&amp;K139</f>
        <v/>
      </c>
      <c r="AA139" s="12" t="inlineStr">
        <is>
          <t>TRIP | 59E | ikm | E | 104532 | RESRT</t>
        </is>
      </c>
    </row>
    <row r="140" ht="98" customHeight="1">
      <c r="A140" s="11" t="n">
        <v>139</v>
      </c>
      <c r="B140" s="11" t="inlineStr">
        <is>
          <t>SL04109</t>
        </is>
      </c>
      <c r="C140" s="12" t="inlineStr">
        <is>
          <t>Medudula Santhosh Kumar</t>
        </is>
      </c>
      <c r="D140" s="11" t="inlineStr">
        <is>
          <t>SO</t>
        </is>
      </c>
      <c r="E140" s="11" t="inlineStr">
        <is>
          <t>GTR07</t>
        </is>
      </c>
      <c r="F140" s="11" t="inlineStr">
        <is>
          <t>Hyderabad</t>
        </is>
      </c>
      <c r="G140" s="12" t="inlineStr">
        <is>
          <t>SHIVAKANTH SAPA</t>
        </is>
      </c>
      <c r="H140" s="11" t="inlineStr">
        <is>
          <t>350288</t>
        </is>
      </c>
      <c r="I140" s="14" t="n">
        <v>46311</v>
      </c>
      <c r="J140" s="11" t="n">
        <v>2017</v>
      </c>
      <c r="K140" s="11" t="inlineStr">
        <is>
          <t>START</t>
        </is>
      </c>
      <c r="L140" s="13" t="n">
        <v>56</v>
      </c>
      <c r="M140" s="11" t="n"/>
      <c r="N140" s="12" t="inlineStr">
        <is>
          <t>No stamp</t>
        </is>
      </c>
      <c r="O140" s="12" t="inlineStr"/>
      <c r="P140" s="11" t="inlineStr"/>
      <c r="Q140" s="12" t="inlineStr"/>
      <c r="R140" s="11" t="inlineStr">
        <is>
          <t>104582</t>
        </is>
      </c>
      <c r="S140" s="12" t="inlineStr"/>
      <c r="T140" s="11" t="inlineStr"/>
      <c r="U140" s="12" t="inlineStr"/>
      <c r="V140" s="12" t="n"/>
      <c r="W140" s="12">
        <f>IF(V140="Wrong - photo HAS timestamp + location","Timestamp + Location",IF(V140="Wrong - photo has NO stamp","No stamp",N140))</f>
        <v/>
      </c>
      <c r="X140" s="11">
        <f>IF(W140="Timestamp + Location","Yes","No")</f>
        <v/>
      </c>
      <c r="Y140" s="16" t="inlineStr">
        <is>
          <t>Open photo</t>
        </is>
      </c>
      <c r="Z140" s="11">
        <f>J140&amp;"|"&amp;K140</f>
        <v/>
      </c>
      <c r="AA140" s="12" t="inlineStr">
        <is>
          <t>356. | 104582</t>
        </is>
      </c>
    </row>
    <row r="141" ht="98" customHeight="1">
      <c r="A141" s="11" t="n">
        <v>140</v>
      </c>
      <c r="B141" s="11" t="inlineStr">
        <is>
          <t>SL04109</t>
        </is>
      </c>
      <c r="C141" s="12" t="inlineStr">
        <is>
          <t>Medudula Santhosh Kumar</t>
        </is>
      </c>
      <c r="D141" s="11" t="inlineStr">
        <is>
          <t>SO</t>
        </is>
      </c>
      <c r="E141" s="11" t="inlineStr">
        <is>
          <t>GTR07</t>
        </is>
      </c>
      <c r="F141" s="11" t="inlineStr">
        <is>
          <t>Hyderabad</t>
        </is>
      </c>
      <c r="G141" s="12" t="inlineStr">
        <is>
          <t>SHIVAKANTH SAPA</t>
        </is>
      </c>
      <c r="H141" s="11" t="inlineStr">
        <is>
          <t>350288</t>
        </is>
      </c>
      <c r="I141" s="14" t="n">
        <v>46311</v>
      </c>
      <c r="J141" s="11" t="n">
        <v>2017</v>
      </c>
      <c r="K141" s="11" t="inlineStr">
        <is>
          <t>END</t>
        </is>
      </c>
      <c r="L141" s="13" t="n">
        <v>56</v>
      </c>
      <c r="M141" s="11" t="n"/>
      <c r="N141" s="12" t="inlineStr">
        <is>
          <t>No stamp</t>
        </is>
      </c>
      <c r="O141" s="12" t="inlineStr"/>
      <c r="P141" s="11" t="inlineStr"/>
      <c r="Q141" s="12" t="inlineStr"/>
      <c r="R141" s="11" t="inlineStr">
        <is>
          <t>104581</t>
        </is>
      </c>
      <c r="S141" s="12" t="inlineStr"/>
      <c r="T141" s="11" t="inlineStr"/>
      <c r="U141" s="12" t="inlineStr"/>
      <c r="V141" s="12" t="n"/>
      <c r="W141" s="12">
        <f>IF(V141="Wrong - photo HAS timestamp + location","Timestamp + Location",IF(V141="Wrong - photo has NO stamp","No stamp",N141))</f>
        <v/>
      </c>
      <c r="X141" s="11">
        <f>IF(W141="Timestamp + Location","Yes","No")</f>
        <v/>
      </c>
      <c r="Y141" s="16" t="inlineStr">
        <is>
          <t>Open photo</t>
        </is>
      </c>
      <c r="Z141" s="11">
        <f>J141&amp;"|"&amp;K141</f>
        <v/>
      </c>
      <c r="AA141" s="12" t="inlineStr">
        <is>
          <t>14.6k | 140 | 104581... | GH | O</t>
        </is>
      </c>
    </row>
    <row r="142" ht="98" customHeight="1">
      <c r="A142" s="11" t="n">
        <v>141</v>
      </c>
      <c r="B142" s="11" t="inlineStr">
        <is>
          <t>SL04125</t>
        </is>
      </c>
      <c r="C142" s="12" t="inlineStr">
        <is>
          <t>ARVIND KUMAR DUBEY</t>
        </is>
      </c>
      <c r="D142" s="11" t="inlineStr">
        <is>
          <t>ASE</t>
        </is>
      </c>
      <c r="E142" s="11" t="inlineStr">
        <is>
          <t>GTR02</t>
        </is>
      </c>
      <c r="F142" s="11" t="inlineStr">
        <is>
          <t>NORTH AND EAST DELHI</t>
        </is>
      </c>
      <c r="G142" s="12" t="inlineStr">
        <is>
          <t>RAHUL GAUTAM</t>
        </is>
      </c>
      <c r="H142" s="11" t="inlineStr">
        <is>
          <t>348963</t>
        </is>
      </c>
      <c r="I142" s="14" t="n">
        <v>46308</v>
      </c>
      <c r="J142" s="11" t="n">
        <v>667</v>
      </c>
      <c r="K142" s="11" t="inlineStr">
        <is>
          <t>START</t>
        </is>
      </c>
      <c r="L142" s="13" t="n">
        <v>492</v>
      </c>
      <c r="M142" s="11" t="n"/>
      <c r="N142" s="12" t="inlineStr">
        <is>
          <t>No stamp</t>
        </is>
      </c>
      <c r="O142" s="12" t="inlineStr"/>
      <c r="P142" s="11" t="inlineStr"/>
      <c r="Q142" s="12" t="inlineStr"/>
      <c r="R142" s="11" t="inlineStr">
        <is>
          <t>1000, 5672.2</t>
        </is>
      </c>
      <c r="S142" s="12" t="inlineStr"/>
      <c r="T142" s="11" t="inlineStr"/>
      <c r="U142" s="12" t="inlineStr"/>
      <c r="V142" s="12" t="n"/>
      <c r="W142" s="12">
        <f>IF(V142="Wrong - photo HAS timestamp + location","Timestamp + Location",IF(V142="Wrong - photo has NO stamp","No stamp",N142))</f>
        <v/>
      </c>
      <c r="X142" s="11">
        <f>IF(W142="Timestamp + Location","Yes","No")</f>
        <v/>
      </c>
      <c r="Y142" s="16" t="inlineStr">
        <is>
          <t>Open photo</t>
        </is>
      </c>
      <c r="Z142" s="11">
        <f>J142&amp;"|"&amp;K142</f>
        <v/>
      </c>
      <c r="AA142" s="12" t="inlineStr">
        <is>
          <t>ECO | 12 | 1000 | 8 | 10 | 0 | N | GEAR | km/h | 5672.2 | 7:29</t>
        </is>
      </c>
    </row>
    <row r="143" ht="98" customHeight="1">
      <c r="A143" s="11" t="n">
        <v>142</v>
      </c>
      <c r="B143" s="11" t="inlineStr">
        <is>
          <t>SL04125</t>
        </is>
      </c>
      <c r="C143" s="12" t="inlineStr">
        <is>
          <t>ARVIND KUMAR DUBEY</t>
        </is>
      </c>
      <c r="D143" s="11" t="inlineStr">
        <is>
          <t>ASE</t>
        </is>
      </c>
      <c r="E143" s="11" t="inlineStr">
        <is>
          <t>GTR02</t>
        </is>
      </c>
      <c r="F143" s="11" t="inlineStr">
        <is>
          <t>NORTH AND EAST DELHI</t>
        </is>
      </c>
      <c r="G143" s="12" t="inlineStr">
        <is>
          <t>RAHUL GAUTAM</t>
        </is>
      </c>
      <c r="H143" s="11" t="inlineStr">
        <is>
          <t>348963</t>
        </is>
      </c>
      <c r="I143" s="14" t="n">
        <v>46308</v>
      </c>
      <c r="J143" s="11" t="n">
        <v>667</v>
      </c>
      <c r="K143" s="11" t="inlineStr">
        <is>
          <t>END</t>
        </is>
      </c>
      <c r="L143" s="13" t="n">
        <v>492</v>
      </c>
      <c r="M143" s="11" t="n"/>
      <c r="N143" s="12" t="inlineStr">
        <is>
          <t>No stamp</t>
        </is>
      </c>
      <c r="O143" s="12" t="inlineStr"/>
      <c r="P143" s="11" t="inlineStr"/>
      <c r="Q143" s="12" t="inlineStr"/>
      <c r="R143" s="11" t="inlineStr">
        <is>
          <t>5830.1</t>
        </is>
      </c>
      <c r="S143" s="12" t="inlineStr">
        <is>
          <t>[Medium] Reused photo: same as #143 (START, claim 350388, 16-Oct)</t>
        </is>
      </c>
      <c r="T143" s="11" t="inlineStr">
        <is>
          <t>Medium</t>
        </is>
      </c>
      <c r="U143" s="12" t="inlineStr">
        <is>
          <t>1 - Red flag</t>
        </is>
      </c>
      <c r="V143" s="17" t="n"/>
      <c r="W143" s="12">
        <f>IF(V143="Wrong - photo HAS timestamp + location","Timestamp + Location",IF(V143="Wrong - photo has NO stamp","No stamp",N143))</f>
        <v/>
      </c>
      <c r="X143" s="11">
        <f>IF(W143="Timestamp + Location","Yes","No")</f>
        <v/>
      </c>
      <c r="Y143" s="16" t="inlineStr">
        <is>
          <t>Open photo</t>
        </is>
      </c>
      <c r="Z143" s="11">
        <f>J143&amp;"|"&amp;K143</f>
        <v/>
      </c>
      <c r="AA143" s="12" t="inlineStr">
        <is>
          <t>ECO | 4 | 6 | 8 | 10 | 12 | 2 | 口众 | 三 | 0 | N | GEAR | km/h | 5830.1 | 8:27 | TRIPA</t>
        </is>
      </c>
    </row>
    <row r="144" ht="98" customHeight="1">
      <c r="A144" s="11" t="n">
        <v>143</v>
      </c>
      <c r="B144" s="11" t="inlineStr">
        <is>
          <t>SL04125</t>
        </is>
      </c>
      <c r="C144" s="12" t="inlineStr">
        <is>
          <t>ARVIND KUMAR DUBEY</t>
        </is>
      </c>
      <c r="D144" s="11" t="inlineStr">
        <is>
          <t>ASE</t>
        </is>
      </c>
      <c r="E144" s="11" t="inlineStr">
        <is>
          <t>GTR02</t>
        </is>
      </c>
      <c r="F144" s="11" t="inlineStr">
        <is>
          <t>NORTH AND EAST DELHI</t>
        </is>
      </c>
      <c r="G144" s="12" t="inlineStr">
        <is>
          <t>RAHUL GAUTAM</t>
        </is>
      </c>
      <c r="H144" s="11" t="inlineStr">
        <is>
          <t>350388</t>
        </is>
      </c>
      <c r="I144" s="14" t="n">
        <v>46311</v>
      </c>
      <c r="J144" s="11" t="n">
        <v>2127</v>
      </c>
      <c r="K144" s="11" t="inlineStr">
        <is>
          <t>START</t>
        </is>
      </c>
      <c r="L144" s="13" t="n">
        <v>200</v>
      </c>
      <c r="M144" s="11" t="n"/>
      <c r="N144" s="12" t="inlineStr">
        <is>
          <t>No stamp</t>
        </is>
      </c>
      <c r="O144" s="12" t="inlineStr"/>
      <c r="P144" s="11" t="inlineStr"/>
      <c r="Q144" s="12" t="inlineStr"/>
      <c r="R144" s="11" t="inlineStr">
        <is>
          <t>5830.1</t>
        </is>
      </c>
      <c r="S144" s="12" t="inlineStr">
        <is>
          <t>[Medium] Reused photo: same as #142 (END, claim 348963, 13-Oct)</t>
        </is>
      </c>
      <c r="T144" s="11" t="inlineStr">
        <is>
          <t>Medium</t>
        </is>
      </c>
      <c r="U144" s="12" t="inlineStr">
        <is>
          <t>1 - Red flag</t>
        </is>
      </c>
      <c r="V144" s="17" t="n"/>
      <c r="W144" s="12">
        <f>IF(V144="Wrong - photo HAS timestamp + location","Timestamp + Location",IF(V144="Wrong - photo has NO stamp","No stamp",N144))</f>
        <v/>
      </c>
      <c r="X144" s="11">
        <f>IF(W144="Timestamp + Location","Yes","No")</f>
        <v/>
      </c>
      <c r="Y144" s="16" t="inlineStr">
        <is>
          <t>Open photo</t>
        </is>
      </c>
      <c r="Z144" s="11">
        <f>J144&amp;"|"&amp;K144</f>
        <v/>
      </c>
      <c r="AA144" s="12" t="inlineStr">
        <is>
          <t>ECO | 4 | 6 | 8 | 10 | 12 | 2 | 口众 | 三 | 0 | N | GEAR | km/h | 5830.1 | 8:27 | TRIPA</t>
        </is>
      </c>
    </row>
    <row r="145" ht="98" customHeight="1">
      <c r="A145" s="11" t="n">
        <v>144</v>
      </c>
      <c r="B145" s="11" t="inlineStr">
        <is>
          <t>SL04125</t>
        </is>
      </c>
      <c r="C145" s="12" t="inlineStr">
        <is>
          <t>ARVIND KUMAR DUBEY</t>
        </is>
      </c>
      <c r="D145" s="11" t="inlineStr">
        <is>
          <t>ASE</t>
        </is>
      </c>
      <c r="E145" s="11" t="inlineStr">
        <is>
          <t>GTR02</t>
        </is>
      </c>
      <c r="F145" s="11" t="inlineStr">
        <is>
          <t>NORTH AND EAST DELHI</t>
        </is>
      </c>
      <c r="G145" s="12" t="inlineStr">
        <is>
          <t>RAHUL GAUTAM</t>
        </is>
      </c>
      <c r="H145" s="11" t="inlineStr">
        <is>
          <t>350388</t>
        </is>
      </c>
      <c r="I145" s="14" t="n">
        <v>46311</v>
      </c>
      <c r="J145" s="11" t="n">
        <v>2127</v>
      </c>
      <c r="K145" s="11" t="inlineStr">
        <is>
          <t>END</t>
        </is>
      </c>
      <c r="L145" s="13" t="n">
        <v>200</v>
      </c>
      <c r="M145" s="11" t="n"/>
      <c r="N145" s="12" t="inlineStr">
        <is>
          <t>No stamp</t>
        </is>
      </c>
      <c r="O145" s="12" t="inlineStr"/>
      <c r="P145" s="11" t="inlineStr"/>
      <c r="Q145" s="12" t="inlineStr"/>
      <c r="R145" s="11" t="inlineStr">
        <is>
          <t>1000, 5915, 5915</t>
        </is>
      </c>
      <c r="S145" s="12" t="inlineStr">
        <is>
          <t>[Medium] Reused photo: same as #145 (START, claim 351144, 17-Oct)</t>
        </is>
      </c>
      <c r="T145" s="11" t="inlineStr">
        <is>
          <t>Medium</t>
        </is>
      </c>
      <c r="U145" s="12" t="inlineStr">
        <is>
          <t>1 - Red flag</t>
        </is>
      </c>
      <c r="V145" s="17" t="n"/>
      <c r="W145" s="12">
        <f>IF(V145="Wrong - photo HAS timestamp + location","Timestamp + Location",IF(V145="Wrong - photo has NO stamp","No stamp",N145))</f>
        <v/>
      </c>
      <c r="X145" s="11">
        <f>IF(W145="Timestamp + Location","Yes","No")</f>
        <v/>
      </c>
      <c r="Y145" s="16" t="inlineStr">
        <is>
          <t>Open photo</t>
        </is>
      </c>
      <c r="Z145" s="11">
        <f>J145&amp;"|"&amp;K145</f>
        <v/>
      </c>
      <c r="AA145" s="12" t="inlineStr">
        <is>
          <t>ECO | 6 | 10 | 12 | x1000 | 8 | 2 | 0 | N | 后 | GEAR | icm/h | 5915 | 7:14 | TOTAL | 5915 | 7:14 | E | TOTAL | lm</t>
        </is>
      </c>
    </row>
    <row r="146" ht="98" customHeight="1">
      <c r="A146" s="11" t="n">
        <v>145</v>
      </c>
      <c r="B146" s="11" t="inlineStr">
        <is>
          <t>SL04125</t>
        </is>
      </c>
      <c r="C146" s="12" t="inlineStr">
        <is>
          <t>ARVIND KUMAR DUBEY</t>
        </is>
      </c>
      <c r="D146" s="11" t="inlineStr">
        <is>
          <t>ASE</t>
        </is>
      </c>
      <c r="E146" s="11" t="inlineStr">
        <is>
          <t>GTR02</t>
        </is>
      </c>
      <c r="F146" s="11" t="inlineStr">
        <is>
          <t>NORTH AND EAST DELHI</t>
        </is>
      </c>
      <c r="G146" s="12" t="inlineStr">
        <is>
          <t>RAHUL GAUTAM</t>
        </is>
      </c>
      <c r="H146" s="11" t="inlineStr">
        <is>
          <t>351144</t>
        </is>
      </c>
      <c r="I146" s="14" t="n">
        <v>46312</v>
      </c>
      <c r="J146" s="11" t="n">
        <v>3038</v>
      </c>
      <c r="K146" s="11" t="inlineStr">
        <is>
          <t>START</t>
        </is>
      </c>
      <c r="L146" s="13" t="n">
        <v>292</v>
      </c>
      <c r="M146" s="11" t="n"/>
      <c r="N146" s="12" t="inlineStr">
        <is>
          <t>No stamp</t>
        </is>
      </c>
      <c r="O146" s="12" t="inlineStr"/>
      <c r="P146" s="11" t="inlineStr"/>
      <c r="Q146" s="12" t="inlineStr"/>
      <c r="R146" s="11" t="inlineStr">
        <is>
          <t>1000, 5915, 5915</t>
        </is>
      </c>
      <c r="S146" s="12" t="inlineStr">
        <is>
          <t>[Medium] Reused photo: same as #144 (END, claim 350388, 16-Oct)</t>
        </is>
      </c>
      <c r="T146" s="11" t="inlineStr">
        <is>
          <t>Medium</t>
        </is>
      </c>
      <c r="U146" s="12" t="inlineStr">
        <is>
          <t>1 - Red flag</t>
        </is>
      </c>
      <c r="V146" s="17" t="n"/>
      <c r="W146" s="12">
        <f>IF(V146="Wrong - photo HAS timestamp + location","Timestamp + Location",IF(V146="Wrong - photo has NO stamp","No stamp",N146))</f>
        <v/>
      </c>
      <c r="X146" s="11">
        <f>IF(W146="Timestamp + Location","Yes","No")</f>
        <v/>
      </c>
      <c r="Y146" s="16" t="inlineStr">
        <is>
          <t>Open photo</t>
        </is>
      </c>
      <c r="Z146" s="11">
        <f>J146&amp;"|"&amp;K146</f>
        <v/>
      </c>
      <c r="AA146" s="12" t="inlineStr">
        <is>
          <t>ECO | 6 | 10 | 12 | x1000 | 8 | 2 | 0 | N | 后 | GEAR | icm/h | 5915 | 7:14 | TOTAL | 5915 | 7:14 | E | TOTAL | lm</t>
        </is>
      </c>
    </row>
    <row r="147" ht="98" customHeight="1">
      <c r="A147" s="11" t="n">
        <v>146</v>
      </c>
      <c r="B147" s="11" t="inlineStr">
        <is>
          <t>SL04125</t>
        </is>
      </c>
      <c r="C147" s="12" t="inlineStr">
        <is>
          <t>ARVIND KUMAR DUBEY</t>
        </is>
      </c>
      <c r="D147" s="11" t="inlineStr">
        <is>
          <t>ASE</t>
        </is>
      </c>
      <c r="E147" s="11" t="inlineStr">
        <is>
          <t>GTR02</t>
        </is>
      </c>
      <c r="F147" s="11" t="inlineStr">
        <is>
          <t>NORTH AND EAST DELHI</t>
        </is>
      </c>
      <c r="G147" s="12" t="inlineStr">
        <is>
          <t>RAHUL GAUTAM</t>
        </is>
      </c>
      <c r="H147" s="11" t="inlineStr">
        <is>
          <t>351144</t>
        </is>
      </c>
      <c r="I147" s="14" t="n">
        <v>46312</v>
      </c>
      <c r="J147" s="11" t="n">
        <v>3038</v>
      </c>
      <c r="K147" s="11" t="inlineStr">
        <is>
          <t>END</t>
        </is>
      </c>
      <c r="L147" s="13" t="n">
        <v>292</v>
      </c>
      <c r="M147" s="11" t="n"/>
      <c r="N147" s="12" t="inlineStr">
        <is>
          <t>No stamp</t>
        </is>
      </c>
      <c r="O147" s="12" t="inlineStr"/>
      <c r="P147" s="11" t="inlineStr"/>
      <c r="Q147" s="12" t="inlineStr"/>
      <c r="R147" s="11" t="inlineStr">
        <is>
          <t>6023</t>
        </is>
      </c>
      <c r="S147" s="12" t="inlineStr"/>
      <c r="T147" s="11" t="inlineStr"/>
      <c r="U147" s="12" t="inlineStr"/>
      <c r="V147" s="12" t="n"/>
      <c r="W147" s="12">
        <f>IF(V147="Wrong - photo HAS timestamp + location","Timestamp + Location",IF(V147="Wrong - photo has NO stamp","No stamp",N147))</f>
        <v/>
      </c>
      <c r="X147" s="11">
        <f>IF(W147="Timestamp + Location","Yes","No")</f>
        <v/>
      </c>
      <c r="Y147" s="16" t="inlineStr">
        <is>
          <t>Open photo</t>
        </is>
      </c>
      <c r="Z147" s="11">
        <f>J147&amp;"|"&amp;K147</f>
        <v/>
      </c>
      <c r="AA147" s="12" t="inlineStr">
        <is>
          <t>10:04 | 么》 | 6023m | Z | 2 | ECO | z</t>
        </is>
      </c>
    </row>
    <row r="148" ht="98" customHeight="1">
      <c r="A148" s="11" t="n">
        <v>147</v>
      </c>
      <c r="B148" s="11" t="inlineStr">
        <is>
          <t>SL04130</t>
        </is>
      </c>
      <c r="C148" s="12" t="inlineStr">
        <is>
          <t>RAJESH KUMAR SHARMA</t>
        </is>
      </c>
      <c r="D148" s="11" t="inlineStr">
        <is>
          <t>SO</t>
        </is>
      </c>
      <c r="E148" s="11" t="inlineStr">
        <is>
          <t>GTR01</t>
        </is>
      </c>
      <c r="F148" s="11" t="inlineStr">
        <is>
          <t>Bilaspur</t>
        </is>
      </c>
      <c r="G148" s="12" t="inlineStr">
        <is>
          <t>MOHINDER SHARMA</t>
        </is>
      </c>
      <c r="H148" s="11" t="inlineStr">
        <is>
          <t>352577</t>
        </is>
      </c>
      <c r="I148" s="14" t="n">
        <v>46311</v>
      </c>
      <c r="J148" s="11" t="n">
        <v>4120</v>
      </c>
      <c r="K148" s="11" t="inlineStr">
        <is>
          <t>START</t>
        </is>
      </c>
      <c r="L148" s="13" t="n">
        <v>316</v>
      </c>
      <c r="M148" s="11" t="n"/>
      <c r="N148" s="12" t="inlineStr">
        <is>
          <t>No stamp</t>
        </is>
      </c>
      <c r="O148" s="12" t="inlineStr"/>
      <c r="P148" s="11" t="inlineStr"/>
      <c r="Q148" s="12" t="inlineStr"/>
      <c r="R148" s="11" t="inlineStr">
        <is>
          <t>9119</t>
        </is>
      </c>
      <c r="S148" s="12" t="inlineStr"/>
      <c r="T148" s="11" t="inlineStr"/>
      <c r="U148" s="12" t="inlineStr"/>
      <c r="V148" s="12" t="n"/>
      <c r="W148" s="12">
        <f>IF(V148="Wrong - photo HAS timestamp + location","Timestamp + Location",IF(V148="Wrong - photo has NO stamp","No stamp",N148))</f>
        <v/>
      </c>
      <c r="X148" s="11">
        <f>IF(W148="Timestamp + Location","Yes","No")</f>
        <v/>
      </c>
      <c r="Y148" s="16" t="inlineStr">
        <is>
          <t>Open photo</t>
        </is>
      </c>
      <c r="Z148" s="11">
        <f>J148&amp;"|"&amp;K148</f>
        <v/>
      </c>
      <c r="AA148" s="12" t="inlineStr">
        <is>
          <t>E26hL | 691 | 15 | h9119 | S</t>
        </is>
      </c>
    </row>
    <row r="149" ht="98" customHeight="1">
      <c r="A149" s="11" t="n">
        <v>148</v>
      </c>
      <c r="B149" s="11" t="inlineStr">
        <is>
          <t>SL04130</t>
        </is>
      </c>
      <c r="C149" s="12" t="inlineStr">
        <is>
          <t>RAJESH KUMAR SHARMA</t>
        </is>
      </c>
      <c r="D149" s="11" t="inlineStr">
        <is>
          <t>SO</t>
        </is>
      </c>
      <c r="E149" s="11" t="inlineStr">
        <is>
          <t>GTR01</t>
        </is>
      </c>
      <c r="F149" s="11" t="inlineStr">
        <is>
          <t>Bilaspur</t>
        </is>
      </c>
      <c r="G149" s="12" t="inlineStr">
        <is>
          <t>MOHINDER SHARMA</t>
        </is>
      </c>
      <c r="H149" s="11" t="inlineStr">
        <is>
          <t>352577</t>
        </is>
      </c>
      <c r="I149" s="14" t="n">
        <v>46311</v>
      </c>
      <c r="J149" s="11" t="n">
        <v>4120</v>
      </c>
      <c r="K149" s="11" t="inlineStr">
        <is>
          <t>END</t>
        </is>
      </c>
      <c r="L149" s="13" t="n">
        <v>316</v>
      </c>
      <c r="M149" s="11" t="n"/>
      <c r="N149" s="12" t="inlineStr">
        <is>
          <t>No stamp</t>
        </is>
      </c>
      <c r="O149" s="12" t="inlineStr"/>
      <c r="P149" s="11" t="inlineStr"/>
      <c r="Q149" s="12" t="inlineStr"/>
      <c r="R149" s="11" t="inlineStr">
        <is>
          <t>2005</t>
        </is>
      </c>
      <c r="S149" s="12" t="inlineStr"/>
      <c r="T149" s="11" t="inlineStr"/>
      <c r="U149" s="12" t="inlineStr"/>
      <c r="V149" s="12" t="n"/>
      <c r="W149" s="12">
        <f>IF(V149="Wrong - photo HAS timestamp + location","Timestamp + Location",IF(V149="Wrong - photo has NO stamp","No stamp",N149))</f>
        <v/>
      </c>
      <c r="X149" s="11">
        <f>IF(W149="Timestamp + Location","Yes","No")</f>
        <v/>
      </c>
      <c r="Y149" s="16" t="inlineStr">
        <is>
          <t>Open photo</t>
        </is>
      </c>
      <c r="Z149" s="11">
        <f>J149&amp;"|"&amp;K149</f>
        <v/>
      </c>
      <c r="AA149" s="12" t="inlineStr">
        <is>
          <t>206 | 2005L | .25619</t>
        </is>
      </c>
    </row>
    <row r="150" ht="98" customHeight="1">
      <c r="A150" s="11" t="n">
        <v>149</v>
      </c>
      <c r="B150" s="11" t="inlineStr">
        <is>
          <t>SL04134</t>
        </is>
      </c>
      <c r="C150" s="12" t="inlineStr">
        <is>
          <t>Babu Madhanagiriyappa</t>
        </is>
      </c>
      <c r="D150" s="11" t="inlineStr">
        <is>
          <t>SO</t>
        </is>
      </c>
      <c r="E150" s="11" t="inlineStr">
        <is>
          <t>GTR08</t>
        </is>
      </c>
      <c r="F150" s="11" t="inlineStr">
        <is>
          <t>Bangalore</t>
        </is>
      </c>
      <c r="G150" s="12" t="inlineStr">
        <is>
          <t>P VIJAY KUMAR</t>
        </is>
      </c>
      <c r="H150" s="11" t="inlineStr">
        <is>
          <t>348191</t>
        </is>
      </c>
      <c r="I150" s="14" t="n">
        <v>46307</v>
      </c>
      <c r="J150" s="11" t="n">
        <v>152</v>
      </c>
      <c r="K150" s="11" t="inlineStr">
        <is>
          <t>START</t>
        </is>
      </c>
      <c r="L150" s="13" t="n">
        <v>268</v>
      </c>
      <c r="M150" s="11" t="n"/>
      <c r="N150" s="12" t="inlineStr">
        <is>
          <t>No stamp</t>
        </is>
      </c>
      <c r="O150" s="12" t="inlineStr"/>
      <c r="P150" s="11" t="inlineStr"/>
      <c r="Q150" s="12" t="inlineStr"/>
      <c r="R150" s="11" t="inlineStr">
        <is>
          <t>183039</t>
        </is>
      </c>
      <c r="S150" s="12" t="inlineStr"/>
      <c r="T150" s="11" t="inlineStr"/>
      <c r="U150" s="12" t="inlineStr"/>
      <c r="V150" s="12" t="n"/>
      <c r="W150" s="12">
        <f>IF(V150="Wrong - photo HAS timestamp + location","Timestamp + Location",IF(V150="Wrong - photo has NO stamp","No stamp",N150))</f>
        <v/>
      </c>
      <c r="X150" s="11">
        <f>IF(W150="Timestamp + Location","Yes","No")</f>
        <v/>
      </c>
      <c r="Y150" s="16" t="inlineStr">
        <is>
          <t>Open photo</t>
        </is>
      </c>
      <c r="Z150" s="11">
        <f>J150&amp;"|"&amp;K150</f>
        <v/>
      </c>
      <c r="AA150" s="12" t="inlineStr">
        <is>
          <t>70 | 80 | 60 | 90 | 50 | 100 | 183039 | KH | 120 | 20 | 130 | 10 | KM/H | 140 | Suprais | RURN | RUIRN | ®</t>
        </is>
      </c>
    </row>
    <row r="151" ht="98" customHeight="1">
      <c r="A151" s="11" t="n">
        <v>150</v>
      </c>
      <c r="B151" s="11" t="inlineStr">
        <is>
          <t>SL04134</t>
        </is>
      </c>
      <c r="C151" s="12" t="inlineStr">
        <is>
          <t>Babu Madhanagiriyappa</t>
        </is>
      </c>
      <c r="D151" s="11" t="inlineStr">
        <is>
          <t>SO</t>
        </is>
      </c>
      <c r="E151" s="11" t="inlineStr">
        <is>
          <t>GTR08</t>
        </is>
      </c>
      <c r="F151" s="11" t="inlineStr">
        <is>
          <t>Bangalore</t>
        </is>
      </c>
      <c r="G151" s="12" t="inlineStr">
        <is>
          <t>P VIJAY KUMAR</t>
        </is>
      </c>
      <c r="H151" s="11" t="inlineStr">
        <is>
          <t>348191</t>
        </is>
      </c>
      <c r="I151" s="14" t="n">
        <v>46307</v>
      </c>
      <c r="J151" s="11" t="n">
        <v>152</v>
      </c>
      <c r="K151" s="11" t="inlineStr">
        <is>
          <t>END</t>
        </is>
      </c>
      <c r="L151" s="13" t="n">
        <v>268</v>
      </c>
      <c r="M151" s="11" t="n"/>
      <c r="N151" s="12" t="inlineStr">
        <is>
          <t>No stamp</t>
        </is>
      </c>
      <c r="O151" s="12" t="inlineStr"/>
      <c r="P151" s="11" t="inlineStr"/>
      <c r="Q151" s="12" t="inlineStr"/>
      <c r="R151" s="11" t="inlineStr">
        <is>
          <t>7080, 18405</t>
        </is>
      </c>
      <c r="S151" s="12" t="inlineStr">
        <is>
          <t>[Medium] Reused photo: same as #151 (START, claim 348914, 13-Oct)</t>
        </is>
      </c>
      <c r="T151" s="11" t="inlineStr">
        <is>
          <t>Medium</t>
        </is>
      </c>
      <c r="U151" s="12" t="inlineStr">
        <is>
          <t>1 - Red flag</t>
        </is>
      </c>
      <c r="V151" s="17" t="n"/>
      <c r="W151" s="12">
        <f>IF(V151="Wrong - photo HAS timestamp + location","Timestamp + Location",IF(V151="Wrong - photo has NO stamp","No stamp",N151))</f>
        <v/>
      </c>
      <c r="X151" s="11">
        <f>IF(W151="Timestamp + Location","Yes","No")</f>
        <v/>
      </c>
      <c r="Y151" s="16" t="inlineStr">
        <is>
          <t>Open photo</t>
        </is>
      </c>
      <c r="Z151" s="11">
        <f>J151&amp;"|"&amp;K151</f>
        <v/>
      </c>
      <c r="AA151" s="12" t="inlineStr">
        <is>
          <t>7080 | 90 | 60 | 50 | 100 | 40 | 18405 | 110 | 08 | KM | 120 | 20 | 130 | 10 | KM/H | 140 | Supragfe | JURI | JURN</t>
        </is>
      </c>
    </row>
    <row r="152" ht="98" customHeight="1">
      <c r="A152" s="11" t="n">
        <v>151</v>
      </c>
      <c r="B152" s="11" t="inlineStr">
        <is>
          <t>SL04134</t>
        </is>
      </c>
      <c r="C152" s="12" t="inlineStr">
        <is>
          <t>Babu Madhanagiriyappa</t>
        </is>
      </c>
      <c r="D152" s="11" t="inlineStr">
        <is>
          <t>SO</t>
        </is>
      </c>
      <c r="E152" s="11" t="inlineStr">
        <is>
          <t>GTR08</t>
        </is>
      </c>
      <c r="F152" s="11" t="inlineStr">
        <is>
          <t>Bangalore</t>
        </is>
      </c>
      <c r="G152" s="12" t="inlineStr">
        <is>
          <t>P VIJAY KUMAR</t>
        </is>
      </c>
      <c r="H152" s="11" t="inlineStr">
        <is>
          <t>348914</t>
        </is>
      </c>
      <c r="I152" s="14" t="n">
        <v>46308</v>
      </c>
      <c r="J152" s="11" t="n">
        <v>615</v>
      </c>
      <c r="K152" s="11" t="inlineStr">
        <is>
          <t>START</t>
        </is>
      </c>
      <c r="L152" s="13" t="n">
        <v>232</v>
      </c>
      <c r="M152" s="11" t="n"/>
      <c r="N152" s="12" t="inlineStr">
        <is>
          <t>No stamp</t>
        </is>
      </c>
      <c r="O152" s="12" t="inlineStr"/>
      <c r="P152" s="11" t="inlineStr"/>
      <c r="Q152" s="12" t="inlineStr"/>
      <c r="R152" s="11" t="inlineStr">
        <is>
          <t>7080, 18405</t>
        </is>
      </c>
      <c r="S152" s="12" t="inlineStr">
        <is>
          <t>[Medium] Reused photo: same as #150 (END, claim 348191, 12-Oct)</t>
        </is>
      </c>
      <c r="T152" s="11" t="inlineStr">
        <is>
          <t>Medium</t>
        </is>
      </c>
      <c r="U152" s="12" t="inlineStr">
        <is>
          <t>1 - Red flag</t>
        </is>
      </c>
      <c r="V152" s="17" t="n"/>
      <c r="W152" s="12">
        <f>IF(V152="Wrong - photo HAS timestamp + location","Timestamp + Location",IF(V152="Wrong - photo has NO stamp","No stamp",N152))</f>
        <v/>
      </c>
      <c r="X152" s="11">
        <f>IF(W152="Timestamp + Location","Yes","No")</f>
        <v/>
      </c>
      <c r="Y152" s="16" t="inlineStr">
        <is>
          <t>Open photo</t>
        </is>
      </c>
      <c r="Z152" s="11">
        <f>J152&amp;"|"&amp;K152</f>
        <v/>
      </c>
      <c r="AA152" s="12" t="inlineStr">
        <is>
          <t>7080 | 90 | 60 | 50 | 100 | 40 | 18405 | 110 | 08 | KM | 120 | 20 | 130 | 10 | KM/H | 140 | Supragfe | JURI | JURN</t>
        </is>
      </c>
    </row>
    <row r="153" ht="98" customHeight="1">
      <c r="A153" s="11" t="n">
        <v>152</v>
      </c>
      <c r="B153" s="11" t="inlineStr">
        <is>
          <t>SL04134</t>
        </is>
      </c>
      <c r="C153" s="12" t="inlineStr">
        <is>
          <t>Babu Madhanagiriyappa</t>
        </is>
      </c>
      <c r="D153" s="11" t="inlineStr">
        <is>
          <t>SO</t>
        </is>
      </c>
      <c r="E153" s="11" t="inlineStr">
        <is>
          <t>GTR08</t>
        </is>
      </c>
      <c r="F153" s="11" t="inlineStr">
        <is>
          <t>Bangalore</t>
        </is>
      </c>
      <c r="G153" s="12" t="inlineStr">
        <is>
          <t>P VIJAY KUMAR</t>
        </is>
      </c>
      <c r="H153" s="11" t="inlineStr">
        <is>
          <t>348914</t>
        </is>
      </c>
      <c r="I153" s="14" t="n">
        <v>46308</v>
      </c>
      <c r="J153" s="11" t="n">
        <v>615</v>
      </c>
      <c r="K153" s="11" t="inlineStr">
        <is>
          <t>END</t>
        </is>
      </c>
      <c r="L153" s="13" t="n">
        <v>232</v>
      </c>
      <c r="M153" s="11" t="n"/>
      <c r="N153" s="12" t="inlineStr">
        <is>
          <t>No stamp</t>
        </is>
      </c>
      <c r="O153" s="12" t="inlineStr"/>
      <c r="P153" s="11" t="inlineStr"/>
      <c r="Q153" s="12" t="inlineStr"/>
      <c r="R153" s="11" t="inlineStr">
        <is>
          <t>7080, 18498</t>
        </is>
      </c>
      <c r="S153" s="12" t="inlineStr"/>
      <c r="T153" s="11" t="inlineStr"/>
      <c r="U153" s="12" t="inlineStr"/>
      <c r="V153" s="12" t="n"/>
      <c r="W153" s="12">
        <f>IF(V153="Wrong - photo HAS timestamp + location","Timestamp + Location",IF(V153="Wrong - photo has NO stamp","No stamp",N153))</f>
        <v/>
      </c>
      <c r="X153" s="11">
        <f>IF(W153="Timestamp + Location","Yes","No")</f>
        <v/>
      </c>
      <c r="Y153" s="16" t="inlineStr">
        <is>
          <t>Open photo</t>
        </is>
      </c>
      <c r="Z153" s="11">
        <f>J153&amp;"|"&amp;K153</f>
        <v/>
      </c>
      <c r="AA153" s="12" t="inlineStr">
        <is>
          <t>7080 | 60 | 90 | 50 | 100 | 40 | 18498 | 110 | KM | 120 | 20 | 130 | 10 | KM/H | 740 | Suprapt | TURN | TURN</t>
        </is>
      </c>
    </row>
    <row r="154" ht="98" customHeight="1">
      <c r="A154" s="11" t="n">
        <v>153</v>
      </c>
      <c r="B154" s="11" t="inlineStr">
        <is>
          <t>SL04134</t>
        </is>
      </c>
      <c r="C154" s="12" t="inlineStr">
        <is>
          <t>Babu Madhanagiriyappa</t>
        </is>
      </c>
      <c r="D154" s="11" t="inlineStr">
        <is>
          <t>SO</t>
        </is>
      </c>
      <c r="E154" s="11" t="inlineStr">
        <is>
          <t>GTR08</t>
        </is>
      </c>
      <c r="F154" s="11" t="inlineStr">
        <is>
          <t>Bangalore</t>
        </is>
      </c>
      <c r="G154" s="12" t="inlineStr">
        <is>
          <t>P VIJAY KUMAR</t>
        </is>
      </c>
      <c r="H154" s="11" t="inlineStr">
        <is>
          <t>349353</t>
        </is>
      </c>
      <c r="I154" s="14" t="n">
        <v>46309</v>
      </c>
      <c r="J154" s="11" t="n">
        <v>1009</v>
      </c>
      <c r="K154" s="11" t="inlineStr">
        <is>
          <t>START</t>
        </is>
      </c>
      <c r="L154" s="13" t="n">
        <v>128</v>
      </c>
      <c r="M154" s="11" t="n"/>
      <c r="N154" s="12" t="inlineStr">
        <is>
          <t>No stamp</t>
        </is>
      </c>
      <c r="O154" s="12" t="inlineStr"/>
      <c r="P154" s="11" t="inlineStr"/>
      <c r="Q154" s="12" t="inlineStr"/>
      <c r="R154" s="11" t="inlineStr">
        <is>
          <t>184981</t>
        </is>
      </c>
      <c r="S154" s="12" t="inlineStr"/>
      <c r="T154" s="11" t="inlineStr"/>
      <c r="U154" s="12" t="inlineStr"/>
      <c r="V154" s="12" t="n"/>
      <c r="W154" s="12">
        <f>IF(V154="Wrong - photo HAS timestamp + location","Timestamp + Location",IF(V154="Wrong - photo has NO stamp","No stamp",N154))</f>
        <v/>
      </c>
      <c r="X154" s="11">
        <f>IF(W154="Timestamp + Location","Yes","No")</f>
        <v/>
      </c>
      <c r="Y154" s="16" t="inlineStr">
        <is>
          <t>Open photo</t>
        </is>
      </c>
      <c r="Z154" s="11">
        <f>J154&amp;"|"&amp;K154</f>
        <v/>
      </c>
      <c r="AA154" s="12" t="inlineStr">
        <is>
          <t>70 | 60 | 90 | 50 | 100 | 40 | 184981 | 710 | 30 | 1M | 120 | 02 | 130 | 10 | KM/H | 140 | Suprajit | UURN | UURN | ®</t>
        </is>
      </c>
    </row>
    <row r="155" ht="98" customHeight="1">
      <c r="A155" s="11" t="n">
        <v>154</v>
      </c>
      <c r="B155" s="11" t="inlineStr">
        <is>
          <t>SL04134</t>
        </is>
      </c>
      <c r="C155" s="12" t="inlineStr">
        <is>
          <t>Babu Madhanagiriyappa</t>
        </is>
      </c>
      <c r="D155" s="11" t="inlineStr">
        <is>
          <t>SO</t>
        </is>
      </c>
      <c r="E155" s="11" t="inlineStr">
        <is>
          <t>GTR08</t>
        </is>
      </c>
      <c r="F155" s="11" t="inlineStr">
        <is>
          <t>Bangalore</t>
        </is>
      </c>
      <c r="G155" s="12" t="inlineStr">
        <is>
          <t>P VIJAY KUMAR</t>
        </is>
      </c>
      <c r="H155" s="11" t="inlineStr">
        <is>
          <t>349353</t>
        </is>
      </c>
      <c r="I155" s="14" t="n">
        <v>46309</v>
      </c>
      <c r="J155" s="11" t="n">
        <v>1009</v>
      </c>
      <c r="K155" s="11" t="inlineStr">
        <is>
          <t>END</t>
        </is>
      </c>
      <c r="L155" s="13" t="n">
        <v>128</v>
      </c>
      <c r="M155" s="11" t="n"/>
      <c r="N155" s="12" t="inlineStr">
        <is>
          <t>No stamp</t>
        </is>
      </c>
      <c r="O155" s="12" t="inlineStr"/>
      <c r="P155" s="11" t="inlineStr"/>
      <c r="Q155" s="12" t="inlineStr"/>
      <c r="R155" s="11" t="inlineStr">
        <is>
          <t>185654</t>
        </is>
      </c>
      <c r="S155" s="12" t="inlineStr"/>
      <c r="T155" s="11" t="inlineStr"/>
      <c r="U155" s="12" t="inlineStr"/>
      <c r="V155" s="12" t="n"/>
      <c r="W155" s="12">
        <f>IF(V155="Wrong - photo HAS timestamp + location","Timestamp + Location",IF(V155="Wrong - photo has NO stamp","No stamp",N155))</f>
        <v/>
      </c>
      <c r="X155" s="11">
        <f>IF(W155="Timestamp + Location","Yes","No")</f>
        <v/>
      </c>
      <c r="Y155" s="16" t="inlineStr">
        <is>
          <t>Open photo</t>
        </is>
      </c>
      <c r="Z155" s="11">
        <f>J155&amp;"|"&amp;K155</f>
        <v/>
      </c>
      <c r="AA155" s="12" t="inlineStr">
        <is>
          <t>80g0 | 70 | 60 | 50 | 100 | 40 | 110 | 185654 | KM | 30 | 120 | 20 | 130 | 10 | KM/H | 140 | Suprajit | TURN | TURN</t>
        </is>
      </c>
    </row>
    <row r="156" ht="98" customHeight="1">
      <c r="A156" s="11" t="n">
        <v>155</v>
      </c>
      <c r="B156" s="11" t="inlineStr">
        <is>
          <t>SL04134</t>
        </is>
      </c>
      <c r="C156" s="12" t="inlineStr">
        <is>
          <t>Babu Madhanagiriyappa</t>
        </is>
      </c>
      <c r="D156" s="11" t="inlineStr">
        <is>
          <t>SO</t>
        </is>
      </c>
      <c r="E156" s="11" t="inlineStr">
        <is>
          <t>GTR08</t>
        </is>
      </c>
      <c r="F156" s="11" t="inlineStr">
        <is>
          <t>Bangalore</t>
        </is>
      </c>
      <c r="G156" s="12" t="inlineStr">
        <is>
          <t>P VIJAY KUMAR</t>
        </is>
      </c>
      <c r="H156" s="11" t="inlineStr">
        <is>
          <t>349904</t>
        </is>
      </c>
      <c r="I156" s="14" t="n">
        <v>46310</v>
      </c>
      <c r="J156" s="11" t="n">
        <v>1583</v>
      </c>
      <c r="K156" s="11" t="inlineStr">
        <is>
          <t>START</t>
        </is>
      </c>
      <c r="L156" s="13" t="n">
        <v>192</v>
      </c>
      <c r="M156" s="11" t="n"/>
      <c r="N156" s="12" t="inlineStr">
        <is>
          <t>No stamp</t>
        </is>
      </c>
      <c r="O156" s="12" t="inlineStr"/>
      <c r="P156" s="11" t="inlineStr"/>
      <c r="Q156" s="12" t="inlineStr"/>
      <c r="R156" s="11" t="inlineStr">
        <is>
          <t>185695</t>
        </is>
      </c>
      <c r="S156" s="12" t="inlineStr"/>
      <c r="T156" s="11" t="inlineStr"/>
      <c r="U156" s="12" t="inlineStr"/>
      <c r="V156" s="12" t="n"/>
      <c r="W156" s="12">
        <f>IF(V156="Wrong - photo HAS timestamp + location","Timestamp + Location",IF(V156="Wrong - photo has NO stamp","No stamp",N156))</f>
        <v/>
      </c>
      <c r="X156" s="11">
        <f>IF(W156="Timestamp + Location","Yes","No")</f>
        <v/>
      </c>
      <c r="Y156" s="16" t="inlineStr">
        <is>
          <t>Open photo</t>
        </is>
      </c>
      <c r="Z156" s="11">
        <f>J156&amp;"|"&amp;K156</f>
        <v/>
      </c>
      <c r="AA156" s="12" t="inlineStr">
        <is>
          <t>70 | 80 | 60 | 90 | 50 | 100 | 40 | 185695 | 10 | 30 | KN | 120 | 20 | 130 | 10 | KM/H | 140 | Suprak | TURN | TURN</t>
        </is>
      </c>
    </row>
    <row r="157" ht="98" customHeight="1">
      <c r="A157" s="11" t="n">
        <v>156</v>
      </c>
      <c r="B157" s="11" t="inlineStr">
        <is>
          <t>SL04134</t>
        </is>
      </c>
      <c r="C157" s="12" t="inlineStr">
        <is>
          <t>Babu Madhanagiriyappa</t>
        </is>
      </c>
      <c r="D157" s="11" t="inlineStr">
        <is>
          <t>SO</t>
        </is>
      </c>
      <c r="E157" s="11" t="inlineStr">
        <is>
          <t>GTR08</t>
        </is>
      </c>
      <c r="F157" s="11" t="inlineStr">
        <is>
          <t>Bangalore</t>
        </is>
      </c>
      <c r="G157" s="12" t="inlineStr">
        <is>
          <t>P VIJAY KUMAR</t>
        </is>
      </c>
      <c r="H157" s="11" t="inlineStr">
        <is>
          <t>349904</t>
        </is>
      </c>
      <c r="I157" s="14" t="n">
        <v>46310</v>
      </c>
      <c r="J157" s="11" t="n">
        <v>1583</v>
      </c>
      <c r="K157" s="11" t="inlineStr">
        <is>
          <t>END</t>
        </is>
      </c>
      <c r="L157" s="13" t="n">
        <v>192</v>
      </c>
      <c r="M157" s="11" t="n"/>
      <c r="N157" s="12" t="inlineStr">
        <is>
          <t>No stamp</t>
        </is>
      </c>
      <c r="O157" s="12" t="inlineStr"/>
      <c r="P157" s="11" t="inlineStr"/>
      <c r="Q157" s="12" t="inlineStr"/>
      <c r="R157" s="11" t="inlineStr">
        <is>
          <t>18652</t>
        </is>
      </c>
      <c r="S157" s="12" t="inlineStr"/>
      <c r="T157" s="11" t="inlineStr"/>
      <c r="U157" s="12" t="inlineStr"/>
      <c r="V157" s="12" t="n"/>
      <c r="W157" s="12">
        <f>IF(V157="Wrong - photo HAS timestamp + location","Timestamp + Location",IF(V157="Wrong - photo has NO stamp","No stamp",N157))</f>
        <v/>
      </c>
      <c r="X157" s="11">
        <f>IF(W157="Timestamp + Location","Yes","No")</f>
        <v/>
      </c>
      <c r="Y157" s="16" t="inlineStr">
        <is>
          <t>Open photo</t>
        </is>
      </c>
      <c r="Z157" s="11">
        <f>J157&amp;"|"&amp;K157</f>
        <v/>
      </c>
      <c r="AA157" s="12" t="inlineStr">
        <is>
          <t>70 | 80 | 60 | 90 | 50 | 100 | 40 | 18652 | 110 | 30 | KM | 120 | 20 | 130 | 10 | KM/H | 140 | Suprajt</t>
        </is>
      </c>
    </row>
    <row r="158" ht="98" customHeight="1">
      <c r="A158" s="11" t="n">
        <v>157</v>
      </c>
      <c r="B158" s="11" t="inlineStr">
        <is>
          <t>SL04134</t>
        </is>
      </c>
      <c r="C158" s="12" t="inlineStr">
        <is>
          <t>Babu Madhanagiriyappa</t>
        </is>
      </c>
      <c r="D158" s="11" t="inlineStr">
        <is>
          <t>SO</t>
        </is>
      </c>
      <c r="E158" s="11" t="inlineStr">
        <is>
          <t>GTR08</t>
        </is>
      </c>
      <c r="F158" s="11" t="inlineStr">
        <is>
          <t>Bangalore</t>
        </is>
      </c>
      <c r="G158" s="12" t="inlineStr">
        <is>
          <t>P VIJAY KUMAR</t>
        </is>
      </c>
      <c r="H158" s="11" t="inlineStr">
        <is>
          <t>350292</t>
        </is>
      </c>
      <c r="I158" s="14" t="n">
        <v>46311</v>
      </c>
      <c r="J158" s="11" t="n">
        <v>2022</v>
      </c>
      <c r="K158" s="11" t="inlineStr">
        <is>
          <t>START</t>
        </is>
      </c>
      <c r="L158" s="13" t="n">
        <v>120</v>
      </c>
      <c r="M158" s="11" t="n"/>
      <c r="N158" s="12" t="inlineStr">
        <is>
          <t>No stamp</t>
        </is>
      </c>
      <c r="O158" s="12" t="inlineStr"/>
      <c r="P158" s="11" t="inlineStr"/>
      <c r="Q158" s="12" t="inlineStr"/>
      <c r="R158" s="11" t="inlineStr">
        <is>
          <t>186581</t>
        </is>
      </c>
      <c r="S158" s="12" t="inlineStr"/>
      <c r="T158" s="11" t="inlineStr"/>
      <c r="U158" s="12" t="inlineStr"/>
      <c r="V158" s="12" t="n"/>
      <c r="W158" s="12">
        <f>IF(V158="Wrong - photo HAS timestamp + location","Timestamp + Location",IF(V158="Wrong - photo has NO stamp","No stamp",N158))</f>
        <v/>
      </c>
      <c r="X158" s="11">
        <f>IF(W158="Timestamp + Location","Yes","No")</f>
        <v/>
      </c>
      <c r="Y158" s="16" t="inlineStr">
        <is>
          <t>Open photo</t>
        </is>
      </c>
      <c r="Z158" s="11">
        <f>J158&amp;"|"&amp;K158</f>
        <v/>
      </c>
      <c r="AA158" s="12" t="inlineStr">
        <is>
          <t>60 | 50 | 100 | 40 | 110 | 186581 | 30 | KM | 120 | 20 | 130 | 10 | KM/H | 140 | Seprajie | TURN | TURN</t>
        </is>
      </c>
    </row>
    <row r="159" ht="98" customHeight="1">
      <c r="A159" s="11" t="n">
        <v>158</v>
      </c>
      <c r="B159" s="11" t="inlineStr">
        <is>
          <t>SL04134</t>
        </is>
      </c>
      <c r="C159" s="12" t="inlineStr">
        <is>
          <t>Babu Madhanagiriyappa</t>
        </is>
      </c>
      <c r="D159" s="11" t="inlineStr">
        <is>
          <t>SO</t>
        </is>
      </c>
      <c r="E159" s="11" t="inlineStr">
        <is>
          <t>GTR08</t>
        </is>
      </c>
      <c r="F159" s="11" t="inlineStr">
        <is>
          <t>Bangalore</t>
        </is>
      </c>
      <c r="G159" s="12" t="inlineStr">
        <is>
          <t>P VIJAY KUMAR</t>
        </is>
      </c>
      <c r="H159" s="11" t="inlineStr">
        <is>
          <t>350292</t>
        </is>
      </c>
      <c r="I159" s="14" t="n">
        <v>46311</v>
      </c>
      <c r="J159" s="11" t="n">
        <v>2022</v>
      </c>
      <c r="K159" s="11" t="inlineStr">
        <is>
          <t>END</t>
        </is>
      </c>
      <c r="L159" s="13" t="n">
        <v>120</v>
      </c>
      <c r="M159" s="11" t="n"/>
      <c r="N159" s="12" t="inlineStr">
        <is>
          <t>No stamp</t>
        </is>
      </c>
      <c r="O159" s="12" t="inlineStr"/>
      <c r="P159" s="11" t="inlineStr"/>
      <c r="Q159" s="12" t="inlineStr"/>
      <c r="R159" s="11" t="inlineStr">
        <is>
          <t>18723</t>
        </is>
      </c>
      <c r="S159" s="12" t="inlineStr"/>
      <c r="T159" s="11" t="inlineStr"/>
      <c r="U159" s="12" t="inlineStr"/>
      <c r="V159" s="12" t="n"/>
      <c r="W159" s="12">
        <f>IF(V159="Wrong - photo HAS timestamp + location","Timestamp + Location",IF(V159="Wrong - photo has NO stamp","No stamp",N159))</f>
        <v/>
      </c>
      <c r="X159" s="11">
        <f>IF(W159="Timestamp + Location","Yes","No")</f>
        <v/>
      </c>
      <c r="Y159" s="16" t="inlineStr">
        <is>
          <t>Open photo</t>
        </is>
      </c>
      <c r="Z159" s="11">
        <f>J159&amp;"|"&amp;K159</f>
        <v/>
      </c>
      <c r="AA159" s="12" t="inlineStr">
        <is>
          <t>50 | 100 | 710 | 40 | 18723 | 30 | KOM | 120 | 02 | 130 | KM/H | 140</t>
        </is>
      </c>
    </row>
    <row r="160" ht="98" customHeight="1">
      <c r="A160" s="11" t="n">
        <v>159</v>
      </c>
      <c r="B160" s="11" t="inlineStr">
        <is>
          <t>SL04150</t>
        </is>
      </c>
      <c r="C160" s="12" t="inlineStr">
        <is>
          <t>SUBHASH GANESH MANDVE</t>
        </is>
      </c>
      <c r="D160" s="11" t="inlineStr">
        <is>
          <t>SO</t>
        </is>
      </c>
      <c r="E160" s="11" t="inlineStr">
        <is>
          <t>West</t>
        </is>
      </c>
      <c r="F160" s="11" t="inlineStr">
        <is>
          <t>NAGPUR</t>
        </is>
      </c>
      <c r="G160" s="12" t="inlineStr">
        <is>
          <t>POKHRAJ KUMAR SAHU</t>
        </is>
      </c>
      <c r="H160" s="11" t="inlineStr">
        <is>
          <t>351967</t>
        </is>
      </c>
      <c r="I160" s="14" t="n">
        <v>46310</v>
      </c>
      <c r="J160" s="11" t="n">
        <v>3776</v>
      </c>
      <c r="K160" s="11" t="inlineStr">
        <is>
          <t>START</t>
        </is>
      </c>
      <c r="L160" s="13" t="n">
        <v>464</v>
      </c>
      <c r="M160" s="11" t="n"/>
      <c r="N160" s="12" t="inlineStr">
        <is>
          <t>No stamp</t>
        </is>
      </c>
      <c r="O160" s="12" t="inlineStr"/>
      <c r="P160" s="11" t="inlineStr"/>
      <c r="Q160" s="12" t="inlineStr"/>
      <c r="R160" s="11" t="inlineStr">
        <is>
          <t>9800, 3083, 80083</t>
        </is>
      </c>
      <c r="S160" s="12" t="inlineStr"/>
      <c r="T160" s="11" t="inlineStr"/>
      <c r="U160" s="12" t="inlineStr"/>
      <c r="V160" s="12" t="n"/>
      <c r="W160" s="12">
        <f>IF(V160="Wrong - photo HAS timestamp + location","Timestamp + Location",IF(V160="Wrong - photo has NO stamp","No stamp",N160))</f>
        <v/>
      </c>
      <c r="X160" s="11">
        <f>IF(W160="Timestamp + Location","Yes","No")</f>
        <v/>
      </c>
      <c r="Y160" s="16" t="inlineStr">
        <is>
          <t>Open photo</t>
        </is>
      </c>
      <c r="Z160" s="11">
        <f>J160&amp;"|"&amp;K160</f>
        <v/>
      </c>
      <c r="AA160" s="12" t="inlineStr">
        <is>
          <t>4:34 | 9800 | TRT | Wanadorgti,Mabarashtra. | India | 3083.76oc.10o | Google | L：2103027560-078285025 | Thu20.15/322810254M0MT080 | No GmredwaaMsoCnoo | Vanadcrgti, Maarashtra. | India | 80083.eh25.0oc0o.oo | WhnrogtlAehvwhaoHsIedo | Google | Yru90.1613202810294M0MT10:::0</t>
        </is>
      </c>
    </row>
    <row r="161" ht="98" customHeight="1">
      <c r="A161" s="11" t="n">
        <v>160</v>
      </c>
      <c r="B161" s="11" t="inlineStr">
        <is>
          <t>SL04150</t>
        </is>
      </c>
      <c r="C161" s="12" t="inlineStr">
        <is>
          <t>SUBHASH GANESH MANDVE</t>
        </is>
      </c>
      <c r="D161" s="11" t="inlineStr">
        <is>
          <t>SO</t>
        </is>
      </c>
      <c r="E161" s="11" t="inlineStr">
        <is>
          <t>West</t>
        </is>
      </c>
      <c r="F161" s="11" t="inlineStr">
        <is>
          <t>NAGPUR</t>
        </is>
      </c>
      <c r="G161" s="12" t="inlineStr">
        <is>
          <t>POKHRAJ KUMAR SAHU</t>
        </is>
      </c>
      <c r="H161" s="11" t="inlineStr">
        <is>
          <t>351967</t>
        </is>
      </c>
      <c r="I161" s="14" t="n">
        <v>46310</v>
      </c>
      <c r="J161" s="11" t="n">
        <v>3776</v>
      </c>
      <c r="K161" s="11" t="inlineStr">
        <is>
          <t>END</t>
        </is>
      </c>
      <c r="L161" s="13" t="n">
        <v>464</v>
      </c>
      <c r="M161" s="11" t="n"/>
      <c r="N161" s="12" t="inlineStr">
        <is>
          <t>No stamp</t>
        </is>
      </c>
      <c r="O161" s="12" t="inlineStr"/>
      <c r="P161" s="11" t="inlineStr"/>
      <c r="Q161" s="12" t="inlineStr"/>
      <c r="R161" s="11" t="inlineStr">
        <is>
          <t>7.80325e+06</t>
        </is>
      </c>
      <c r="S161" s="12" t="inlineStr"/>
      <c r="T161" s="11" t="inlineStr"/>
      <c r="U161" s="12" t="inlineStr"/>
      <c r="V161" s="12" t="n"/>
      <c r="W161" s="12">
        <f>IF(V161="Wrong - photo HAS timestamp + location","Timestamp + Location",IF(V161="Wrong - photo has NO stamp","No stamp",N161))</f>
        <v/>
      </c>
      <c r="X161" s="11">
        <f>IF(W161="Timestamp + Location","Yes","No")</f>
        <v/>
      </c>
      <c r="Y161" s="16" t="inlineStr">
        <is>
          <t>Open photo</t>
        </is>
      </c>
      <c r="Z161" s="11">
        <f>J161&amp;"|"&amp;K161</f>
        <v/>
      </c>
      <c r="AA161" s="12" t="inlineStr">
        <is>
          <t>12:35 | E | 105 | Nagpur,Maharashtra,Indla | Cangu Benh AoearenlPNeooNeipeioy | Pd.M N Caxg Hp-Nubpety Srvcs, | Dadedgupapog MgrNgpu, | Google | La1211160231g7803247 | T4.166NT+ | Nagpur, Maharashtre, Indla | Pd.Me N CayHzipal-NutbpsteyEarvtcxs, | nsbsdedycgpayiepogXegrXir | Google | L1211160221017803347</t>
        </is>
      </c>
    </row>
    <row r="162" ht="98" customHeight="1">
      <c r="A162" s="11" t="n">
        <v>161</v>
      </c>
      <c r="B162" s="11" t="inlineStr">
        <is>
          <t>SL04184</t>
        </is>
      </c>
      <c r="C162" s="12" t="inlineStr">
        <is>
          <t>PANGAJAM U</t>
        </is>
      </c>
      <c r="D162" s="11" t="inlineStr">
        <is>
          <t>SR</t>
        </is>
      </c>
      <c r="E162" s="11" t="inlineStr">
        <is>
          <t>South</t>
        </is>
      </c>
      <c r="F162" s="11" t="inlineStr">
        <is>
          <t>Coimbatore</t>
        </is>
      </c>
      <c r="G162" s="12" t="inlineStr">
        <is>
          <t>SURENDRAN R</t>
        </is>
      </c>
      <c r="H162" s="11" t="inlineStr">
        <is>
          <t>348409</t>
        </is>
      </c>
      <c r="I162" s="14" t="n">
        <v>46307</v>
      </c>
      <c r="J162" s="11" t="n">
        <v>274</v>
      </c>
      <c r="K162" s="11" t="inlineStr">
        <is>
          <t>START</t>
        </is>
      </c>
      <c r="L162" s="13" t="n">
        <v>100</v>
      </c>
      <c r="M162" s="11" t="n"/>
      <c r="N162" s="12" t="inlineStr">
        <is>
          <t>No stamp</t>
        </is>
      </c>
      <c r="O162" s="12" t="inlineStr"/>
      <c r="P162" s="11" t="inlineStr"/>
      <c r="Q162" s="12" t="inlineStr"/>
      <c r="R162" s="11" t="inlineStr">
        <is>
          <t>922250</t>
        </is>
      </c>
      <c r="S162" s="12" t="inlineStr"/>
      <c r="T162" s="11" t="inlineStr"/>
      <c r="U162" s="12" t="inlineStr"/>
      <c r="V162" s="12" t="n"/>
      <c r="W162" s="12">
        <f>IF(V162="Wrong - photo HAS timestamp + location","Timestamp + Location",IF(V162="Wrong - photo has NO stamp","No stamp",N162))</f>
        <v/>
      </c>
      <c r="X162" s="11">
        <f>IF(W162="Timestamp + Location","Yes","No")</f>
        <v/>
      </c>
      <c r="Y162" s="16" t="inlineStr">
        <is>
          <t>Open photo</t>
        </is>
      </c>
      <c r="Z162" s="11">
        <f>J162&amp;"|"&amp;K162</f>
        <v/>
      </c>
      <c r="AA162" s="12" t="inlineStr">
        <is>
          <t>100 | 710 | 品员 | 922250 | 140 | km/h | 10 | TOBN</t>
        </is>
      </c>
    </row>
    <row r="163" ht="98" customHeight="1">
      <c r="A163" s="11" t="n">
        <v>162</v>
      </c>
      <c r="B163" s="11" t="inlineStr">
        <is>
          <t>SL04184</t>
        </is>
      </c>
      <c r="C163" s="12" t="inlineStr">
        <is>
          <t>PANGAJAM U</t>
        </is>
      </c>
      <c r="D163" s="11" t="inlineStr">
        <is>
          <t>SR</t>
        </is>
      </c>
      <c r="E163" s="11" t="inlineStr">
        <is>
          <t>South</t>
        </is>
      </c>
      <c r="F163" s="11" t="inlineStr">
        <is>
          <t>Coimbatore</t>
        </is>
      </c>
      <c r="G163" s="12" t="inlineStr">
        <is>
          <t>SURENDRAN R</t>
        </is>
      </c>
      <c r="H163" s="11" t="inlineStr">
        <is>
          <t>348409</t>
        </is>
      </c>
      <c r="I163" s="14" t="n">
        <v>46307</v>
      </c>
      <c r="J163" s="11" t="n">
        <v>274</v>
      </c>
      <c r="K163" s="11" t="inlineStr">
        <is>
          <t>END</t>
        </is>
      </c>
      <c r="L163" s="13" t="n">
        <v>100</v>
      </c>
      <c r="M163" s="11" t="n"/>
      <c r="N163" s="12" t="inlineStr">
        <is>
          <t>No stamp</t>
        </is>
      </c>
      <c r="O163" s="12" t="inlineStr"/>
      <c r="P163" s="11" t="inlineStr"/>
      <c r="Q163" s="12" t="inlineStr"/>
      <c r="R163" s="11" t="inlineStr">
        <is>
          <t>22859</t>
        </is>
      </c>
      <c r="S163" s="12" t="inlineStr"/>
      <c r="T163" s="11" t="inlineStr"/>
      <c r="U163" s="12" t="inlineStr">
        <is>
          <t>3 - Random sample (no stamp)</t>
        </is>
      </c>
      <c r="V163" s="17" t="n"/>
      <c r="W163" s="12">
        <f>IF(V163="Wrong - photo HAS timestamp + location","Timestamp + Location",IF(V163="Wrong - photo has NO stamp","No stamp",N163))</f>
        <v/>
      </c>
      <c r="X163" s="11">
        <f>IF(W163="Timestamp + Location","Yes","No")</f>
        <v/>
      </c>
      <c r="Y163" s="16" t="inlineStr">
        <is>
          <t>Open photo</t>
        </is>
      </c>
      <c r="Z163" s="11">
        <f>J163&amp;"|"&amp;K163</f>
        <v/>
      </c>
      <c r="AA163" s="12" t="inlineStr">
        <is>
          <t>品员品 | 22859 | 品员品 | 100 | 88g0 | 185</t>
        </is>
      </c>
    </row>
    <row r="164" ht="98" customHeight="1">
      <c r="A164" s="11" t="n">
        <v>163</v>
      </c>
      <c r="B164" s="11" t="inlineStr">
        <is>
          <t>SL04184</t>
        </is>
      </c>
      <c r="C164" s="12" t="inlineStr">
        <is>
          <t>PANGAJAM U</t>
        </is>
      </c>
      <c r="D164" s="11" t="inlineStr">
        <is>
          <t>SR</t>
        </is>
      </c>
      <c r="E164" s="11" t="inlineStr">
        <is>
          <t>South</t>
        </is>
      </c>
      <c r="F164" s="11" t="inlineStr">
        <is>
          <t>Coimbatore</t>
        </is>
      </c>
      <c r="G164" s="12" t="inlineStr">
        <is>
          <t>SURENDRAN R</t>
        </is>
      </c>
      <c r="H164" s="11" t="inlineStr">
        <is>
          <t>349467</t>
        </is>
      </c>
      <c r="I164" s="14" t="n">
        <v>46308</v>
      </c>
      <c r="J164" s="11" t="n">
        <v>1119</v>
      </c>
      <c r="K164" s="11" t="inlineStr">
        <is>
          <t>START</t>
        </is>
      </c>
      <c r="L164" s="13" t="n">
        <v>164</v>
      </c>
      <c r="M164" s="11" t="n"/>
      <c r="N164" s="12" t="inlineStr">
        <is>
          <t>No stamp</t>
        </is>
      </c>
      <c r="O164" s="12" t="inlineStr"/>
      <c r="P164" s="11" t="inlineStr"/>
      <c r="Q164" s="12" t="inlineStr"/>
      <c r="R164" s="11" t="inlineStr">
        <is>
          <t>922858</t>
        </is>
      </c>
      <c r="S164" s="12" t="inlineStr"/>
      <c r="T164" s="11" t="inlineStr"/>
      <c r="U164" s="12" t="inlineStr"/>
      <c r="V164" s="12" t="n"/>
      <c r="W164" s="12">
        <f>IF(V164="Wrong - photo HAS timestamp + location","Timestamp + Location",IF(V164="Wrong - photo has NO stamp","No stamp",N164))</f>
        <v/>
      </c>
      <c r="X164" s="11">
        <f>IF(W164="Timestamp + Location","Yes","No")</f>
        <v/>
      </c>
      <c r="Y164" s="16" t="inlineStr">
        <is>
          <t>Open photo</t>
        </is>
      </c>
      <c r="Z164" s="11">
        <f>J164&amp;"|"&amp;K164</f>
        <v/>
      </c>
      <c r="AA164" s="12" t="inlineStr">
        <is>
          <t>OLL | 922858 | 品 | 品</t>
        </is>
      </c>
    </row>
    <row r="165" ht="98" customHeight="1">
      <c r="A165" s="11" t="n">
        <v>164</v>
      </c>
      <c r="B165" s="11" t="inlineStr">
        <is>
          <t>SL04184</t>
        </is>
      </c>
      <c r="C165" s="12" t="inlineStr">
        <is>
          <t>PANGAJAM U</t>
        </is>
      </c>
      <c r="D165" s="11" t="inlineStr">
        <is>
          <t>SR</t>
        </is>
      </c>
      <c r="E165" s="11" t="inlineStr">
        <is>
          <t>South</t>
        </is>
      </c>
      <c r="F165" s="11" t="inlineStr">
        <is>
          <t>Coimbatore</t>
        </is>
      </c>
      <c r="G165" s="12" t="inlineStr">
        <is>
          <t>SURENDRAN R</t>
        </is>
      </c>
      <c r="H165" s="11" t="inlineStr">
        <is>
          <t>349467</t>
        </is>
      </c>
      <c r="I165" s="14" t="n">
        <v>46308</v>
      </c>
      <c r="J165" s="11" t="n">
        <v>1119</v>
      </c>
      <c r="K165" s="11" t="inlineStr">
        <is>
          <t>END</t>
        </is>
      </c>
      <c r="L165" s="13" t="n">
        <v>164</v>
      </c>
      <c r="M165" s="11" t="n"/>
      <c r="N165" s="12" t="inlineStr">
        <is>
          <t>No stamp</t>
        </is>
      </c>
      <c r="O165" s="12" t="inlineStr"/>
      <c r="P165" s="11" t="inlineStr"/>
      <c r="Q165" s="12" t="inlineStr"/>
      <c r="R165" s="11" t="inlineStr"/>
      <c r="S165" s="12" t="inlineStr"/>
      <c r="T165" s="11" t="inlineStr"/>
      <c r="U165" s="12" t="inlineStr"/>
      <c r="V165" s="12" t="n"/>
      <c r="W165" s="12">
        <f>IF(V165="Wrong - photo HAS timestamp + location","Timestamp + Location",IF(V165="Wrong - photo has NO stamp","No stamp",N165))</f>
        <v/>
      </c>
      <c r="X165" s="11">
        <f>IF(W165="Timestamp + Location","Yes","No")</f>
        <v/>
      </c>
      <c r="Y165" s="16" t="inlineStr">
        <is>
          <t>Open photo</t>
        </is>
      </c>
      <c r="Z165" s="11">
        <f>J165&amp;"|"&amp;K165</f>
        <v/>
      </c>
      <c r="AA165" s="12" t="inlineStr">
        <is>
          <t>M | M</t>
        </is>
      </c>
    </row>
    <row r="166" ht="98" customHeight="1">
      <c r="A166" s="11" t="n">
        <v>165</v>
      </c>
      <c r="B166" s="11" t="inlineStr">
        <is>
          <t>SL04184</t>
        </is>
      </c>
      <c r="C166" s="12" t="inlineStr">
        <is>
          <t>PANGAJAM U</t>
        </is>
      </c>
      <c r="D166" s="11" t="inlineStr">
        <is>
          <t>SR</t>
        </is>
      </c>
      <c r="E166" s="11" t="inlineStr">
        <is>
          <t>South</t>
        </is>
      </c>
      <c r="F166" s="11" t="inlineStr">
        <is>
          <t>Coimbatore</t>
        </is>
      </c>
      <c r="G166" s="12" t="inlineStr">
        <is>
          <t>SURENDRAN R</t>
        </is>
      </c>
      <c r="H166" s="11" t="inlineStr">
        <is>
          <t>349450</t>
        </is>
      </c>
      <c r="I166" s="14" t="n">
        <v>46309</v>
      </c>
      <c r="J166" s="11" t="n">
        <v>1100</v>
      </c>
      <c r="K166" s="11" t="inlineStr">
        <is>
          <t>START</t>
        </is>
      </c>
      <c r="L166" s="13" t="n">
        <v>332</v>
      </c>
      <c r="M166" s="11" t="n"/>
      <c r="N166" s="12" t="inlineStr">
        <is>
          <t>No stamp</t>
        </is>
      </c>
      <c r="O166" s="12" t="inlineStr"/>
      <c r="P166" s="11" t="inlineStr"/>
      <c r="Q166" s="12" t="inlineStr"/>
      <c r="R166" s="11" t="inlineStr">
        <is>
          <t>42461</t>
        </is>
      </c>
      <c r="S166" s="12" t="inlineStr"/>
      <c r="T166" s="11" t="inlineStr"/>
      <c r="U166" s="12" t="inlineStr"/>
      <c r="V166" s="12" t="n"/>
      <c r="W166" s="12">
        <f>IF(V166="Wrong - photo HAS timestamp + location","Timestamp + Location",IF(V166="Wrong - photo has NO stamp","No stamp",N166))</f>
        <v/>
      </c>
      <c r="X166" s="11">
        <f>IF(W166="Timestamp + Location","Yes","No")</f>
        <v/>
      </c>
      <c r="Y166" s="16" t="inlineStr">
        <is>
          <t>Open photo</t>
        </is>
      </c>
      <c r="Z166" s="11">
        <f>J166&amp;"|"&amp;K166</f>
        <v/>
      </c>
      <c r="AA166" s="12" t="inlineStr">
        <is>
          <t>42461 | Hero | 120 | OE | oah | 140 | D</t>
        </is>
      </c>
    </row>
    <row r="167" ht="98" customHeight="1">
      <c r="A167" s="11" t="n">
        <v>166</v>
      </c>
      <c r="B167" s="11" t="inlineStr">
        <is>
          <t>SL04184</t>
        </is>
      </c>
      <c r="C167" s="12" t="inlineStr">
        <is>
          <t>PANGAJAM U</t>
        </is>
      </c>
      <c r="D167" s="11" t="inlineStr">
        <is>
          <t>SR</t>
        </is>
      </c>
      <c r="E167" s="11" t="inlineStr">
        <is>
          <t>South</t>
        </is>
      </c>
      <c r="F167" s="11" t="inlineStr">
        <is>
          <t>Coimbatore</t>
        </is>
      </c>
      <c r="G167" s="12" t="inlineStr">
        <is>
          <t>SURENDRAN R</t>
        </is>
      </c>
      <c r="H167" s="11" t="inlineStr">
        <is>
          <t>349450</t>
        </is>
      </c>
      <c r="I167" s="14" t="n">
        <v>46309</v>
      </c>
      <c r="J167" s="11" t="n">
        <v>1100</v>
      </c>
      <c r="K167" s="11" t="inlineStr">
        <is>
          <t>END</t>
        </is>
      </c>
      <c r="L167" s="13" t="n">
        <v>332</v>
      </c>
      <c r="M167" s="11" t="n"/>
      <c r="N167" s="12" t="inlineStr">
        <is>
          <t>No stamp</t>
        </is>
      </c>
      <c r="O167" s="12" t="inlineStr"/>
      <c r="P167" s="11" t="inlineStr"/>
      <c r="Q167" s="12" t="inlineStr"/>
      <c r="R167" s="11" t="inlineStr">
        <is>
          <t>34207</t>
        </is>
      </c>
      <c r="S167" s="12" t="inlineStr"/>
      <c r="T167" s="11" t="inlineStr"/>
      <c r="U167" s="12" t="inlineStr">
        <is>
          <t>3 - Random sample (no stamp)</t>
        </is>
      </c>
      <c r="V167" s="17" t="n"/>
      <c r="W167" s="12">
        <f>IF(V167="Wrong - photo HAS timestamp + location","Timestamp + Location",IF(V167="Wrong - photo has NO stamp","No stamp",N167))</f>
        <v/>
      </c>
      <c r="X167" s="11">
        <f>IF(W167="Timestamp + Location","Yes","No")</f>
        <v/>
      </c>
      <c r="Y167" s="16" t="inlineStr">
        <is>
          <t>Open photo</t>
        </is>
      </c>
      <c r="Z167" s="11">
        <f>J167&amp;"|"&amp;K167</f>
        <v/>
      </c>
      <c r="AA167" s="12" t="inlineStr">
        <is>
          <t>034207 | MSK | MSK</t>
        </is>
      </c>
    </row>
    <row r="168" ht="98" customHeight="1">
      <c r="A168" s="11" t="n">
        <v>167</v>
      </c>
      <c r="B168" s="11" t="inlineStr">
        <is>
          <t>SL04188</t>
        </is>
      </c>
      <c r="C168" s="12" t="inlineStr">
        <is>
          <t>RAM BAHADUR SINGH</t>
        </is>
      </c>
      <c r="D168" s="11" t="inlineStr">
        <is>
          <t>SR</t>
        </is>
      </c>
      <c r="E168" s="11" t="inlineStr">
        <is>
          <t>North</t>
        </is>
      </c>
      <c r="F168" s="11" t="inlineStr">
        <is>
          <t>Lucknow</t>
        </is>
      </c>
      <c r="G168" s="12" t="inlineStr">
        <is>
          <t>RISHI RAGHAV</t>
        </is>
      </c>
      <c r="H168" s="11" t="inlineStr">
        <is>
          <t>350734</t>
        </is>
      </c>
      <c r="I168" s="14" t="n">
        <v>46308</v>
      </c>
      <c r="J168" s="11" t="n">
        <v>2537</v>
      </c>
      <c r="K168" s="11" t="inlineStr">
        <is>
          <t>START</t>
        </is>
      </c>
      <c r="L168" s="13" t="n">
        <v>52</v>
      </c>
      <c r="M168" s="11" t="n"/>
      <c r="N168" s="12" t="inlineStr">
        <is>
          <t>Timestamp + Location</t>
        </is>
      </c>
      <c r="O168" s="12" t="inlineStr">
        <is>
          <t>03-Oct-2026, 13-Oct-2026</t>
        </is>
      </c>
      <c r="P168" s="11" t="inlineStr">
        <is>
          <t>09:58</t>
        </is>
      </c>
      <c r="Q168" s="12" t="inlineStr"/>
      <c r="R168" s="11" t="inlineStr"/>
      <c r="S168" s="12" t="inlineStr"/>
      <c r="T168" s="11" t="inlineStr"/>
      <c r="U168" s="12" t="inlineStr"/>
      <c r="V168" s="12" t="n"/>
      <c r="W168" s="12">
        <f>IF(V168="Wrong - photo HAS timestamp + location","Timestamp + Location",IF(V168="Wrong - photo has NO stamp","No stamp",N168))</f>
        <v/>
      </c>
      <c r="X168" s="11">
        <f>IF(W168="Timestamp + Location","Yes","No")</f>
        <v/>
      </c>
      <c r="Y168" s="16" t="inlineStr">
        <is>
          <t>Open photo</t>
        </is>
      </c>
      <c r="Z168" s="11">
        <f>J168&amp;"|"&amp;K168</f>
        <v/>
      </c>
      <c r="AA168" s="12" t="inlineStr">
        <is>
          <t>3 0ct202609:58:19 | Amar Shaheed Path | Vrindavan Colony | Lucknow Division | UttarPradesh | 13 0ct 2026 09:58:19 | Amar Shaheed Path | Vrindavan Colony | Lucknow Division | Uttar Pradesh</t>
        </is>
      </c>
    </row>
    <row r="169" ht="98" customHeight="1">
      <c r="A169" s="11" t="n">
        <v>168</v>
      </c>
      <c r="B169" s="11" t="inlineStr">
        <is>
          <t>SL04188</t>
        </is>
      </c>
      <c r="C169" s="12" t="inlineStr">
        <is>
          <t>RAM BAHADUR SINGH</t>
        </is>
      </c>
      <c r="D169" s="11" t="inlineStr">
        <is>
          <t>SR</t>
        </is>
      </c>
      <c r="E169" s="11" t="inlineStr">
        <is>
          <t>North</t>
        </is>
      </c>
      <c r="F169" s="11" t="inlineStr">
        <is>
          <t>Lucknow</t>
        </is>
      </c>
      <c r="G169" s="12" t="inlineStr">
        <is>
          <t>RISHI RAGHAV</t>
        </is>
      </c>
      <c r="H169" s="11" t="inlineStr">
        <is>
          <t>350734</t>
        </is>
      </c>
      <c r="I169" s="14" t="n">
        <v>46308</v>
      </c>
      <c r="J169" s="11" t="n">
        <v>2537</v>
      </c>
      <c r="K169" s="11" t="inlineStr">
        <is>
          <t>END</t>
        </is>
      </c>
      <c r="L169" s="13" t="n">
        <v>52</v>
      </c>
      <c r="M169" s="11" t="n"/>
      <c r="N169" s="12" t="inlineStr">
        <is>
          <t>Timestamp + Location</t>
        </is>
      </c>
      <c r="O169" s="12" t="inlineStr">
        <is>
          <t>13-Oct-2026</t>
        </is>
      </c>
      <c r="P169" s="11" t="inlineStr">
        <is>
          <t>18:05</t>
        </is>
      </c>
      <c r="Q169" s="12" t="inlineStr"/>
      <c r="R169" s="11" t="inlineStr">
        <is>
          <t>22203</t>
        </is>
      </c>
      <c r="S169" s="12" t="inlineStr"/>
      <c r="T169" s="11" t="inlineStr"/>
      <c r="U169" s="12" t="inlineStr"/>
      <c r="V169" s="12" t="n"/>
      <c r="W169" s="12">
        <f>IF(V169="Wrong - photo HAS timestamp + location","Timestamp + Location",IF(V169="Wrong - photo has NO stamp","No stamp",N169))</f>
        <v/>
      </c>
      <c r="X169" s="11">
        <f>IF(W169="Timestamp + Location","Yes","No")</f>
        <v/>
      </c>
      <c r="Y169" s="16" t="inlineStr">
        <is>
          <t>Open photo</t>
        </is>
      </c>
      <c r="Z169" s="11">
        <f>J169&amp;"|"&amp;K169</f>
        <v/>
      </c>
      <c r="AA169" s="12" t="inlineStr">
        <is>
          <t>80 | 60 | 40 | AiliL | ECONOMY | km | 22203 | PEM-E | 13 0ct 2026 18:05:58 | F Telibagh | Lucknow Division | Uttar Pradesh | JELINJEETION | 13 0ct 2026 18:05:58 | F Telibagh | Lucknow Division | Uttar Pradesh</t>
        </is>
      </c>
    </row>
    <row r="170" ht="98" customHeight="1">
      <c r="A170" s="11" t="n">
        <v>169</v>
      </c>
      <c r="B170" s="11" t="inlineStr">
        <is>
          <t>SL04188</t>
        </is>
      </c>
      <c r="C170" s="12" t="inlineStr">
        <is>
          <t>RAM BAHADUR SINGH</t>
        </is>
      </c>
      <c r="D170" s="11" t="inlineStr">
        <is>
          <t>SR</t>
        </is>
      </c>
      <c r="E170" s="11" t="inlineStr">
        <is>
          <t>North</t>
        </is>
      </c>
      <c r="F170" s="11" t="inlineStr">
        <is>
          <t>Lucknow</t>
        </is>
      </c>
      <c r="G170" s="12" t="inlineStr">
        <is>
          <t>RISHI RAGHAV</t>
        </is>
      </c>
      <c r="H170" s="11" t="inlineStr">
        <is>
          <t>350736</t>
        </is>
      </c>
      <c r="I170" s="14" t="n">
        <v>46309</v>
      </c>
      <c r="J170" s="11" t="n">
        <v>2539</v>
      </c>
      <c r="K170" s="11" t="inlineStr">
        <is>
          <t>START</t>
        </is>
      </c>
      <c r="L170" s="13" t="n">
        <v>48</v>
      </c>
      <c r="M170" s="11" t="n"/>
      <c r="N170" s="12" t="inlineStr">
        <is>
          <t>Timestamp + Location</t>
        </is>
      </c>
      <c r="O170" s="12" t="inlineStr">
        <is>
          <t>14-Oct-2026</t>
        </is>
      </c>
      <c r="P170" s="11" t="inlineStr"/>
      <c r="Q170" s="12" t="inlineStr"/>
      <c r="R170" s="11" t="inlineStr">
        <is>
          <t>222122</t>
        </is>
      </c>
      <c r="S170" s="12" t="inlineStr"/>
      <c r="T170" s="11" t="inlineStr"/>
      <c r="U170" s="12" t="inlineStr">
        <is>
          <t>3 - Random sample (stamped)</t>
        </is>
      </c>
      <c r="V170" s="17" t="n"/>
      <c r="W170" s="12">
        <f>IF(V170="Wrong - photo HAS timestamp + location","Timestamp + Location",IF(V170="Wrong - photo has NO stamp","No stamp",N170))</f>
        <v/>
      </c>
      <c r="X170" s="11">
        <f>IF(W170="Timestamp + Location","Yes","No")</f>
        <v/>
      </c>
      <c r="Y170" s="16" t="inlineStr">
        <is>
          <t>Open photo</t>
        </is>
      </c>
      <c r="Z170" s="11">
        <f>J170&amp;"|"&amp;K170</f>
        <v/>
      </c>
      <c r="AA170" s="12" t="inlineStr">
        <is>
          <t>60 | 80 | 40 | AiliL | 100 | ECONOMY | 222122km | km/h | 14 0ct 2026 10:45:00 | 54 Eldeco Express Plaza Road | Eldeco Udyan li | Lucknow Division | Uttar Pradesh | F | 14 0ct 2026 10:45:00 | 54 Eldeco Express Plaza Road | Eldeco Udyan li | Lucknow Division | Uttar Pradesh</t>
        </is>
      </c>
    </row>
    <row r="171" ht="98" customHeight="1">
      <c r="A171" s="11" t="n">
        <v>170</v>
      </c>
      <c r="B171" s="11" t="inlineStr">
        <is>
          <t>SL04188</t>
        </is>
      </c>
      <c r="C171" s="12" t="inlineStr">
        <is>
          <t>RAM BAHADUR SINGH</t>
        </is>
      </c>
      <c r="D171" s="11" t="inlineStr">
        <is>
          <t>SR</t>
        </is>
      </c>
      <c r="E171" s="11" t="inlineStr">
        <is>
          <t>North</t>
        </is>
      </c>
      <c r="F171" s="11" t="inlineStr">
        <is>
          <t>Lucknow</t>
        </is>
      </c>
      <c r="G171" s="12" t="inlineStr">
        <is>
          <t>RISHI RAGHAV</t>
        </is>
      </c>
      <c r="H171" s="11" t="inlineStr">
        <is>
          <t>350736</t>
        </is>
      </c>
      <c r="I171" s="14" t="n">
        <v>46309</v>
      </c>
      <c r="J171" s="11" t="n">
        <v>2539</v>
      </c>
      <c r="K171" s="11" t="inlineStr">
        <is>
          <t>END</t>
        </is>
      </c>
      <c r="L171" s="13" t="n">
        <v>48</v>
      </c>
      <c r="M171" s="11" t="n"/>
      <c r="N171" s="12" t="inlineStr">
        <is>
          <t>Timestamp + Location</t>
        </is>
      </c>
      <c r="O171" s="12" t="inlineStr">
        <is>
          <t>14-Oct-2026</t>
        </is>
      </c>
      <c r="P171" s="11" t="inlineStr">
        <is>
          <t>18:03</t>
        </is>
      </c>
      <c r="Q171" s="12" t="inlineStr"/>
      <c r="R171" s="11" t="inlineStr">
        <is>
          <t>22259</t>
        </is>
      </c>
      <c r="S171" s="12" t="inlineStr"/>
      <c r="T171" s="11" t="inlineStr"/>
      <c r="U171" s="12" t="inlineStr"/>
      <c r="V171" s="12" t="n"/>
      <c r="W171" s="12">
        <f>IF(V171="Wrong - photo HAS timestamp + location","Timestamp + Location",IF(V171="Wrong - photo has NO stamp","No stamp",N171))</f>
        <v/>
      </c>
      <c r="X171" s="11">
        <f>IF(W171="Timestamp + Location","Yes","No")</f>
        <v/>
      </c>
      <c r="Y171" s="16" t="inlineStr">
        <is>
          <t>Open photo</t>
        </is>
      </c>
      <c r="Z171" s="11">
        <f>J171&amp;"|"&amp;K171</f>
        <v/>
      </c>
      <c r="AA171" s="12" t="inlineStr">
        <is>
          <t>80 | 60 | 40 | AiliL | ECONOMY | km | 22259 | 7 14 0ct 2026 18:03:25 | Telibagh | PUELINJECTION | Lucknow Division | UttarPradesh | 14 0ct 2026 18:03:25 | Telibagh | PUIELINJECTION | Lucknow Division | Uttar Pradesh</t>
        </is>
      </c>
    </row>
    <row r="172" ht="98" customHeight="1">
      <c r="A172" s="11" t="n">
        <v>171</v>
      </c>
      <c r="B172" s="11" t="inlineStr">
        <is>
          <t>SL04188</t>
        </is>
      </c>
      <c r="C172" s="12" t="inlineStr">
        <is>
          <t>RAM BAHADUR SINGH</t>
        </is>
      </c>
      <c r="D172" s="11" t="inlineStr">
        <is>
          <t>SR</t>
        </is>
      </c>
      <c r="E172" s="11" t="inlineStr">
        <is>
          <t>North</t>
        </is>
      </c>
      <c r="F172" s="11" t="inlineStr">
        <is>
          <t>Lucknow</t>
        </is>
      </c>
      <c r="G172" s="12" t="inlineStr">
        <is>
          <t>RISHI RAGHAV</t>
        </is>
      </c>
      <c r="H172" s="11" t="inlineStr">
        <is>
          <t>350739</t>
        </is>
      </c>
      <c r="I172" s="14" t="n">
        <v>46311</v>
      </c>
      <c r="J172" s="11" t="n">
        <v>2542</v>
      </c>
      <c r="K172" s="11" t="inlineStr">
        <is>
          <t>START</t>
        </is>
      </c>
      <c r="L172" s="13" t="n">
        <v>80</v>
      </c>
      <c r="M172" s="11" t="n"/>
      <c r="N172" s="12" t="inlineStr">
        <is>
          <t>Timestamp + Location</t>
        </is>
      </c>
      <c r="O172" s="12" t="inlineStr">
        <is>
          <t>16-Oct-2026</t>
        </is>
      </c>
      <c r="P172" s="11" t="inlineStr">
        <is>
          <t>10:08</t>
        </is>
      </c>
      <c r="Q172" s="12" t="inlineStr"/>
      <c r="R172" s="11" t="inlineStr">
        <is>
          <t>22298</t>
        </is>
      </c>
      <c r="S172" s="12" t="inlineStr"/>
      <c r="T172" s="11" t="inlineStr"/>
      <c r="U172" s="12" t="inlineStr"/>
      <c r="V172" s="12" t="n"/>
      <c r="W172" s="12">
        <f>IF(V172="Wrong - photo HAS timestamp + location","Timestamp + Location",IF(V172="Wrong - photo has NO stamp","No stamp",N172))</f>
        <v/>
      </c>
      <c r="X172" s="11">
        <f>IF(W172="Timestamp + Location","Yes","No")</f>
        <v/>
      </c>
      <c r="Y172" s="16" t="inlineStr">
        <is>
          <t>Open photo</t>
        </is>
      </c>
      <c r="Z172" s="11">
        <f>J172&amp;"|"&amp;K172</f>
        <v/>
      </c>
      <c r="AA172" s="12" t="inlineStr">
        <is>
          <t>60 | 40 | 80 | ECONOMY | 22298 | km | 16 0ct 2026 10:08:20 | Vrindavan Colony | Lucknow Division | Uttar Pradesh | kr | 16 0ct 2026 10:08:20 | Vrindavan Colony | Lucknow Division | Uttar Pradesh</t>
        </is>
      </c>
    </row>
    <row r="173" ht="98" customHeight="1">
      <c r="A173" s="11" t="n">
        <v>172</v>
      </c>
      <c r="B173" s="11" t="inlineStr">
        <is>
          <t>SL04188</t>
        </is>
      </c>
      <c r="C173" s="12" t="inlineStr">
        <is>
          <t>RAM BAHADUR SINGH</t>
        </is>
      </c>
      <c r="D173" s="11" t="inlineStr">
        <is>
          <t>SR</t>
        </is>
      </c>
      <c r="E173" s="11" t="inlineStr">
        <is>
          <t>North</t>
        </is>
      </c>
      <c r="F173" s="11" t="inlineStr">
        <is>
          <t>Lucknow</t>
        </is>
      </c>
      <c r="G173" s="12" t="inlineStr">
        <is>
          <t>RISHI RAGHAV</t>
        </is>
      </c>
      <c r="H173" s="11" t="inlineStr">
        <is>
          <t>350739</t>
        </is>
      </c>
      <c r="I173" s="14" t="n">
        <v>46311</v>
      </c>
      <c r="J173" s="11" t="n">
        <v>2542</v>
      </c>
      <c r="K173" s="11" t="inlineStr">
        <is>
          <t>END</t>
        </is>
      </c>
      <c r="L173" s="13" t="n">
        <v>80</v>
      </c>
      <c r="M173" s="11" t="n"/>
      <c r="N173" s="12" t="inlineStr">
        <is>
          <t>Timestamp + Location</t>
        </is>
      </c>
      <c r="O173" s="12" t="inlineStr">
        <is>
          <t>16-Oct-2026</t>
        </is>
      </c>
      <c r="P173" s="11" t="inlineStr">
        <is>
          <t>18:08</t>
        </is>
      </c>
      <c r="Q173" s="12" t="inlineStr"/>
      <c r="R173" s="11" t="inlineStr">
        <is>
          <t>22353</t>
        </is>
      </c>
      <c r="S173" s="12" t="inlineStr"/>
      <c r="T173" s="11" t="inlineStr"/>
      <c r="U173" s="12" t="inlineStr"/>
      <c r="V173" s="12" t="n"/>
      <c r="W173" s="12">
        <f>IF(V173="Wrong - photo HAS timestamp + location","Timestamp + Location",IF(V173="Wrong - photo has NO stamp","No stamp",N173))</f>
        <v/>
      </c>
      <c r="X173" s="11">
        <f>IF(W173="Timestamp + Location","Yes","No")</f>
        <v/>
      </c>
      <c r="Y173" s="16" t="inlineStr">
        <is>
          <t>Open photo</t>
        </is>
      </c>
      <c r="Z173" s="11">
        <f>J173&amp;"|"&amp;K173</f>
        <v/>
      </c>
      <c r="AA173" s="12" t="inlineStr">
        <is>
          <t>40 | 60 | 80 | MiliL | ECONOMY | 22353 | 2 | 16 0ct 2026 18:08:48 | Vrindavan Colony | Lucknow Divisior | UttarPradesl | 16 0ct 2026 18:08:48 | Vrindavan Colony | Lucknow Divisior | Uttar Pradesl</t>
        </is>
      </c>
    </row>
    <row r="174" ht="98" customHeight="1">
      <c r="A174" s="11" t="n">
        <v>173</v>
      </c>
      <c r="B174" s="11" t="inlineStr">
        <is>
          <t>SL04205</t>
        </is>
      </c>
      <c r="C174" s="12" t="inlineStr">
        <is>
          <t>VINOD KUMAR</t>
        </is>
      </c>
      <c r="D174" s="11" t="inlineStr">
        <is>
          <t>SR</t>
        </is>
      </c>
      <c r="E174" s="11" t="inlineStr">
        <is>
          <t>North</t>
        </is>
      </c>
      <c r="F174" s="11" t="inlineStr">
        <is>
          <t>Delhi</t>
        </is>
      </c>
      <c r="G174" s="12" t="inlineStr">
        <is>
          <t>Gouri Shankar</t>
        </is>
      </c>
      <c r="H174" s="11" t="inlineStr">
        <is>
          <t>348264</t>
        </is>
      </c>
      <c r="I174" s="14" t="n">
        <v>46307</v>
      </c>
      <c r="J174" s="11" t="n">
        <v>196</v>
      </c>
      <c r="K174" s="11" t="inlineStr">
        <is>
          <t>START</t>
        </is>
      </c>
      <c r="L174" s="13" t="n">
        <v>312</v>
      </c>
      <c r="M174" s="11" t="n"/>
      <c r="N174" s="12" t="inlineStr">
        <is>
          <t>No stamp</t>
        </is>
      </c>
      <c r="O174" s="12" t="inlineStr"/>
      <c r="P174" s="11" t="inlineStr"/>
      <c r="Q174" s="12" t="inlineStr"/>
      <c r="R174" s="11" t="inlineStr"/>
      <c r="S174" s="12" t="inlineStr"/>
      <c r="T174" s="11" t="inlineStr"/>
      <c r="U174" s="12" t="inlineStr"/>
      <c r="V174" s="12" t="n"/>
      <c r="W174" s="12">
        <f>IF(V174="Wrong - photo HAS timestamp + location","Timestamp + Location",IF(V174="Wrong - photo has NO stamp","No stamp",N174))</f>
        <v/>
      </c>
      <c r="X174" s="11">
        <f>IF(W174="Timestamp + Location","Yes","No")</f>
        <v/>
      </c>
      <c r="Y174" s="16" t="inlineStr">
        <is>
          <t>Open photo</t>
        </is>
      </c>
      <c r="Z174" s="11">
        <f>J174&amp;"|"&amp;K174</f>
        <v/>
      </c>
      <c r="AA174" s="12" t="inlineStr">
        <is>
          <t>km | 09L1h | ODO</t>
        </is>
      </c>
    </row>
    <row r="175" ht="98" customHeight="1">
      <c r="A175" s="11" t="n">
        <v>174</v>
      </c>
      <c r="B175" s="11" t="inlineStr">
        <is>
          <t>SL04205</t>
        </is>
      </c>
      <c r="C175" s="12" t="inlineStr">
        <is>
          <t>VINOD KUMAR</t>
        </is>
      </c>
      <c r="D175" s="11" t="inlineStr">
        <is>
          <t>SR</t>
        </is>
      </c>
      <c r="E175" s="11" t="inlineStr">
        <is>
          <t>North</t>
        </is>
      </c>
      <c r="F175" s="11" t="inlineStr">
        <is>
          <t>Delhi</t>
        </is>
      </c>
      <c r="G175" s="12" t="inlineStr">
        <is>
          <t>Gouri Shankar</t>
        </is>
      </c>
      <c r="H175" s="11" t="inlineStr">
        <is>
          <t>348264</t>
        </is>
      </c>
      <c r="I175" s="14" t="n">
        <v>46307</v>
      </c>
      <c r="J175" s="11" t="n">
        <v>196</v>
      </c>
      <c r="K175" s="11" t="inlineStr">
        <is>
          <t>END</t>
        </is>
      </c>
      <c r="L175" s="13" t="n">
        <v>312</v>
      </c>
      <c r="M175" s="11" t="n"/>
      <c r="N175" s="12" t="inlineStr">
        <is>
          <t>No stamp</t>
        </is>
      </c>
      <c r="O175" s="12" t="inlineStr"/>
      <c r="P175" s="11" t="inlineStr"/>
      <c r="Q175" s="12" t="inlineStr"/>
      <c r="R175" s="11" t="inlineStr"/>
      <c r="S175" s="12" t="inlineStr">
        <is>
          <t>[Medium] Reused photo: same as #175 (START, claim 349000, 13-Oct)</t>
        </is>
      </c>
      <c r="T175" s="11" t="inlineStr">
        <is>
          <t>Medium</t>
        </is>
      </c>
      <c r="U175" s="12" t="inlineStr">
        <is>
          <t>1 - Red flag</t>
        </is>
      </c>
      <c r="V175" s="17" t="n"/>
      <c r="W175" s="12">
        <f>IF(V175="Wrong - photo HAS timestamp + location","Timestamp + Location",IF(V175="Wrong - photo has NO stamp","No stamp",N175))</f>
        <v/>
      </c>
      <c r="X175" s="11">
        <f>IF(W175="Timestamp + Location","Yes","No")</f>
        <v/>
      </c>
      <c r="Y175" s="16" t="inlineStr">
        <is>
          <t>Open photo</t>
        </is>
      </c>
      <c r="Z175" s="11">
        <f>J175&amp;"|"&amp;K175</f>
        <v/>
      </c>
      <c r="AA175" s="12" t="inlineStr">
        <is>
          <t>km | EL81h | ODO</t>
        </is>
      </c>
    </row>
    <row r="176" ht="98" customHeight="1">
      <c r="A176" s="11" t="n">
        <v>175</v>
      </c>
      <c r="B176" s="11" t="inlineStr">
        <is>
          <t>SL04205</t>
        </is>
      </c>
      <c r="C176" s="12" t="inlineStr">
        <is>
          <t>VINOD KUMAR</t>
        </is>
      </c>
      <c r="D176" s="11" t="inlineStr">
        <is>
          <t>SR</t>
        </is>
      </c>
      <c r="E176" s="11" t="inlineStr">
        <is>
          <t>North</t>
        </is>
      </c>
      <c r="F176" s="11" t="inlineStr">
        <is>
          <t>Delhi</t>
        </is>
      </c>
      <c r="G176" s="12" t="inlineStr">
        <is>
          <t>Gouri Shankar</t>
        </is>
      </c>
      <c r="H176" s="11" t="inlineStr">
        <is>
          <t>349000</t>
        </is>
      </c>
      <c r="I176" s="14" t="n">
        <v>46308</v>
      </c>
      <c r="J176" s="11" t="n">
        <v>705</v>
      </c>
      <c r="K176" s="11" t="inlineStr">
        <is>
          <t>START</t>
        </is>
      </c>
      <c r="L176" s="13" t="n">
        <v>212</v>
      </c>
      <c r="M176" s="11" t="n"/>
      <c r="N176" s="12" t="inlineStr">
        <is>
          <t>No stamp</t>
        </is>
      </c>
      <c r="O176" s="12" t="inlineStr"/>
      <c r="P176" s="11" t="inlineStr"/>
      <c r="Q176" s="12" t="inlineStr"/>
      <c r="R176" s="11" t="inlineStr"/>
      <c r="S176" s="12" t="inlineStr">
        <is>
          <t>[Medium] Reused photo: same as #174 (END, claim 348264, 12-Oct)</t>
        </is>
      </c>
      <c r="T176" s="11" t="inlineStr">
        <is>
          <t>Medium</t>
        </is>
      </c>
      <c r="U176" s="12" t="inlineStr">
        <is>
          <t>1 - Red flag</t>
        </is>
      </c>
      <c r="V176" s="17" t="n"/>
      <c r="W176" s="12">
        <f>IF(V176="Wrong - photo HAS timestamp + location","Timestamp + Location",IF(V176="Wrong - photo has NO stamp","No stamp",N176))</f>
        <v/>
      </c>
      <c r="X176" s="11">
        <f>IF(W176="Timestamp + Location","Yes","No")</f>
        <v/>
      </c>
      <c r="Y176" s="16" t="inlineStr">
        <is>
          <t>Open photo</t>
        </is>
      </c>
      <c r="Z176" s="11">
        <f>J176&amp;"|"&amp;K176</f>
        <v/>
      </c>
      <c r="AA176" s="12" t="inlineStr">
        <is>
          <t>km | EL81h | ODO</t>
        </is>
      </c>
    </row>
    <row r="177" ht="98" customHeight="1">
      <c r="A177" s="11" t="n">
        <v>176</v>
      </c>
      <c r="B177" s="11" t="inlineStr">
        <is>
          <t>SL04205</t>
        </is>
      </c>
      <c r="C177" s="12" t="inlineStr">
        <is>
          <t>VINOD KUMAR</t>
        </is>
      </c>
      <c r="D177" s="11" t="inlineStr">
        <is>
          <t>SR</t>
        </is>
      </c>
      <c r="E177" s="11" t="inlineStr">
        <is>
          <t>North</t>
        </is>
      </c>
      <c r="F177" s="11" t="inlineStr">
        <is>
          <t>Delhi</t>
        </is>
      </c>
      <c r="G177" s="12" t="inlineStr">
        <is>
          <t>Gouri Shankar</t>
        </is>
      </c>
      <c r="H177" s="11" t="inlineStr">
        <is>
          <t>349000</t>
        </is>
      </c>
      <c r="I177" s="14" t="n">
        <v>46308</v>
      </c>
      <c r="J177" s="11" t="n">
        <v>705</v>
      </c>
      <c r="K177" s="11" t="inlineStr">
        <is>
          <t>END</t>
        </is>
      </c>
      <c r="L177" s="13" t="n">
        <v>212</v>
      </c>
      <c r="M177" s="11" t="n"/>
      <c r="N177" s="12" t="inlineStr">
        <is>
          <t>No stamp</t>
        </is>
      </c>
      <c r="O177" s="12" t="inlineStr"/>
      <c r="P177" s="11" t="inlineStr"/>
      <c r="Q177" s="12" t="inlineStr"/>
      <c r="R177" s="11" t="inlineStr">
        <is>
          <t>4196</t>
        </is>
      </c>
      <c r="S177" s="12" t="inlineStr">
        <is>
          <t>[Medium] Reused photo: same as #177 (START, claim 349534, 14-Oct)</t>
        </is>
      </c>
      <c r="T177" s="11" t="inlineStr">
        <is>
          <t>Medium</t>
        </is>
      </c>
      <c r="U177" s="12" t="inlineStr">
        <is>
          <t>1 - Red flag</t>
        </is>
      </c>
      <c r="V177" s="17" t="n"/>
      <c r="W177" s="12">
        <f>IF(V177="Wrong - photo HAS timestamp + location","Timestamp + Location",IF(V177="Wrong - photo has NO stamp","No stamp",N177))</f>
        <v/>
      </c>
      <c r="X177" s="11">
        <f>IF(W177="Timestamp + Location","Yes","No")</f>
        <v/>
      </c>
      <c r="Y177" s="16" t="inlineStr">
        <is>
          <t>Open photo</t>
        </is>
      </c>
      <c r="Z177" s="11">
        <f>J177&amp;"|"&amp;K177</f>
        <v/>
      </c>
      <c r="AA177" s="12" t="inlineStr">
        <is>
          <t>m/h | ikm | 4196 | B</t>
        </is>
      </c>
    </row>
    <row r="178" ht="98" customHeight="1">
      <c r="A178" s="11" t="n">
        <v>177</v>
      </c>
      <c r="B178" s="11" t="inlineStr">
        <is>
          <t>SL04205</t>
        </is>
      </c>
      <c r="C178" s="12" t="inlineStr">
        <is>
          <t>VINOD KUMAR</t>
        </is>
      </c>
      <c r="D178" s="11" t="inlineStr">
        <is>
          <t>SR</t>
        </is>
      </c>
      <c r="E178" s="11" t="inlineStr">
        <is>
          <t>North</t>
        </is>
      </c>
      <c r="F178" s="11" t="inlineStr">
        <is>
          <t>Delhi</t>
        </is>
      </c>
      <c r="G178" s="12" t="inlineStr">
        <is>
          <t>Gouri Shankar</t>
        </is>
      </c>
      <c r="H178" s="11" t="inlineStr">
        <is>
          <t>349534</t>
        </is>
      </c>
      <c r="I178" s="14" t="n">
        <v>46309</v>
      </c>
      <c r="J178" s="11" t="n">
        <v>1182</v>
      </c>
      <c r="K178" s="11" t="inlineStr">
        <is>
          <t>START</t>
        </is>
      </c>
      <c r="L178" s="13" t="n">
        <v>176</v>
      </c>
      <c r="M178" s="11" t="n"/>
      <c r="N178" s="12" t="inlineStr">
        <is>
          <t>No stamp</t>
        </is>
      </c>
      <c r="O178" s="12" t="inlineStr"/>
      <c r="P178" s="11" t="inlineStr"/>
      <c r="Q178" s="12" t="inlineStr"/>
      <c r="R178" s="11" t="inlineStr">
        <is>
          <t>4196</t>
        </is>
      </c>
      <c r="S178" s="12" t="inlineStr">
        <is>
          <t>[Medium] Reused photo: same as #176 (END, claim 349000, 13-Oct)</t>
        </is>
      </c>
      <c r="T178" s="11" t="inlineStr">
        <is>
          <t>Medium</t>
        </is>
      </c>
      <c r="U178" s="12" t="inlineStr">
        <is>
          <t>1 - Red flag</t>
        </is>
      </c>
      <c r="V178" s="17" t="n"/>
      <c r="W178" s="12">
        <f>IF(V178="Wrong - photo HAS timestamp + location","Timestamp + Location",IF(V178="Wrong - photo has NO stamp","No stamp",N178))</f>
        <v/>
      </c>
      <c r="X178" s="11">
        <f>IF(W178="Timestamp + Location","Yes","No")</f>
        <v/>
      </c>
      <c r="Y178" s="16" t="inlineStr">
        <is>
          <t>Open photo</t>
        </is>
      </c>
      <c r="Z178" s="11">
        <f>J178&amp;"|"&amp;K178</f>
        <v/>
      </c>
      <c r="AA178" s="12" t="inlineStr">
        <is>
          <t>m/h | ikm | 4196 | B</t>
        </is>
      </c>
    </row>
    <row r="179" ht="98" customHeight="1">
      <c r="A179" s="11" t="n">
        <v>178</v>
      </c>
      <c r="B179" s="11" t="inlineStr">
        <is>
          <t>SL04205</t>
        </is>
      </c>
      <c r="C179" s="12" t="inlineStr">
        <is>
          <t>VINOD KUMAR</t>
        </is>
      </c>
      <c r="D179" s="11" t="inlineStr">
        <is>
          <t>SR</t>
        </is>
      </c>
      <c r="E179" s="11" t="inlineStr">
        <is>
          <t>North</t>
        </is>
      </c>
      <c r="F179" s="11" t="inlineStr">
        <is>
          <t>Delhi</t>
        </is>
      </c>
      <c r="G179" s="12" t="inlineStr">
        <is>
          <t>Gouri Shankar</t>
        </is>
      </c>
      <c r="H179" s="11" t="inlineStr">
        <is>
          <t>349534</t>
        </is>
      </c>
      <c r="I179" s="14" t="n">
        <v>46309</v>
      </c>
      <c r="J179" s="11" t="n">
        <v>1182</v>
      </c>
      <c r="K179" s="11" t="inlineStr">
        <is>
          <t>END</t>
        </is>
      </c>
      <c r="L179" s="13" t="n">
        <v>176</v>
      </c>
      <c r="M179" s="11" t="n"/>
      <c r="N179" s="12" t="inlineStr">
        <is>
          <t>No stamp</t>
        </is>
      </c>
      <c r="O179" s="12" t="inlineStr"/>
      <c r="P179" s="11" t="inlineStr"/>
      <c r="Q179" s="12" t="inlineStr"/>
      <c r="R179" s="11" t="inlineStr">
        <is>
          <t>6026</t>
        </is>
      </c>
      <c r="S179" s="12" t="inlineStr">
        <is>
          <t>[Medium] Reused photo: same as #179 (START, claim 350027, 15-Oct)</t>
        </is>
      </c>
      <c r="T179" s="11" t="inlineStr">
        <is>
          <t>Medium</t>
        </is>
      </c>
      <c r="U179" s="12" t="inlineStr">
        <is>
          <t>1 - Red flag</t>
        </is>
      </c>
      <c r="V179" s="17" t="n"/>
      <c r="W179" s="12">
        <f>IF(V179="Wrong - photo HAS timestamp + location","Timestamp + Location",IF(V179="Wrong - photo has NO stamp","No stamp",N179))</f>
        <v/>
      </c>
      <c r="X179" s="11">
        <f>IF(W179="Timestamp + Location","Yes","No")</f>
        <v/>
      </c>
      <c r="Y179" s="16" t="inlineStr">
        <is>
          <t>Open photo</t>
        </is>
      </c>
      <c r="Z179" s="11">
        <f>J179&amp;"|"&amp;K179</f>
        <v/>
      </c>
      <c r="AA179" s="12" t="inlineStr">
        <is>
          <t>km | 06026 | ODO | ODO</t>
        </is>
      </c>
    </row>
    <row r="180" ht="98" customHeight="1">
      <c r="A180" s="11" t="n">
        <v>179</v>
      </c>
      <c r="B180" s="11" t="inlineStr">
        <is>
          <t>SL04205</t>
        </is>
      </c>
      <c r="C180" s="12" t="inlineStr">
        <is>
          <t>VINOD KUMAR</t>
        </is>
      </c>
      <c r="D180" s="11" t="inlineStr">
        <is>
          <t>SR</t>
        </is>
      </c>
      <c r="E180" s="11" t="inlineStr">
        <is>
          <t>North</t>
        </is>
      </c>
      <c r="F180" s="11" t="inlineStr">
        <is>
          <t>Delhi</t>
        </is>
      </c>
      <c r="G180" s="12" t="inlineStr">
        <is>
          <t>Gouri Shankar</t>
        </is>
      </c>
      <c r="H180" s="11" t="inlineStr">
        <is>
          <t>350027</t>
        </is>
      </c>
      <c r="I180" s="14" t="n">
        <v>46310</v>
      </c>
      <c r="J180" s="11" t="n">
        <v>1716</v>
      </c>
      <c r="K180" s="11" t="inlineStr">
        <is>
          <t>START</t>
        </is>
      </c>
      <c r="L180" s="13" t="n">
        <v>168</v>
      </c>
      <c r="M180" s="11" t="n"/>
      <c r="N180" s="12" t="inlineStr">
        <is>
          <t>No stamp</t>
        </is>
      </c>
      <c r="O180" s="12" t="inlineStr"/>
      <c r="P180" s="11" t="inlineStr"/>
      <c r="Q180" s="12" t="inlineStr"/>
      <c r="R180" s="11" t="inlineStr">
        <is>
          <t>6026</t>
        </is>
      </c>
      <c r="S180" s="12" t="inlineStr">
        <is>
          <t>[Medium] Reused photo: same as #178 (END, claim 349534, 14-Oct)</t>
        </is>
      </c>
      <c r="T180" s="11" t="inlineStr">
        <is>
          <t>Medium</t>
        </is>
      </c>
      <c r="U180" s="12" t="inlineStr">
        <is>
          <t>1 - Red flag</t>
        </is>
      </c>
      <c r="V180" s="17" t="n"/>
      <c r="W180" s="12">
        <f>IF(V180="Wrong - photo HAS timestamp + location","Timestamp + Location",IF(V180="Wrong - photo has NO stamp","No stamp",N180))</f>
        <v/>
      </c>
      <c r="X180" s="11">
        <f>IF(W180="Timestamp + Location","Yes","No")</f>
        <v/>
      </c>
      <c r="Y180" s="16" t="inlineStr">
        <is>
          <t>Open photo</t>
        </is>
      </c>
      <c r="Z180" s="11">
        <f>J180&amp;"|"&amp;K180</f>
        <v/>
      </c>
      <c r="AA180" s="12" t="inlineStr">
        <is>
          <t>km | 06026 | ODO | ODO</t>
        </is>
      </c>
    </row>
    <row r="181" ht="98" customHeight="1">
      <c r="A181" s="11" t="n">
        <v>180</v>
      </c>
      <c r="B181" s="11" t="inlineStr">
        <is>
          <t>SL04205</t>
        </is>
      </c>
      <c r="C181" s="12" t="inlineStr">
        <is>
          <t>VINOD KUMAR</t>
        </is>
      </c>
      <c r="D181" s="11" t="inlineStr">
        <is>
          <t>SR</t>
        </is>
      </c>
      <c r="E181" s="11" t="inlineStr">
        <is>
          <t>North</t>
        </is>
      </c>
      <c r="F181" s="11" t="inlineStr">
        <is>
          <t>Delhi</t>
        </is>
      </c>
      <c r="G181" s="12" t="inlineStr">
        <is>
          <t>Gouri Shankar</t>
        </is>
      </c>
      <c r="H181" s="11" t="inlineStr">
        <is>
          <t>350027</t>
        </is>
      </c>
      <c r="I181" s="14" t="n">
        <v>46310</v>
      </c>
      <c r="J181" s="11" t="n">
        <v>1716</v>
      </c>
      <c r="K181" s="11" t="inlineStr">
        <is>
          <t>END</t>
        </is>
      </c>
      <c r="L181" s="13" t="n">
        <v>168</v>
      </c>
      <c r="M181" s="11" t="n"/>
      <c r="N181" s="12" t="inlineStr">
        <is>
          <t>No stamp</t>
        </is>
      </c>
      <c r="O181" s="12" t="inlineStr"/>
      <c r="P181" s="11" t="inlineStr"/>
      <c r="Q181" s="12" t="inlineStr"/>
      <c r="R181" s="11" t="inlineStr">
        <is>
          <t>1126</t>
        </is>
      </c>
      <c r="S181" s="12" t="inlineStr">
        <is>
          <t>[Medium] Reused photo: same as #181 (START, claim 350539, 16-Oct)</t>
        </is>
      </c>
      <c r="T181" s="11" t="inlineStr">
        <is>
          <t>Medium</t>
        </is>
      </c>
      <c r="U181" s="12" t="inlineStr">
        <is>
          <t>1 - Red flag</t>
        </is>
      </c>
      <c r="V181" s="17" t="n"/>
      <c r="W181" s="12">
        <f>IF(V181="Wrong - photo HAS timestamp + location","Timestamp + Location",IF(V181="Wrong - photo has NO stamp","No stamp",N181))</f>
        <v/>
      </c>
      <c r="X181" s="11">
        <f>IF(W181="Timestamp + Location","Yes","No")</f>
        <v/>
      </c>
      <c r="Y181" s="16" t="inlineStr">
        <is>
          <t>Open photo</t>
        </is>
      </c>
      <c r="Z181" s="11">
        <f>J181&amp;"|"&amp;K181</f>
        <v/>
      </c>
      <c r="AA181" s="12" t="inlineStr">
        <is>
          <t>L1126 | km | ODO | PJ | 42 | km | ODO</t>
        </is>
      </c>
    </row>
    <row r="182" ht="98" customHeight="1">
      <c r="A182" s="11" t="n">
        <v>181</v>
      </c>
      <c r="B182" s="11" t="inlineStr">
        <is>
          <t>SL04205</t>
        </is>
      </c>
      <c r="C182" s="12" t="inlineStr">
        <is>
          <t>VINOD KUMAR</t>
        </is>
      </c>
      <c r="D182" s="11" t="inlineStr">
        <is>
          <t>SR</t>
        </is>
      </c>
      <c r="E182" s="11" t="inlineStr">
        <is>
          <t>North</t>
        </is>
      </c>
      <c r="F182" s="11" t="inlineStr">
        <is>
          <t>Delhi</t>
        </is>
      </c>
      <c r="G182" s="12" t="inlineStr">
        <is>
          <t>Gouri Shankar</t>
        </is>
      </c>
      <c r="H182" s="11" t="inlineStr">
        <is>
          <t>350539</t>
        </is>
      </c>
      <c r="I182" s="14" t="n">
        <v>46311</v>
      </c>
      <c r="J182" s="11" t="n">
        <v>2295</v>
      </c>
      <c r="K182" s="11" t="inlineStr">
        <is>
          <t>START</t>
        </is>
      </c>
      <c r="L182" s="13" t="n">
        <v>328</v>
      </c>
      <c r="M182" s="11" t="n"/>
      <c r="N182" s="12" t="inlineStr">
        <is>
          <t>No stamp</t>
        </is>
      </c>
      <c r="O182" s="12" t="inlineStr"/>
      <c r="P182" s="11" t="inlineStr"/>
      <c r="Q182" s="12" t="inlineStr"/>
      <c r="R182" s="11" t="inlineStr">
        <is>
          <t>1126</t>
        </is>
      </c>
      <c r="S182" s="12" t="inlineStr">
        <is>
          <t>[Medium] Reused photo: same as #180 (END, claim 350027, 15-Oct)</t>
        </is>
      </c>
      <c r="T182" s="11" t="inlineStr">
        <is>
          <t>Medium</t>
        </is>
      </c>
      <c r="U182" s="12" t="inlineStr">
        <is>
          <t>1 - Red flag</t>
        </is>
      </c>
      <c r="V182" s="17" t="n"/>
      <c r="W182" s="12">
        <f>IF(V182="Wrong - photo HAS timestamp + location","Timestamp + Location",IF(V182="Wrong - photo has NO stamp","No stamp",N182))</f>
        <v/>
      </c>
      <c r="X182" s="11">
        <f>IF(W182="Timestamp + Location","Yes","No")</f>
        <v/>
      </c>
      <c r="Y182" s="16" t="inlineStr">
        <is>
          <t>Open photo</t>
        </is>
      </c>
      <c r="Z182" s="11">
        <f>J182&amp;"|"&amp;K182</f>
        <v/>
      </c>
      <c r="AA182" s="12" t="inlineStr">
        <is>
          <t>L1126 | km | ODO | PJ | 42 | km | ODO</t>
        </is>
      </c>
    </row>
    <row r="183" ht="98" customHeight="1">
      <c r="A183" s="11" t="n">
        <v>182</v>
      </c>
      <c r="B183" s="11" t="inlineStr">
        <is>
          <t>SL04205</t>
        </is>
      </c>
      <c r="C183" s="12" t="inlineStr">
        <is>
          <t>VINOD KUMAR</t>
        </is>
      </c>
      <c r="D183" s="11" t="inlineStr">
        <is>
          <t>SR</t>
        </is>
      </c>
      <c r="E183" s="11" t="inlineStr">
        <is>
          <t>North</t>
        </is>
      </c>
      <c r="F183" s="11" t="inlineStr">
        <is>
          <t>Delhi</t>
        </is>
      </c>
      <c r="G183" s="12" t="inlineStr">
        <is>
          <t>Gouri Shankar</t>
        </is>
      </c>
      <c r="H183" s="11" t="inlineStr">
        <is>
          <t>350539</t>
        </is>
      </c>
      <c r="I183" s="14" t="n">
        <v>46311</v>
      </c>
      <c r="J183" s="11" t="n">
        <v>2295</v>
      </c>
      <c r="K183" s="11" t="inlineStr">
        <is>
          <t>END</t>
        </is>
      </c>
      <c r="L183" s="13" t="n">
        <v>328</v>
      </c>
      <c r="M183" s="11" t="n"/>
      <c r="N183" s="12" t="inlineStr">
        <is>
          <t>No stamp</t>
        </is>
      </c>
      <c r="O183" s="12" t="inlineStr"/>
      <c r="P183" s="11" t="inlineStr"/>
      <c r="Q183" s="12" t="inlineStr"/>
      <c r="R183" s="11" t="inlineStr">
        <is>
          <t>42234, 4223</t>
        </is>
      </c>
      <c r="S183" s="12" t="inlineStr">
        <is>
          <t>[Medium] Reused photo: same as #183 (START, claim 351037, 17-Oct)</t>
        </is>
      </c>
      <c r="T183" s="11" t="inlineStr">
        <is>
          <t>Medium</t>
        </is>
      </c>
      <c r="U183" s="12" t="inlineStr">
        <is>
          <t>1 - Red flag</t>
        </is>
      </c>
      <c r="V183" s="17" t="n"/>
      <c r="W183" s="12">
        <f>IF(V183="Wrong - photo HAS timestamp + location","Timestamp + Location",IF(V183="Wrong - photo has NO stamp","No stamp",N183))</f>
        <v/>
      </c>
      <c r="X183" s="11">
        <f>IF(W183="Timestamp + Location","Yes","No")</f>
        <v/>
      </c>
      <c r="Y183" s="16" t="inlineStr">
        <is>
          <t>Open photo</t>
        </is>
      </c>
      <c r="Z183" s="11">
        <f>J183&amp;"|"&amp;K183</f>
        <v/>
      </c>
      <c r="AA183" s="12" t="inlineStr">
        <is>
          <t>42234km | ODO | 4223 | km | ODO</t>
        </is>
      </c>
    </row>
    <row r="184" ht="98" customHeight="1">
      <c r="A184" s="11" t="n">
        <v>183</v>
      </c>
      <c r="B184" s="11" t="inlineStr">
        <is>
          <t>SL04205</t>
        </is>
      </c>
      <c r="C184" s="12" t="inlineStr">
        <is>
          <t>VINOD KUMAR</t>
        </is>
      </c>
      <c r="D184" s="11" t="inlineStr">
        <is>
          <t>SR</t>
        </is>
      </c>
      <c r="E184" s="11" t="inlineStr">
        <is>
          <t>North</t>
        </is>
      </c>
      <c r="F184" s="11" t="inlineStr">
        <is>
          <t>Delhi</t>
        </is>
      </c>
      <c r="G184" s="12" t="inlineStr">
        <is>
          <t>Gouri Shankar</t>
        </is>
      </c>
      <c r="H184" s="11" t="inlineStr">
        <is>
          <t>351037</t>
        </is>
      </c>
      <c r="I184" s="14" t="n">
        <v>46312</v>
      </c>
      <c r="J184" s="11" t="n">
        <v>2908</v>
      </c>
      <c r="K184" s="11" t="inlineStr">
        <is>
          <t>START</t>
        </is>
      </c>
      <c r="L184" s="13" t="n">
        <v>252</v>
      </c>
      <c r="M184" s="11" t="n"/>
      <c r="N184" s="12" t="inlineStr">
        <is>
          <t>No stamp</t>
        </is>
      </c>
      <c r="O184" s="12" t="inlineStr"/>
      <c r="P184" s="11" t="inlineStr"/>
      <c r="Q184" s="12" t="inlineStr"/>
      <c r="R184" s="11" t="inlineStr">
        <is>
          <t>42234, 4223</t>
        </is>
      </c>
      <c r="S184" s="12" t="inlineStr">
        <is>
          <t>[Medium] Reused photo: same as #182 (END, claim 350539, 16-Oct)</t>
        </is>
      </c>
      <c r="T184" s="11" t="inlineStr">
        <is>
          <t>Medium</t>
        </is>
      </c>
      <c r="U184" s="12" t="inlineStr">
        <is>
          <t>1 - Red flag</t>
        </is>
      </c>
      <c r="V184" s="17" t="n"/>
      <c r="W184" s="12">
        <f>IF(V184="Wrong - photo HAS timestamp + location","Timestamp + Location",IF(V184="Wrong - photo has NO stamp","No stamp",N184))</f>
        <v/>
      </c>
      <c r="X184" s="11">
        <f>IF(W184="Timestamp + Location","Yes","No")</f>
        <v/>
      </c>
      <c r="Y184" s="16" t="inlineStr">
        <is>
          <t>Open photo</t>
        </is>
      </c>
      <c r="Z184" s="11">
        <f>J184&amp;"|"&amp;K184</f>
        <v/>
      </c>
      <c r="AA184" s="12" t="inlineStr">
        <is>
          <t>42234km | ODO | 4223 | km | ODO</t>
        </is>
      </c>
    </row>
    <row r="185" ht="98" customHeight="1">
      <c r="A185" s="11" t="n">
        <v>184</v>
      </c>
      <c r="B185" s="11" t="inlineStr">
        <is>
          <t>SL04205</t>
        </is>
      </c>
      <c r="C185" s="12" t="inlineStr">
        <is>
          <t>VINOD KUMAR</t>
        </is>
      </c>
      <c r="D185" s="11" t="inlineStr">
        <is>
          <t>SR</t>
        </is>
      </c>
      <c r="E185" s="11" t="inlineStr">
        <is>
          <t>North</t>
        </is>
      </c>
      <c r="F185" s="11" t="inlineStr">
        <is>
          <t>Delhi</t>
        </is>
      </c>
      <c r="G185" s="12" t="inlineStr">
        <is>
          <t>Gouri Shankar</t>
        </is>
      </c>
      <c r="H185" s="11" t="inlineStr">
        <is>
          <t>351037</t>
        </is>
      </c>
      <c r="I185" s="14" t="n">
        <v>46312</v>
      </c>
      <c r="J185" s="11" t="n">
        <v>2908</v>
      </c>
      <c r="K185" s="11" t="inlineStr">
        <is>
          <t>END</t>
        </is>
      </c>
      <c r="L185" s="13" t="n">
        <v>252</v>
      </c>
      <c r="M185" s="11" t="n"/>
      <c r="N185" s="12" t="inlineStr">
        <is>
          <t>No stamp</t>
        </is>
      </c>
      <c r="O185" s="12" t="inlineStr"/>
      <c r="P185" s="11" t="inlineStr"/>
      <c r="Q185" s="12" t="inlineStr"/>
      <c r="R185" s="11" t="inlineStr"/>
      <c r="S185" s="12" t="inlineStr"/>
      <c r="T185" s="11" t="inlineStr"/>
      <c r="U185" s="12" t="inlineStr"/>
      <c r="V185" s="12" t="n"/>
      <c r="W185" s="12">
        <f>IF(V185="Wrong - photo HAS timestamp + location","Timestamp + Location",IF(V185="Wrong - photo has NO stamp","No stamp",N185))</f>
        <v/>
      </c>
      <c r="X185" s="11">
        <f>IF(W185="Timestamp + Location","Yes","No")</f>
        <v/>
      </c>
      <c r="Y185" s="16" t="inlineStr">
        <is>
          <t>Open photo</t>
        </is>
      </c>
      <c r="Z185" s="11">
        <f>J185&amp;"|"&amp;K185</f>
        <v/>
      </c>
      <c r="AA185" s="12" t="inlineStr">
        <is>
          <t>km | 2EE2h | ODO</t>
        </is>
      </c>
    </row>
    <row r="186" ht="98" customHeight="1">
      <c r="A186" s="11" t="n">
        <v>185</v>
      </c>
      <c r="B186" s="11" t="inlineStr">
        <is>
          <t>SL04206</t>
        </is>
      </c>
      <c r="C186" s="12" t="inlineStr">
        <is>
          <t>BHARATKUMAR BHOGILAL SUTHAR</t>
        </is>
      </c>
      <c r="D186" s="11" t="inlineStr">
        <is>
          <t>ASE</t>
        </is>
      </c>
      <c r="E186" s="11" t="inlineStr">
        <is>
          <t>GTR06 B</t>
        </is>
      </c>
      <c r="F186" s="11" t="inlineStr">
        <is>
          <t>Ahmedabad</t>
        </is>
      </c>
      <c r="G186" s="12" t="inlineStr">
        <is>
          <t>DEEPAK TUKARAM DESHMUKH</t>
        </is>
      </c>
      <c r="H186" s="11" t="inlineStr">
        <is>
          <t>348336</t>
        </is>
      </c>
      <c r="I186" s="14" t="n">
        <v>46307</v>
      </c>
      <c r="J186" s="11" t="n">
        <v>241</v>
      </c>
      <c r="K186" s="11" t="inlineStr">
        <is>
          <t>START</t>
        </is>
      </c>
      <c r="L186" s="13" t="n">
        <v>168</v>
      </c>
      <c r="M186" s="11" t="n"/>
      <c r="N186" s="12" t="inlineStr">
        <is>
          <t>No stamp</t>
        </is>
      </c>
      <c r="O186" s="12" t="inlineStr"/>
      <c r="P186" s="11" t="inlineStr"/>
      <c r="Q186" s="12" t="inlineStr"/>
      <c r="R186" s="11" t="inlineStr"/>
      <c r="S186" s="12" t="inlineStr"/>
      <c r="T186" s="11" t="inlineStr"/>
      <c r="U186" s="12" t="inlineStr"/>
      <c r="V186" s="12" t="n"/>
      <c r="W186" s="12">
        <f>IF(V186="Wrong - photo HAS timestamp + location","Timestamp + Location",IF(V186="Wrong - photo has NO stamp","No stamp",N186))</f>
        <v/>
      </c>
      <c r="X186" s="11">
        <f>IF(W186="Timestamp + Location","Yes","No")</f>
        <v/>
      </c>
      <c r="Y186" s="16" t="inlineStr">
        <is>
          <t>Open photo</t>
        </is>
      </c>
      <c r="Z186" s="11">
        <f>J186&amp;"|"&amp;K186</f>
        <v/>
      </c>
      <c r="AA186" s="12" t="inlineStr"/>
    </row>
    <row r="187" ht="98" customHeight="1">
      <c r="A187" s="11" t="n">
        <v>186</v>
      </c>
      <c r="B187" s="11" t="inlineStr">
        <is>
          <t>SL04206</t>
        </is>
      </c>
      <c r="C187" s="12" t="inlineStr">
        <is>
          <t>BHARATKUMAR BHOGILAL SUTHAR</t>
        </is>
      </c>
      <c r="D187" s="11" t="inlineStr">
        <is>
          <t>ASE</t>
        </is>
      </c>
      <c r="E187" s="11" t="inlineStr">
        <is>
          <t>GTR06 B</t>
        </is>
      </c>
      <c r="F187" s="11" t="inlineStr">
        <is>
          <t>Ahmedabad</t>
        </is>
      </c>
      <c r="G187" s="12" t="inlineStr">
        <is>
          <t>DEEPAK TUKARAM DESHMUKH</t>
        </is>
      </c>
      <c r="H187" s="11" t="inlineStr">
        <is>
          <t>348336</t>
        </is>
      </c>
      <c r="I187" s="14" t="n">
        <v>46307</v>
      </c>
      <c r="J187" s="11" t="n">
        <v>241</v>
      </c>
      <c r="K187" s="11" t="inlineStr">
        <is>
          <t>END</t>
        </is>
      </c>
      <c r="L187" s="13" t="n">
        <v>168</v>
      </c>
      <c r="M187" s="11" t="n"/>
      <c r="N187" s="12" t="inlineStr">
        <is>
          <t>No stamp</t>
        </is>
      </c>
      <c r="O187" s="12" t="inlineStr"/>
      <c r="P187" s="11" t="inlineStr"/>
      <c r="Q187" s="12" t="inlineStr"/>
      <c r="R187" s="11" t="inlineStr"/>
      <c r="S187" s="12" t="inlineStr"/>
      <c r="T187" s="11" t="inlineStr"/>
      <c r="U187" s="12" t="inlineStr"/>
      <c r="V187" s="12" t="n"/>
      <c r="W187" s="12">
        <f>IF(V187="Wrong - photo HAS timestamp + location","Timestamp + Location",IF(V187="Wrong - photo has NO stamp","No stamp",N187))</f>
        <v/>
      </c>
      <c r="X187" s="11">
        <f>IF(W187="Timestamp + Location","Yes","No")</f>
        <v/>
      </c>
      <c r="Y187" s="16" t="inlineStr">
        <is>
          <t>Open photo</t>
        </is>
      </c>
      <c r="Z187" s="11">
        <f>J187&amp;"|"&amp;K187</f>
        <v/>
      </c>
      <c r="AA187" s="12" t="inlineStr">
        <is>
          <t>56 | 9 | 0 | xI0口0rmm | TRXP | ELh | km/h</t>
        </is>
      </c>
    </row>
    <row r="188" ht="98" customHeight="1">
      <c r="A188" s="11" t="n">
        <v>187</v>
      </c>
      <c r="B188" s="11" t="inlineStr">
        <is>
          <t>SL04206</t>
        </is>
      </c>
      <c r="C188" s="12" t="inlineStr">
        <is>
          <t>BHARATKUMAR BHOGILAL SUTHAR</t>
        </is>
      </c>
      <c r="D188" s="11" t="inlineStr">
        <is>
          <t>ASE</t>
        </is>
      </c>
      <c r="E188" s="11" t="inlineStr">
        <is>
          <t>GTR06 B</t>
        </is>
      </c>
      <c r="F188" s="11" t="inlineStr">
        <is>
          <t>Ahmedabad</t>
        </is>
      </c>
      <c r="G188" s="12" t="inlineStr">
        <is>
          <t>DEEPAK TUKARAM DESHMUKH</t>
        </is>
      </c>
      <c r="H188" s="11" t="inlineStr">
        <is>
          <t>348990</t>
        </is>
      </c>
      <c r="I188" s="14" t="n">
        <v>46308</v>
      </c>
      <c r="J188" s="11" t="n">
        <v>694</v>
      </c>
      <c r="K188" s="11" t="inlineStr">
        <is>
          <t>START</t>
        </is>
      </c>
      <c r="L188" s="13" t="n">
        <v>180</v>
      </c>
      <c r="M188" s="11" t="n"/>
      <c r="N188" s="12" t="inlineStr">
        <is>
          <t>No stamp</t>
        </is>
      </c>
      <c r="O188" s="12" t="inlineStr"/>
      <c r="P188" s="11" t="inlineStr"/>
      <c r="Q188" s="12" t="inlineStr"/>
      <c r="R188" s="11" t="inlineStr"/>
      <c r="S188" s="12" t="inlineStr"/>
      <c r="T188" s="11" t="inlineStr"/>
      <c r="U188" s="12" t="inlineStr"/>
      <c r="V188" s="12" t="n"/>
      <c r="W188" s="12">
        <f>IF(V188="Wrong - photo HAS timestamp + location","Timestamp + Location",IF(V188="Wrong - photo has NO stamp","No stamp",N188))</f>
        <v/>
      </c>
      <c r="X188" s="11">
        <f>IF(W188="Timestamp + Location","Yes","No")</f>
        <v/>
      </c>
      <c r="Y188" s="16" t="inlineStr">
        <is>
          <t>Open photo</t>
        </is>
      </c>
      <c r="Z188" s="11">
        <f>J188&amp;"|"&amp;K188</f>
        <v/>
      </c>
      <c r="AA188" s="12" t="inlineStr">
        <is>
          <t>9 | TREE | 535 | km/h</t>
        </is>
      </c>
    </row>
    <row r="189" ht="98" customHeight="1">
      <c r="A189" s="11" t="n">
        <v>188</v>
      </c>
      <c r="B189" s="11" t="inlineStr">
        <is>
          <t>SL04206</t>
        </is>
      </c>
      <c r="C189" s="12" t="inlineStr">
        <is>
          <t>BHARATKUMAR BHOGILAL SUTHAR</t>
        </is>
      </c>
      <c r="D189" s="11" t="inlineStr">
        <is>
          <t>ASE</t>
        </is>
      </c>
      <c r="E189" s="11" t="inlineStr">
        <is>
          <t>GTR06 B</t>
        </is>
      </c>
      <c r="F189" s="11" t="inlineStr">
        <is>
          <t>Ahmedabad</t>
        </is>
      </c>
      <c r="G189" s="12" t="inlineStr">
        <is>
          <t>DEEPAK TUKARAM DESHMUKH</t>
        </is>
      </c>
      <c r="H189" s="11" t="inlineStr">
        <is>
          <t>348990</t>
        </is>
      </c>
      <c r="I189" s="14" t="n">
        <v>46308</v>
      </c>
      <c r="J189" s="11" t="n">
        <v>694</v>
      </c>
      <c r="K189" s="11" t="inlineStr">
        <is>
          <t>END</t>
        </is>
      </c>
      <c r="L189" s="13" t="n">
        <v>180</v>
      </c>
      <c r="M189" s="11" t="n"/>
      <c r="N189" s="12" t="inlineStr">
        <is>
          <t>No stamp</t>
        </is>
      </c>
      <c r="O189" s="12" t="inlineStr"/>
      <c r="P189" s="11" t="inlineStr"/>
      <c r="Q189" s="12" t="inlineStr"/>
      <c r="R189" s="11" t="inlineStr"/>
      <c r="S189" s="12" t="inlineStr"/>
      <c r="T189" s="11" t="inlineStr"/>
      <c r="U189" s="12" t="inlineStr"/>
      <c r="V189" s="12" t="n"/>
      <c r="W189" s="12">
        <f>IF(V189="Wrong - photo HAS timestamp + location","Timestamp + Location",IF(V189="Wrong - photo has NO stamp","No stamp",N189))</f>
        <v/>
      </c>
      <c r="X189" s="11">
        <f>IF(W189="Timestamp + Location","Yes","No")</f>
        <v/>
      </c>
      <c r="Y189" s="16" t="inlineStr">
        <is>
          <t>Open photo</t>
        </is>
      </c>
      <c r="Z189" s="11">
        <f>J189&amp;"|"&amp;K189</f>
        <v/>
      </c>
      <c r="AA189" s="12" t="inlineStr">
        <is>
          <t>TRIP | 口 | 98. | km/h</t>
        </is>
      </c>
    </row>
    <row r="190" ht="98" customHeight="1">
      <c r="A190" s="11" t="n">
        <v>189</v>
      </c>
      <c r="B190" s="11" t="inlineStr">
        <is>
          <t>SL04206</t>
        </is>
      </c>
      <c r="C190" s="12" t="inlineStr">
        <is>
          <t>BHARATKUMAR BHOGILAL SUTHAR</t>
        </is>
      </c>
      <c r="D190" s="11" t="inlineStr">
        <is>
          <t>ASE</t>
        </is>
      </c>
      <c r="E190" s="11" t="inlineStr">
        <is>
          <t>GTR06 B</t>
        </is>
      </c>
      <c r="F190" s="11" t="inlineStr">
        <is>
          <t>Ahmedabad</t>
        </is>
      </c>
      <c r="G190" s="12" t="inlineStr">
        <is>
          <t>DEEPAK TUKARAM DESHMUKH</t>
        </is>
      </c>
      <c r="H190" s="11" t="inlineStr">
        <is>
          <t>350172</t>
        </is>
      </c>
      <c r="I190" s="14" t="n">
        <v>46310</v>
      </c>
      <c r="J190" s="11" t="n">
        <v>1889</v>
      </c>
      <c r="K190" s="11" t="inlineStr">
        <is>
          <t>START</t>
        </is>
      </c>
      <c r="L190" s="13" t="n">
        <v>188</v>
      </c>
      <c r="M190" s="11" t="n"/>
      <c r="N190" s="12" t="inlineStr">
        <is>
          <t>No stamp</t>
        </is>
      </c>
      <c r="O190" s="12" t="inlineStr"/>
      <c r="P190" s="11" t="inlineStr"/>
      <c r="Q190" s="12" t="inlineStr"/>
      <c r="R190" s="11" t="inlineStr">
        <is>
          <t>7450</t>
        </is>
      </c>
      <c r="S190" s="12" t="inlineStr"/>
      <c r="T190" s="11" t="inlineStr"/>
      <c r="U190" s="12" t="inlineStr"/>
      <c r="V190" s="12" t="n"/>
      <c r="W190" s="12">
        <f>IF(V190="Wrong - photo HAS timestamp + location","Timestamp + Location",IF(V190="Wrong - photo has NO stamp","No stamp",N190))</f>
        <v/>
      </c>
      <c r="X190" s="11">
        <f>IF(W190="Timestamp + Location","Yes","No")</f>
        <v/>
      </c>
      <c r="Y190" s="16" t="inlineStr">
        <is>
          <t>Open photo</t>
        </is>
      </c>
      <c r="Z190" s="11">
        <f>J190&amp;"|"&amp;K190</f>
        <v/>
      </c>
      <c r="AA190" s="12" t="inlineStr">
        <is>
          <t>9 | 7450 | kmh</t>
        </is>
      </c>
    </row>
    <row r="191" ht="98" customHeight="1">
      <c r="A191" s="11" t="n">
        <v>190</v>
      </c>
      <c r="B191" s="11" t="inlineStr">
        <is>
          <t>SL04206</t>
        </is>
      </c>
      <c r="C191" s="12" t="inlineStr">
        <is>
          <t>BHARATKUMAR BHOGILAL SUTHAR</t>
        </is>
      </c>
      <c r="D191" s="11" t="inlineStr">
        <is>
          <t>ASE</t>
        </is>
      </c>
      <c r="E191" s="11" t="inlineStr">
        <is>
          <t>GTR06 B</t>
        </is>
      </c>
      <c r="F191" s="11" t="inlineStr">
        <is>
          <t>Ahmedabad</t>
        </is>
      </c>
      <c r="G191" s="12" t="inlineStr">
        <is>
          <t>DEEPAK TUKARAM DESHMUKH</t>
        </is>
      </c>
      <c r="H191" s="11" t="inlineStr">
        <is>
          <t>350172</t>
        </is>
      </c>
      <c r="I191" s="14" t="n">
        <v>46310</v>
      </c>
      <c r="J191" s="11" t="n">
        <v>1889</v>
      </c>
      <c r="K191" s="11" t="inlineStr">
        <is>
          <t>END</t>
        </is>
      </c>
      <c r="L191" s="13" t="n">
        <v>188</v>
      </c>
      <c r="M191" s="11" t="n"/>
      <c r="N191" s="12" t="inlineStr">
        <is>
          <t>No stamp</t>
        </is>
      </c>
      <c r="O191" s="12" t="inlineStr"/>
      <c r="P191" s="11" t="inlineStr"/>
      <c r="Q191" s="12" t="inlineStr"/>
      <c r="R191" s="11" t="inlineStr"/>
      <c r="S191" s="12" t="inlineStr"/>
      <c r="T191" s="11" t="inlineStr"/>
      <c r="U191" s="12" t="inlineStr"/>
      <c r="V191" s="12" t="n"/>
      <c r="W191" s="12">
        <f>IF(V191="Wrong - photo HAS timestamp + location","Timestamp + Location",IF(V191="Wrong - photo has NO stamp","No stamp",N191))</f>
        <v/>
      </c>
      <c r="X191" s="11">
        <f>IF(W191="Timestamp + Location","Yes","No")</f>
        <v/>
      </c>
      <c r="Y191" s="16" t="inlineStr">
        <is>
          <t>Open photo</t>
        </is>
      </c>
      <c r="Z191" s="11">
        <f>J191&amp;"|"&amp;K191</f>
        <v/>
      </c>
      <c r="AA191" s="12" t="inlineStr">
        <is>
          <t>TRIP | ABS</t>
        </is>
      </c>
    </row>
    <row r="192" ht="98" customHeight="1">
      <c r="A192" s="11" t="n">
        <v>191</v>
      </c>
      <c r="B192" s="11" t="inlineStr">
        <is>
          <t>SL04206</t>
        </is>
      </c>
      <c r="C192" s="12" t="inlineStr">
        <is>
          <t>BHARATKUMAR BHOGILAL SUTHAR</t>
        </is>
      </c>
      <c r="D192" s="11" t="inlineStr">
        <is>
          <t>ASE</t>
        </is>
      </c>
      <c r="E192" s="11" t="inlineStr">
        <is>
          <t>GTR06 B</t>
        </is>
      </c>
      <c r="F192" s="11" t="inlineStr">
        <is>
          <t>Ahmedabad</t>
        </is>
      </c>
      <c r="G192" s="12" t="inlineStr">
        <is>
          <t>DEEPAK TUKARAM DESHMUKH</t>
        </is>
      </c>
      <c r="H192" s="11" t="inlineStr">
        <is>
          <t>350463</t>
        </is>
      </c>
      <c r="I192" s="14" t="n">
        <v>46311</v>
      </c>
      <c r="J192" s="11" t="n">
        <v>2214</v>
      </c>
      <c r="K192" s="11" t="inlineStr">
        <is>
          <t>START</t>
        </is>
      </c>
      <c r="L192" s="13" t="n">
        <v>240</v>
      </c>
      <c r="M192" s="11" t="n"/>
      <c r="N192" s="12" t="inlineStr">
        <is>
          <t>No stamp</t>
        </is>
      </c>
      <c r="O192" s="12" t="inlineStr"/>
      <c r="P192" s="11" t="inlineStr"/>
      <c r="Q192" s="12" t="inlineStr"/>
      <c r="R192" s="11" t="inlineStr">
        <is>
          <t>7977</t>
        </is>
      </c>
      <c r="S192" s="12" t="inlineStr"/>
      <c r="T192" s="11" t="inlineStr"/>
      <c r="U192" s="12" t="inlineStr"/>
      <c r="V192" s="12" t="n"/>
      <c r="W192" s="12">
        <f>IF(V192="Wrong - photo HAS timestamp + location","Timestamp + Location",IF(V192="Wrong - photo has NO stamp","No stamp",N192))</f>
        <v/>
      </c>
      <c r="X192" s="11">
        <f>IF(W192="Timestamp + Location","Yes","No")</f>
        <v/>
      </c>
      <c r="Y192" s="16" t="inlineStr">
        <is>
          <t>Open photo</t>
        </is>
      </c>
      <c r="Z192" s="11">
        <f>J192&amp;"|"&amp;K192</f>
        <v/>
      </c>
      <c r="AA192" s="12" t="inlineStr">
        <is>
          <t>YRIP | 7977 | kmh | BMGA</t>
        </is>
      </c>
    </row>
    <row r="193" ht="98" customHeight="1">
      <c r="A193" s="11" t="n">
        <v>192</v>
      </c>
      <c r="B193" s="11" t="inlineStr">
        <is>
          <t>SL04206</t>
        </is>
      </c>
      <c r="C193" s="12" t="inlineStr">
        <is>
          <t>BHARATKUMAR BHOGILAL SUTHAR</t>
        </is>
      </c>
      <c r="D193" s="11" t="inlineStr">
        <is>
          <t>ASE</t>
        </is>
      </c>
      <c r="E193" s="11" t="inlineStr">
        <is>
          <t>GTR06 B</t>
        </is>
      </c>
      <c r="F193" s="11" t="inlineStr">
        <is>
          <t>Ahmedabad</t>
        </is>
      </c>
      <c r="G193" s="12" t="inlineStr">
        <is>
          <t>DEEPAK TUKARAM DESHMUKH</t>
        </is>
      </c>
      <c r="H193" s="11" t="inlineStr">
        <is>
          <t>350463</t>
        </is>
      </c>
      <c r="I193" s="14" t="n">
        <v>46311</v>
      </c>
      <c r="J193" s="11" t="n">
        <v>2214</v>
      </c>
      <c r="K193" s="11" t="inlineStr">
        <is>
          <t>END</t>
        </is>
      </c>
      <c r="L193" s="13" t="n">
        <v>240</v>
      </c>
      <c r="M193" s="11" t="n"/>
      <c r="N193" s="12" t="inlineStr">
        <is>
          <t>No stamp</t>
        </is>
      </c>
      <c r="O193" s="12" t="inlineStr"/>
      <c r="P193" s="11" t="inlineStr"/>
      <c r="Q193" s="12" t="inlineStr"/>
      <c r="R193" s="11" t="inlineStr">
        <is>
          <t>39567, 92522</t>
        </is>
      </c>
      <c r="S193" s="12" t="inlineStr"/>
      <c r="T193" s="11" t="inlineStr"/>
      <c r="U193" s="12" t="inlineStr"/>
      <c r="V193" s="12" t="n"/>
      <c r="W193" s="12">
        <f>IF(V193="Wrong - photo HAS timestamp + location","Timestamp + Location",IF(V193="Wrong - photo has NO stamp","No stamp",N193))</f>
        <v/>
      </c>
      <c r="X193" s="11">
        <f>IF(W193="Timestamp + Location","Yes","No")</f>
        <v/>
      </c>
      <c r="Y193" s="16" t="inlineStr">
        <is>
          <t>Open photo</t>
        </is>
      </c>
      <c r="Z193" s="11">
        <f>J193&amp;"|"&amp;K193</f>
        <v/>
      </c>
      <c r="AA193" s="12" t="inlineStr">
        <is>
          <t>39567 | 日 | 92522 | YR2O | km/h</t>
        </is>
      </c>
    </row>
    <row r="194" ht="98" customHeight="1">
      <c r="A194" s="11" t="n">
        <v>193</v>
      </c>
      <c r="B194" s="11" t="inlineStr">
        <is>
          <t>SL04206</t>
        </is>
      </c>
      <c r="C194" s="12" t="inlineStr">
        <is>
          <t>BHARATKUMAR BHOGILAL SUTHAR</t>
        </is>
      </c>
      <c r="D194" s="11" t="inlineStr">
        <is>
          <t>ASE</t>
        </is>
      </c>
      <c r="E194" s="11" t="inlineStr">
        <is>
          <t>GTR06 B</t>
        </is>
      </c>
      <c r="F194" s="11" t="inlineStr">
        <is>
          <t>Ahmedabad</t>
        </is>
      </c>
      <c r="G194" s="12" t="inlineStr">
        <is>
          <t>DEEPAK TUKARAM DESHMUKH</t>
        </is>
      </c>
      <c r="H194" s="11" t="inlineStr">
        <is>
          <t>351021</t>
        </is>
      </c>
      <c r="I194" s="14" t="n">
        <v>46312</v>
      </c>
      <c r="J194" s="11" t="n">
        <v>2891</v>
      </c>
      <c r="K194" s="11" t="inlineStr">
        <is>
          <t>START</t>
        </is>
      </c>
      <c r="L194" s="13" t="n">
        <v>184</v>
      </c>
      <c r="M194" s="11" t="n"/>
      <c r="N194" s="12" t="inlineStr">
        <is>
          <t>No stamp</t>
        </is>
      </c>
      <c r="O194" s="12" t="inlineStr"/>
      <c r="P194" s="11" t="inlineStr"/>
      <c r="Q194" s="12" t="inlineStr"/>
      <c r="R194" s="11" t="inlineStr">
        <is>
          <t>22649</t>
        </is>
      </c>
      <c r="S194" s="12" t="inlineStr"/>
      <c r="T194" s="11" t="inlineStr"/>
      <c r="U194" s="12" t="inlineStr"/>
      <c r="V194" s="12" t="n"/>
      <c r="W194" s="12">
        <f>IF(V194="Wrong - photo HAS timestamp + location","Timestamp + Location",IF(V194="Wrong - photo has NO stamp","No stamp",N194))</f>
        <v/>
      </c>
      <c r="X194" s="11">
        <f>IF(W194="Timestamp + Location","Yes","No")</f>
        <v/>
      </c>
      <c r="Y194" s="16" t="inlineStr">
        <is>
          <t>Open photo</t>
        </is>
      </c>
      <c r="Z194" s="11">
        <f>J194&amp;"|"&amp;K194</f>
        <v/>
      </c>
      <c r="AA194" s="12" t="inlineStr">
        <is>
          <t>89 | IPP | 22649 | km/h | -Sra</t>
        </is>
      </c>
    </row>
    <row r="195" ht="98" customHeight="1">
      <c r="A195" s="11" t="n">
        <v>194</v>
      </c>
      <c r="B195" s="11" t="inlineStr">
        <is>
          <t>SL04206</t>
        </is>
      </c>
      <c r="C195" s="12" t="inlineStr">
        <is>
          <t>BHARATKUMAR BHOGILAL SUTHAR</t>
        </is>
      </c>
      <c r="D195" s="11" t="inlineStr">
        <is>
          <t>ASE</t>
        </is>
      </c>
      <c r="E195" s="11" t="inlineStr">
        <is>
          <t>GTR06 B</t>
        </is>
      </c>
      <c r="F195" s="11" t="inlineStr">
        <is>
          <t>Ahmedabad</t>
        </is>
      </c>
      <c r="G195" s="12" t="inlineStr">
        <is>
          <t>DEEPAK TUKARAM DESHMUKH</t>
        </is>
      </c>
      <c r="H195" s="11" t="inlineStr">
        <is>
          <t>351021</t>
        </is>
      </c>
      <c r="I195" s="14" t="n">
        <v>46312</v>
      </c>
      <c r="J195" s="11" t="n">
        <v>2891</v>
      </c>
      <c r="K195" s="11" t="inlineStr">
        <is>
          <t>END</t>
        </is>
      </c>
      <c r="L195" s="13" t="n">
        <v>184</v>
      </c>
      <c r="M195" s="11" t="n"/>
      <c r="N195" s="12" t="inlineStr">
        <is>
          <t>No stamp</t>
        </is>
      </c>
      <c r="O195" s="12" t="inlineStr"/>
      <c r="P195" s="11" t="inlineStr"/>
      <c r="Q195" s="12" t="inlineStr"/>
      <c r="R195" s="11" t="inlineStr">
        <is>
          <t>23106</t>
        </is>
      </c>
      <c r="S195" s="12" t="inlineStr"/>
      <c r="T195" s="11" t="inlineStr"/>
      <c r="U195" s="12" t="inlineStr"/>
      <c r="V195" s="12" t="n"/>
      <c r="W195" s="12">
        <f>IF(V195="Wrong - photo HAS timestamp + location","Timestamp + Location",IF(V195="Wrong - photo has NO stamp","No stamp",N195))</f>
        <v/>
      </c>
      <c r="X195" s="11">
        <f>IF(W195="Timestamp + Location","Yes","No")</f>
        <v/>
      </c>
      <c r="Y195" s="16" t="inlineStr">
        <is>
          <t>Open photo</t>
        </is>
      </c>
      <c r="Z195" s="11">
        <f>J195&amp;"|"&amp;K195</f>
        <v/>
      </c>
      <c r="AA195" s="12" t="inlineStr">
        <is>
          <t>日 | 9 | TRIP | 23106 | cm/h | 一二</t>
        </is>
      </c>
    </row>
    <row r="196" ht="98" customHeight="1">
      <c r="A196" s="11" t="n">
        <v>195</v>
      </c>
      <c r="B196" s="11" t="inlineStr">
        <is>
          <t>SL04231</t>
        </is>
      </c>
      <c r="C196" s="12" t="inlineStr">
        <is>
          <t>M SUNIL KUMAR</t>
        </is>
      </c>
      <c r="D196" s="11" t="inlineStr">
        <is>
          <t>SO</t>
        </is>
      </c>
      <c r="E196" s="11" t="inlineStr">
        <is>
          <t>GTR09</t>
        </is>
      </c>
      <c r="F196" s="11" t="inlineStr">
        <is>
          <t>Chennai</t>
        </is>
      </c>
      <c r="G196" s="12" t="inlineStr">
        <is>
          <t>Saravanan N</t>
        </is>
      </c>
      <c r="H196" s="11" t="inlineStr">
        <is>
          <t>348342</t>
        </is>
      </c>
      <c r="I196" s="14" t="n">
        <v>46307</v>
      </c>
      <c r="J196" s="11" t="n">
        <v>247</v>
      </c>
      <c r="K196" s="11" t="inlineStr">
        <is>
          <t>START</t>
        </is>
      </c>
      <c r="L196" s="13" t="n">
        <v>52</v>
      </c>
      <c r="M196" s="11" t="n"/>
      <c r="N196" s="12" t="inlineStr">
        <is>
          <t>No stamp</t>
        </is>
      </c>
      <c r="O196" s="12" t="inlineStr"/>
      <c r="P196" s="11" t="inlineStr"/>
      <c r="Q196" s="12" t="inlineStr"/>
      <c r="R196" s="11" t="inlineStr">
        <is>
          <t>21000, 14063</t>
        </is>
      </c>
      <c r="S196" s="12" t="inlineStr"/>
      <c r="T196" s="11" t="inlineStr"/>
      <c r="U196" s="12" t="inlineStr"/>
      <c r="V196" s="12" t="n"/>
      <c r="W196" s="12">
        <f>IF(V196="Wrong - photo HAS timestamp + location","Timestamp + Location",IF(V196="Wrong - photo has NO stamp","No stamp",N196))</f>
        <v/>
      </c>
      <c r="X196" s="11">
        <f>IF(W196="Timestamp + Location","Yes","No")</f>
        <v/>
      </c>
      <c r="Y196" s="16" t="inlineStr">
        <is>
          <t>Open photo</t>
        </is>
      </c>
      <c r="Z196" s="11">
        <f>J196&amp;"|"&amp;K196</f>
        <v/>
      </c>
      <c r="AA196" s="12" t="inlineStr">
        <is>
          <t>B | 936 | 70 | 21000 | 14063m | GEAR | opo | DTE | 25m | URBAN | Chennai,Tamil Nadu,India | BhopbiNagr.Koptu.ChcnooTmlNduG0oo.led | L13102645.L00980174772 | Mo0.12/10/202609:11AMGMT-05:30 | Note:Cepbured bryGPS MapCier | ACOOL | 25m | DTE | URBAN | Chennai,Tamil Nadu,India | BhophiNsgirXoptuChenoLTsmlNsduGoor.leds | U13102645L0g80174772 | Mc05712/10/202809:14AMGMT-05:30 | Note:CepluredbyGPSMup Cn-era</t>
        </is>
      </c>
    </row>
    <row r="197" ht="98" customHeight="1">
      <c r="A197" s="11" t="n">
        <v>196</v>
      </c>
      <c r="B197" s="11" t="inlineStr">
        <is>
          <t>SL04231</t>
        </is>
      </c>
      <c r="C197" s="12" t="inlineStr">
        <is>
          <t>M SUNIL KUMAR</t>
        </is>
      </c>
      <c r="D197" s="11" t="inlineStr">
        <is>
          <t>SO</t>
        </is>
      </c>
      <c r="E197" s="11" t="inlineStr">
        <is>
          <t>GTR09</t>
        </is>
      </c>
      <c r="F197" s="11" t="inlineStr">
        <is>
          <t>Chennai</t>
        </is>
      </c>
      <c r="G197" s="12" t="inlineStr">
        <is>
          <t>Saravanan N</t>
        </is>
      </c>
      <c r="H197" s="11" t="inlineStr">
        <is>
          <t>348342</t>
        </is>
      </c>
      <c r="I197" s="14" t="n">
        <v>46307</v>
      </c>
      <c r="J197" s="11" t="n">
        <v>247</v>
      </c>
      <c r="K197" s="11" t="inlineStr">
        <is>
          <t>END</t>
        </is>
      </c>
      <c r="L197" s="13" t="n">
        <v>52</v>
      </c>
      <c r="M197" s="11" t="n"/>
      <c r="N197" s="12" t="inlineStr">
        <is>
          <t>No stamp</t>
        </is>
      </c>
      <c r="O197" s="12" t="inlineStr"/>
      <c r="P197" s="11" t="inlineStr"/>
      <c r="Q197" s="12" t="inlineStr"/>
      <c r="R197" s="11" t="inlineStr">
        <is>
          <t>8530, 1.31568e+06</t>
        </is>
      </c>
      <c r="S197" s="12" t="inlineStr"/>
      <c r="T197" s="11" t="inlineStr"/>
      <c r="U197" s="12" t="inlineStr"/>
      <c r="V197" s="12" t="n"/>
      <c r="W197" s="12">
        <f>IF(V197="Wrong - photo HAS timestamp + location","Timestamp + Location",IF(V197="Wrong - photo has NO stamp","No stamp",N197))</f>
        <v/>
      </c>
      <c r="X197" s="11">
        <f>IF(W197="Timestamp + Location","Yes","No")</f>
        <v/>
      </c>
      <c r="Y197" s="16" t="inlineStr">
        <is>
          <t>Open photo</t>
        </is>
      </c>
      <c r="Z197" s="11">
        <f>J197&amp;"|"&amp;K197</f>
        <v/>
      </c>
      <c r="AA197" s="12" t="inlineStr">
        <is>
          <t>8530 | x10co | 3 | 14.11 | INTI | ODO | CDAR | URBAN | Chennai,TN,India | ExomomSSoyamoryNsgr.chtns.TNc00o19.Inds | L13156040.L00g80303074 | Mo0.12/10/202608:S2PMGMT+0530 | Note:CepturedbryGPS MiapCa-er | Chennai,TN,India | Ekmhsom SSoyamocchyNsgir.chns.TNcooo19.Iods | L1315680L0g80303974 | Mc0Y12/10/202808:2PMGAT+05-30 | Nete: Ceptured by GPS Map Ca-era</t>
        </is>
      </c>
    </row>
    <row r="198" ht="98" customHeight="1">
      <c r="A198" s="11" t="n">
        <v>197</v>
      </c>
      <c r="B198" s="11" t="inlineStr">
        <is>
          <t>SL04233</t>
        </is>
      </c>
      <c r="C198" s="12" t="inlineStr">
        <is>
          <t>VINOD KUMAR</t>
        </is>
      </c>
      <c r="D198" s="11" t="inlineStr">
        <is>
          <t>SR</t>
        </is>
      </c>
      <c r="E198" s="11" t="inlineStr">
        <is>
          <t>GTR08</t>
        </is>
      </c>
      <c r="F198" s="11" t="inlineStr">
        <is>
          <t>SOUTH GOA</t>
        </is>
      </c>
      <c r="G198" s="12" t="inlineStr">
        <is>
          <t>MANOHAR KUMAR JHA</t>
        </is>
      </c>
      <c r="H198" s="11" t="inlineStr">
        <is>
          <t>348985</t>
        </is>
      </c>
      <c r="I198" s="14" t="n">
        <v>46307</v>
      </c>
      <c r="J198" s="11" t="n">
        <v>689</v>
      </c>
      <c r="K198" s="11" t="inlineStr">
        <is>
          <t>START</t>
        </is>
      </c>
      <c r="L198" s="13" t="n">
        <v>532</v>
      </c>
      <c r="M198" s="11" t="n"/>
      <c r="N198" s="12" t="inlineStr">
        <is>
          <t>No stamp</t>
        </is>
      </c>
      <c r="O198" s="12" t="inlineStr"/>
      <c r="P198" s="11" t="inlineStr"/>
      <c r="Q198" s="12" t="inlineStr"/>
      <c r="R198" s="11" t="inlineStr"/>
      <c r="S198" s="12" t="inlineStr"/>
      <c r="T198" s="11" t="inlineStr"/>
      <c r="U198" s="12" t="inlineStr"/>
      <c r="V198" s="12" t="n"/>
      <c r="W198" s="12">
        <f>IF(V198="Wrong - photo HAS timestamp + location","Timestamp + Location",IF(V198="Wrong - photo has NO stamp","No stamp",N198))</f>
        <v/>
      </c>
      <c r="X198" s="11">
        <f>IF(W198="Timestamp + Location","Yes","No")</f>
        <v/>
      </c>
      <c r="Y198" s="16" t="inlineStr">
        <is>
          <t>Open photo</t>
        </is>
      </c>
      <c r="Z198" s="11">
        <f>J198&amp;"|"&amp;K198</f>
        <v/>
      </c>
      <c r="AA198" s="12" t="inlineStr">
        <is>
          <t>12:01 | km/h | HL.16 | im | TRIP | MODE | km/h | "h.1.16 | TRIP | MODE</t>
        </is>
      </c>
    </row>
    <row r="199" ht="98" customHeight="1">
      <c r="A199" s="11" t="n">
        <v>198</v>
      </c>
      <c r="B199" s="11" t="inlineStr">
        <is>
          <t>SL04233</t>
        </is>
      </c>
      <c r="C199" s="12" t="inlineStr">
        <is>
          <t>VINOD KUMAR</t>
        </is>
      </c>
      <c r="D199" s="11" t="inlineStr">
        <is>
          <t>SR</t>
        </is>
      </c>
      <c r="E199" s="11" t="inlineStr">
        <is>
          <t>GTR08</t>
        </is>
      </c>
      <c r="F199" s="11" t="inlineStr">
        <is>
          <t>SOUTH GOA</t>
        </is>
      </c>
      <c r="G199" s="12" t="inlineStr">
        <is>
          <t>MANOHAR KUMAR JHA</t>
        </is>
      </c>
      <c r="H199" s="11" t="inlineStr">
        <is>
          <t>348985</t>
        </is>
      </c>
      <c r="I199" s="14" t="n">
        <v>46307</v>
      </c>
      <c r="J199" s="11" t="n">
        <v>689</v>
      </c>
      <c r="K199" s="11" t="inlineStr">
        <is>
          <t>END</t>
        </is>
      </c>
      <c r="L199" s="13" t="n">
        <v>532</v>
      </c>
      <c r="M199" s="11" t="n"/>
      <c r="N199" s="12" t="inlineStr">
        <is>
          <t>No stamp</t>
        </is>
      </c>
      <c r="O199" s="12" t="inlineStr"/>
      <c r="P199" s="11" t="inlineStr"/>
      <c r="Q199" s="12" t="inlineStr"/>
      <c r="R199" s="11" t="inlineStr"/>
      <c r="S199" s="12" t="inlineStr"/>
      <c r="T199" s="11" t="inlineStr"/>
      <c r="U199" s="12" t="inlineStr"/>
      <c r="V199" s="12" t="n"/>
      <c r="W199" s="12">
        <f>IF(V199="Wrong - photo HAS timestamp + location","Timestamp + Location",IF(V199="Wrong - photo has NO stamp","No stamp",N199))</f>
        <v/>
      </c>
      <c r="X199" s="11">
        <f>IF(W199="Timestamp + Location","Yes","No")</f>
        <v/>
      </c>
      <c r="Y199" s="16" t="inlineStr">
        <is>
          <t>Open photo</t>
        </is>
      </c>
      <c r="Z199" s="11">
        <f>J199&amp;"|"&amp;K199</f>
        <v/>
      </c>
      <c r="AA199" s="12" t="inlineStr">
        <is>
          <t>60:8 | SEL | 2H166 | B | MODE | 241.66 | OP | MODE</t>
        </is>
      </c>
    </row>
    <row r="200" ht="98" customHeight="1">
      <c r="A200" s="11" t="n">
        <v>199</v>
      </c>
      <c r="B200" s="11" t="inlineStr">
        <is>
          <t>SL04234</t>
        </is>
      </c>
      <c r="C200" s="12" t="inlineStr">
        <is>
          <t>JAMAL HOSSEN</t>
        </is>
      </c>
      <c r="D200" s="11" t="inlineStr">
        <is>
          <t>SO</t>
        </is>
      </c>
      <c r="E200" s="11" t="inlineStr">
        <is>
          <t>GTR04 A</t>
        </is>
      </c>
      <c r="F200" s="11" t="inlineStr">
        <is>
          <t>Sonarpur</t>
        </is>
      </c>
      <c r="G200" s="12" t="inlineStr">
        <is>
          <t>BIMAN BISWAS</t>
        </is>
      </c>
      <c r="H200" s="11" t="inlineStr">
        <is>
          <t>349863</t>
        </is>
      </c>
      <c r="I200" s="14" t="n">
        <v>46310</v>
      </c>
      <c r="J200" s="11" t="n">
        <v>1538</v>
      </c>
      <c r="K200" s="11" t="inlineStr">
        <is>
          <t>START</t>
        </is>
      </c>
      <c r="L200" s="13" t="n">
        <v>128</v>
      </c>
      <c r="M200" s="11" t="n"/>
      <c r="N200" s="12" t="inlineStr">
        <is>
          <t>No stamp</t>
        </is>
      </c>
      <c r="O200" s="12" t="inlineStr"/>
      <c r="P200" s="11" t="inlineStr"/>
      <c r="Q200" s="12" t="inlineStr"/>
      <c r="R200" s="11" t="inlineStr">
        <is>
          <t>146638</t>
        </is>
      </c>
      <c r="S200" s="12" t="inlineStr"/>
      <c r="T200" s="11" t="inlineStr"/>
      <c r="U200" s="12" t="inlineStr"/>
      <c r="V200" s="12" t="n"/>
      <c r="W200" s="12">
        <f>IF(V200="Wrong - photo HAS timestamp + location","Timestamp + Location",IF(V200="Wrong - photo has NO stamp","No stamp",N200))</f>
        <v/>
      </c>
      <c r="X200" s="11">
        <f>IF(W200="Timestamp + Location","Yes","No")</f>
        <v/>
      </c>
      <c r="Y200" s="16" t="inlineStr">
        <is>
          <t>Open photo</t>
        </is>
      </c>
      <c r="Z200" s="11">
        <f>J200&amp;"|"&amp;K200</f>
        <v/>
      </c>
      <c r="AA200" s="12" t="inlineStr">
        <is>
          <t>20:30 | 000 | 146638 | O | 007</t>
        </is>
      </c>
    </row>
    <row r="201" ht="98" customHeight="1">
      <c r="A201" s="11" t="n">
        <v>200</v>
      </c>
      <c r="B201" s="11" t="inlineStr">
        <is>
          <t>SL04234</t>
        </is>
      </c>
      <c r="C201" s="12" t="inlineStr">
        <is>
          <t>JAMAL HOSSEN</t>
        </is>
      </c>
      <c r="D201" s="11" t="inlineStr">
        <is>
          <t>SO</t>
        </is>
      </c>
      <c r="E201" s="11" t="inlineStr">
        <is>
          <t>GTR04 A</t>
        </is>
      </c>
      <c r="F201" s="11" t="inlineStr">
        <is>
          <t>Sonarpur</t>
        </is>
      </c>
      <c r="G201" s="12" t="inlineStr">
        <is>
          <t>BIMAN BISWAS</t>
        </is>
      </c>
      <c r="H201" s="11" t="inlineStr">
        <is>
          <t>349863</t>
        </is>
      </c>
      <c r="I201" s="14" t="n">
        <v>46310</v>
      </c>
      <c r="J201" s="11" t="n">
        <v>1538</v>
      </c>
      <c r="K201" s="11" t="inlineStr">
        <is>
          <t>END</t>
        </is>
      </c>
      <c r="L201" s="13" t="n">
        <v>128</v>
      </c>
      <c r="M201" s="11" t="n"/>
      <c r="N201" s="12" t="inlineStr">
        <is>
          <t>No stamp</t>
        </is>
      </c>
      <c r="O201" s="12" t="inlineStr"/>
      <c r="P201" s="11" t="inlineStr"/>
      <c r="Q201" s="12" t="inlineStr"/>
      <c r="R201" s="11" t="inlineStr"/>
      <c r="S201" s="12" t="inlineStr"/>
      <c r="T201" s="11" t="inlineStr"/>
      <c r="U201" s="12" t="inlineStr"/>
      <c r="V201" s="12" t="n"/>
      <c r="W201" s="12">
        <f>IF(V201="Wrong - photo HAS timestamp + location","Timestamp + Location",IF(V201="Wrong - photo has NO stamp","No stamp",N201))</f>
        <v/>
      </c>
      <c r="X201" s="11">
        <f>IF(W201="Timestamp + Location","Yes","No")</f>
        <v/>
      </c>
      <c r="Y201" s="16" t="inlineStr">
        <is>
          <t>Open photo</t>
        </is>
      </c>
      <c r="Z201" s="11">
        <f>J201&amp;"|"&amp;K201</f>
        <v/>
      </c>
      <c r="AA201" s="12" t="inlineStr">
        <is>
          <t>23 | 50L9h</t>
        </is>
      </c>
    </row>
    <row r="202" ht="98" customHeight="1">
      <c r="A202" s="11" t="n">
        <v>201</v>
      </c>
      <c r="B202" s="11" t="inlineStr">
        <is>
          <t>SL04235</t>
        </is>
      </c>
      <c r="C202" s="12" t="inlineStr">
        <is>
          <t>HIMANSHU VERMA</t>
        </is>
      </c>
      <c r="D202" s="11" t="inlineStr">
        <is>
          <t>SR</t>
        </is>
      </c>
      <c r="E202" s="11" t="inlineStr">
        <is>
          <t>GTR03 B</t>
        </is>
      </c>
      <c r="F202" s="11" t="inlineStr">
        <is>
          <t>Ghaziabad</t>
        </is>
      </c>
      <c r="G202" s="12" t="inlineStr">
        <is>
          <t>AVDHESH KUMAR SHARMA</t>
        </is>
      </c>
      <c r="H202" s="11" t="inlineStr">
        <is>
          <t>350427</t>
        </is>
      </c>
      <c r="I202" s="14" t="n">
        <v>46311</v>
      </c>
      <c r="J202" s="11" t="n">
        <v>2173</v>
      </c>
      <c r="K202" s="11" t="inlineStr">
        <is>
          <t>START</t>
        </is>
      </c>
      <c r="L202" s="13" t="n">
        <v>160</v>
      </c>
      <c r="M202" s="11" t="n"/>
      <c r="N202" s="12" t="inlineStr">
        <is>
          <t>Timestamp + Location</t>
        </is>
      </c>
      <c r="O202" s="12" t="inlineStr">
        <is>
          <t>16-Oct-2026</t>
        </is>
      </c>
      <c r="P202" s="11" t="inlineStr">
        <is>
          <t>10:16</t>
        </is>
      </c>
      <c r="Q202" s="12" t="inlineStr">
        <is>
          <t>28.67088, 77.41720, GPS Map Camera</t>
        </is>
      </c>
      <c r="R202" s="11" t="inlineStr">
        <is>
          <t>607080</t>
        </is>
      </c>
      <c r="S202" s="12" t="inlineStr"/>
      <c r="T202" s="11" t="inlineStr"/>
      <c r="U202" s="12" t="inlineStr"/>
      <c r="V202" s="12" t="n"/>
      <c r="W202" s="12">
        <f>IF(V202="Wrong - photo HAS timestamp + location","Timestamp + Location",IF(V202="Wrong - photo has NO stamp","No stamp",N202))</f>
        <v/>
      </c>
      <c r="X202" s="11">
        <f>IF(W202="Timestamp + Location","Yes","No")</f>
        <v/>
      </c>
      <c r="Y202" s="16" t="inlineStr">
        <is>
          <t>Open photo</t>
        </is>
      </c>
      <c r="Z202" s="11">
        <f>J202&amp;"|"&amp;K202</f>
        <v/>
      </c>
      <c r="AA202" s="12" t="inlineStr">
        <is>
          <t>6070 80g0 | 50 | 100 | 40 | 000 | 210 | 120 | 730 | 140 | km/h | 35 | URN | BPsMapCamera | Ghaziabad,Uttar Pradesh,India | Chaudhary Chhabil Dass Marg, Patel Nagar 2, Ghaziabad, | UttarPradesh201009,India | Lat 28.670880,Long 77.417203 | Friday.16/10/202610:16AMGMT+05:30 | Note:Captured by GPS Map Camera | URN | GPSMapCamera | Ghaziabad,Uttar Pradesh,India | Chaudhary Chhabil Dass Marg, Patel Nagar Z, Ghazisbad, | Uttar Pradesh 201009, India | Lat 28.6708B0. Long 77.417203 | Friday. 16/10/2026 1</t>
        </is>
      </c>
    </row>
    <row r="203" ht="98" customHeight="1">
      <c r="A203" s="11" t="n">
        <v>202</v>
      </c>
      <c r="B203" s="11" t="inlineStr">
        <is>
          <t>SL04235</t>
        </is>
      </c>
      <c r="C203" s="12" t="inlineStr">
        <is>
          <t>HIMANSHU VERMA</t>
        </is>
      </c>
      <c r="D203" s="11" t="inlineStr">
        <is>
          <t>SR</t>
        </is>
      </c>
      <c r="E203" s="11" t="inlineStr">
        <is>
          <t>GTR03 B</t>
        </is>
      </c>
      <c r="F203" s="11" t="inlineStr">
        <is>
          <t>Ghaziabad</t>
        </is>
      </c>
      <c r="G203" s="12" t="inlineStr">
        <is>
          <t>AVDHESH KUMAR SHARMA</t>
        </is>
      </c>
      <c r="H203" s="11" t="inlineStr">
        <is>
          <t>350427</t>
        </is>
      </c>
      <c r="I203" s="14" t="n">
        <v>46311</v>
      </c>
      <c r="J203" s="11" t="n">
        <v>2173</v>
      </c>
      <c r="K203" s="11" t="inlineStr">
        <is>
          <t>END</t>
        </is>
      </c>
      <c r="L203" s="13" t="n">
        <v>160</v>
      </c>
      <c r="M203" s="11" t="n"/>
      <c r="N203" s="12" t="inlineStr">
        <is>
          <t>Timestamp + Location</t>
        </is>
      </c>
      <c r="O203" s="12" t="inlineStr">
        <is>
          <t>16-Oct-2026</t>
        </is>
      </c>
      <c r="P203" s="11" t="inlineStr">
        <is>
          <t>20:22</t>
        </is>
      </c>
      <c r="Q203" s="12" t="inlineStr">
        <is>
          <t>28.68968, 77.40678, GPS Map Camera</t>
        </is>
      </c>
      <c r="R203" s="11" t="inlineStr">
        <is>
          <t>7080, 466906</t>
        </is>
      </c>
      <c r="S203" s="12" t="inlineStr"/>
      <c r="T203" s="11" t="inlineStr"/>
      <c r="U203" s="12" t="inlineStr"/>
      <c r="V203" s="12" t="n"/>
      <c r="W203" s="12">
        <f>IF(V203="Wrong - photo HAS timestamp + location","Timestamp + Location",IF(V203="Wrong - photo has NO stamp","No stamp",N203))</f>
        <v/>
      </c>
      <c r="X203" s="11">
        <f>IF(W203="Timestamp + Location","Yes","No")</f>
        <v/>
      </c>
      <c r="Y203" s="16" t="inlineStr">
        <is>
          <t>Open photo</t>
        </is>
      </c>
      <c r="Z203" s="11">
        <f>J203&amp;"|"&amp;K203</f>
        <v/>
      </c>
      <c r="AA203" s="12" t="inlineStr">
        <is>
          <t xml:space="preserve">7080g0 | 60 | 100 | 50 | 40 | 466906 | Hero | 品品 | N | 10 | TURN | TUGR | GPSMapCamera | Ghaziabad,Uttar Pradesh,India | Crossings Republie,Nard Gram, Ghaziabad,Uttar Pradesh | 201003,India | Lat28.689681,Long 77.406782 | Friday.16/10/202608:22PMGMT+05:30 | Note:Captured by GPS Map Camera | GPsMapCamera | Ghaziabad, Uttar Pradesh,India | Crossings Republie, Nard Gram, Ghaziabad, Uttar Pradesh | 201003, India | Lat 28.689681, Long 77.406782 | Friday. 16/10/2026 08:22 PM GMT-05:30 | Note:Captured </t>
        </is>
      </c>
    </row>
    <row r="204" ht="98" customHeight="1">
      <c r="A204" s="11" t="n">
        <v>203</v>
      </c>
      <c r="B204" s="11" t="inlineStr">
        <is>
          <t>SL04235</t>
        </is>
      </c>
      <c r="C204" s="12" t="inlineStr">
        <is>
          <t>HIMANSHU VERMA</t>
        </is>
      </c>
      <c r="D204" s="11" t="inlineStr">
        <is>
          <t>SR</t>
        </is>
      </c>
      <c r="E204" s="11" t="inlineStr">
        <is>
          <t>GTR03 B</t>
        </is>
      </c>
      <c r="F204" s="11" t="inlineStr">
        <is>
          <t>Ghaziabad</t>
        </is>
      </c>
      <c r="G204" s="12" t="inlineStr">
        <is>
          <t>AVDHESH KUMAR SHARMA</t>
        </is>
      </c>
      <c r="H204" s="11" t="inlineStr">
        <is>
          <t>351112</t>
        </is>
      </c>
      <c r="I204" s="14" t="n">
        <v>46312</v>
      </c>
      <c r="J204" s="11" t="n">
        <v>2993</v>
      </c>
      <c r="K204" s="11" t="inlineStr">
        <is>
          <t>START</t>
        </is>
      </c>
      <c r="L204" s="13" t="n">
        <v>196</v>
      </c>
      <c r="M204" s="11" t="n"/>
      <c r="N204" s="12" t="inlineStr">
        <is>
          <t>Timestamp + Location</t>
        </is>
      </c>
      <c r="O204" s="12" t="inlineStr">
        <is>
          <t>17-Oct-2026</t>
        </is>
      </c>
      <c r="P204" s="11" t="inlineStr">
        <is>
          <t>10:15</t>
        </is>
      </c>
      <c r="Q204" s="12" t="inlineStr">
        <is>
          <t>28.68811, 77.40882, GPS Map Camera</t>
        </is>
      </c>
      <c r="R204" s="11" t="inlineStr">
        <is>
          <t>46702</t>
        </is>
      </c>
      <c r="S204" s="12" t="inlineStr"/>
      <c r="T204" s="11" t="inlineStr"/>
      <c r="U204" s="12" t="inlineStr"/>
      <c r="V204" s="12" t="n"/>
      <c r="W204" s="12">
        <f>IF(V204="Wrong - photo HAS timestamp + location","Timestamp + Location",IF(V204="Wrong - photo has NO stamp","No stamp",N204))</f>
        <v/>
      </c>
      <c r="X204" s="11">
        <f>IF(W204="Timestamp + Location","Yes","No")</f>
        <v/>
      </c>
      <c r="Y204" s="16" t="inlineStr">
        <is>
          <t>Open photo</t>
        </is>
      </c>
      <c r="Z204" s="11">
        <f>J204&amp;"|"&amp;K204</f>
        <v/>
      </c>
      <c r="AA204" s="12" t="inlineStr">
        <is>
          <t>50 | 100 | 46702 | 110 | 120 | 130 | 40 | lem/h | N | RN | BPSMopCamera | Ghaziabad,Uttar Pradesh,India | Bloxk C,Nand Gram,Ghaziabad,Uttar Pradeh | 201003,lndia | Lat28.688107,Long 77.408824 | Saturday,17/10/202610:15AMGMT+05:30 | Note:Captured by GPS Map Camera | GPSMopCamera | Ghaziabad,Uttar Pradesh,India | Blcxk C, Nand Gram, Ghaziabad, Uttar Pradesh | 201003,India | Lat 28.688107, Long 77.408824 | Saturday.17/10/202610:15AM GMT+05-30 | Note : Captured by GPS Map Camera | 8 | 50 | Note : Ca</t>
        </is>
      </c>
    </row>
    <row r="205" ht="98" customHeight="1">
      <c r="A205" s="11" t="n">
        <v>204</v>
      </c>
      <c r="B205" s="11" t="inlineStr">
        <is>
          <t>SL04235</t>
        </is>
      </c>
      <c r="C205" s="12" t="inlineStr">
        <is>
          <t>HIMANSHU VERMA</t>
        </is>
      </c>
      <c r="D205" s="11" t="inlineStr">
        <is>
          <t>SR</t>
        </is>
      </c>
      <c r="E205" s="11" t="inlineStr">
        <is>
          <t>GTR03 B</t>
        </is>
      </c>
      <c r="F205" s="11" t="inlineStr">
        <is>
          <t>Ghaziabad</t>
        </is>
      </c>
      <c r="G205" s="12" t="inlineStr">
        <is>
          <t>AVDHESH KUMAR SHARMA</t>
        </is>
      </c>
      <c r="H205" s="11" t="inlineStr">
        <is>
          <t>351112</t>
        </is>
      </c>
      <c r="I205" s="14" t="n">
        <v>46312</v>
      </c>
      <c r="J205" s="11" t="n">
        <v>2993</v>
      </c>
      <c r="K205" s="11" t="inlineStr">
        <is>
          <t>END</t>
        </is>
      </c>
      <c r="L205" s="13" t="n">
        <v>196</v>
      </c>
      <c r="M205" s="11" t="n"/>
      <c r="N205" s="12" t="inlineStr">
        <is>
          <t>Timestamp + Location</t>
        </is>
      </c>
      <c r="O205" s="12" t="inlineStr">
        <is>
          <t>17-Oct-2026</t>
        </is>
      </c>
      <c r="P205" s="11" t="inlineStr"/>
      <c r="Q205" s="12" t="inlineStr">
        <is>
          <t>28.68833, 77.40880, GPS Map Camera</t>
        </is>
      </c>
      <c r="R205" s="11" t="inlineStr">
        <is>
          <t>48751, 48751</t>
        </is>
      </c>
      <c r="S205" s="12" t="inlineStr"/>
      <c r="T205" s="11" t="inlineStr"/>
      <c r="U205" s="12" t="inlineStr">
        <is>
          <t>3 - Random sample (stamped)</t>
        </is>
      </c>
      <c r="V205" s="17" t="n"/>
      <c r="W205" s="12">
        <f>IF(V205="Wrong - photo HAS timestamp + location","Timestamp + Location",IF(V205="Wrong - photo has NO stamp","No stamp",N205))</f>
        <v/>
      </c>
      <c r="X205" s="11">
        <f>IF(W205="Timestamp + Location","Yes","No")</f>
        <v/>
      </c>
      <c r="Y205" s="16" t="inlineStr">
        <is>
          <t>Open photo</t>
        </is>
      </c>
      <c r="Z205" s="11">
        <f>J205&amp;"|"&amp;K205</f>
        <v/>
      </c>
      <c r="AA205" s="12" t="inlineStr">
        <is>
          <t>Hero | 10O | 48751 | 20 | kom/h | GPSMapCameru | Ghaziabad,Uttar Pradesh,India | Block D,Nand Gram,Ghaziabad,Uttar Pradesh | 201003,India | Lat 28.688326,Long 77.408800 | Saturday,17/10/202609-49PMGMT-05:30 | Note: Captured by GPS Map Camera | GPSMapCamera | Ghaziabad,Uttar Pradesh,India | Bloxk D, Nand Gram, Ghaziabad, Uitar Pradesh | 201003_India | Lat 28.688326, Long 77.408800 | Saturday,17/10/202609:49PM GMT-05:30 | Note : Captured by GPS Map Camera | ePSMapCamera | Ghaziabad,Uttar Pradesh,I</t>
        </is>
      </c>
    </row>
    <row r="206" ht="98" customHeight="1">
      <c r="A206" s="11" t="n">
        <v>205</v>
      </c>
      <c r="B206" s="11" t="inlineStr">
        <is>
          <t>SL04240</t>
        </is>
      </c>
      <c r="C206" s="12" t="inlineStr">
        <is>
          <t>SALIM KHAN</t>
        </is>
      </c>
      <c r="D206" s="11" t="inlineStr">
        <is>
          <t>SO</t>
        </is>
      </c>
      <c r="E206" s="11" t="inlineStr">
        <is>
          <t>GTR02</t>
        </is>
      </c>
      <c r="F206" s="11" t="inlineStr">
        <is>
          <t>Faridabad</t>
        </is>
      </c>
      <c r="G206" s="12" t="inlineStr">
        <is>
          <t>PUNEET WADHWA</t>
        </is>
      </c>
      <c r="H206" s="11" t="inlineStr">
        <is>
          <t>348885</t>
        </is>
      </c>
      <c r="I206" s="14" t="n">
        <v>46308</v>
      </c>
      <c r="J206" s="11" t="n">
        <v>597</v>
      </c>
      <c r="K206" s="11" t="inlineStr">
        <is>
          <t>START</t>
        </is>
      </c>
      <c r="L206" s="13" t="n">
        <v>64</v>
      </c>
      <c r="M206" s="11" t="n"/>
      <c r="N206" s="12" t="inlineStr">
        <is>
          <t>No stamp</t>
        </is>
      </c>
      <c r="O206" s="12" t="inlineStr"/>
      <c r="P206" s="11" t="inlineStr"/>
      <c r="Q206" s="12" t="inlineStr"/>
      <c r="R206" s="11" t="inlineStr">
        <is>
          <t>66660</t>
        </is>
      </c>
      <c r="S206" s="12" t="inlineStr"/>
      <c r="T206" s="11" t="inlineStr"/>
      <c r="U206" s="12" t="inlineStr">
        <is>
          <t>2 - Employee uses stamps elsewhere</t>
        </is>
      </c>
      <c r="V206" s="17" t="n"/>
      <c r="W206" s="12">
        <f>IF(V206="Wrong - photo HAS timestamp + location","Timestamp + Location",IF(V206="Wrong - photo has NO stamp","No stamp",N206))</f>
        <v/>
      </c>
      <c r="X206" s="11">
        <f>IF(W206="Timestamp + Location","Yes","No")</f>
        <v/>
      </c>
      <c r="Y206" s="16" t="inlineStr">
        <is>
          <t>Open photo</t>
        </is>
      </c>
      <c r="Z206" s="11">
        <f>J206&amp;"|"&amp;K206</f>
        <v/>
      </c>
      <c r="AA206" s="12" t="inlineStr">
        <is>
          <t>66660 | m | 80 | 90 | W | W</t>
        </is>
      </c>
    </row>
    <row r="207" ht="98" customHeight="1">
      <c r="A207" s="11" t="n">
        <v>206</v>
      </c>
      <c r="B207" s="11" t="inlineStr">
        <is>
          <t>SL04240</t>
        </is>
      </c>
      <c r="C207" s="12" t="inlineStr">
        <is>
          <t>SALIM KHAN</t>
        </is>
      </c>
      <c r="D207" s="11" t="inlineStr">
        <is>
          <t>SO</t>
        </is>
      </c>
      <c r="E207" s="11" t="inlineStr">
        <is>
          <t>GTR02</t>
        </is>
      </c>
      <c r="F207" s="11" t="inlineStr">
        <is>
          <t>Faridabad</t>
        </is>
      </c>
      <c r="G207" s="12" t="inlineStr">
        <is>
          <t>PUNEET WADHWA</t>
        </is>
      </c>
      <c r="H207" s="11" t="inlineStr">
        <is>
          <t>348885</t>
        </is>
      </c>
      <c r="I207" s="14" t="n">
        <v>46308</v>
      </c>
      <c r="J207" s="11" t="n">
        <v>597</v>
      </c>
      <c r="K207" s="11" t="inlineStr">
        <is>
          <t>END</t>
        </is>
      </c>
      <c r="L207" s="13" t="n">
        <v>64</v>
      </c>
      <c r="M207" s="11" t="n"/>
      <c r="N207" s="12" t="inlineStr">
        <is>
          <t>No stamp</t>
        </is>
      </c>
      <c r="O207" s="12" t="inlineStr"/>
      <c r="P207" s="11" t="inlineStr"/>
      <c r="Q207" s="12" t="inlineStr"/>
      <c r="R207" s="11" t="inlineStr">
        <is>
          <t>100499</t>
        </is>
      </c>
      <c r="S207" s="12" t="inlineStr"/>
      <c r="T207" s="11" t="inlineStr"/>
      <c r="U207" s="12" t="inlineStr">
        <is>
          <t>2 - Employee uses stamps elsewhere</t>
        </is>
      </c>
      <c r="V207" s="17" t="n"/>
      <c r="W207" s="12">
        <f>IF(V207="Wrong - photo HAS timestamp + location","Timestamp + Location",IF(V207="Wrong - photo has NO stamp","No stamp",N207))</f>
        <v/>
      </c>
      <c r="X207" s="11">
        <f>IF(W207="Timestamp + Location","Yes","No")</f>
        <v/>
      </c>
      <c r="Y207" s="16" t="inlineStr">
        <is>
          <t>Open photo</t>
        </is>
      </c>
      <c r="Z207" s="11">
        <f>J207&amp;"|"&amp;K207</f>
        <v/>
      </c>
      <c r="AA207" s="12" t="inlineStr">
        <is>
          <t>40 | 80 | 100499 | 30 | kom | 06 | 20 | 10 | 10 | N</t>
        </is>
      </c>
    </row>
    <row r="208" ht="98" customHeight="1">
      <c r="A208" s="11" t="n">
        <v>207</v>
      </c>
      <c r="B208" s="11" t="inlineStr">
        <is>
          <t>SL04240</t>
        </is>
      </c>
      <c r="C208" s="12" t="inlineStr">
        <is>
          <t>SALIM KHAN</t>
        </is>
      </c>
      <c r="D208" s="11" t="inlineStr">
        <is>
          <t>SO</t>
        </is>
      </c>
      <c r="E208" s="11" t="inlineStr">
        <is>
          <t>GTR02</t>
        </is>
      </c>
      <c r="F208" s="11" t="inlineStr">
        <is>
          <t>Faridabad</t>
        </is>
      </c>
      <c r="G208" s="12" t="inlineStr">
        <is>
          <t>PUNEET WADHWA</t>
        </is>
      </c>
      <c r="H208" s="11" t="inlineStr">
        <is>
          <t>349351</t>
        </is>
      </c>
      <c r="I208" s="14" t="n">
        <v>46309</v>
      </c>
      <c r="J208" s="11" t="n">
        <v>1007</v>
      </c>
      <c r="K208" s="11" t="inlineStr">
        <is>
          <t>START</t>
        </is>
      </c>
      <c r="L208" s="13" t="n">
        <v>140</v>
      </c>
      <c r="M208" s="11" t="n"/>
      <c r="N208" s="12" t="inlineStr">
        <is>
          <t>No stamp</t>
        </is>
      </c>
      <c r="O208" s="12" t="inlineStr"/>
      <c r="P208" s="11" t="inlineStr"/>
      <c r="Q208" s="12" t="inlineStr"/>
      <c r="R208" s="11" t="inlineStr">
        <is>
          <t>49</t>
        </is>
      </c>
      <c r="S208" s="12" t="inlineStr"/>
      <c r="T208" s="11" t="inlineStr"/>
      <c r="U208" s="12" t="inlineStr">
        <is>
          <t>2 - Employee uses stamps elsewhere</t>
        </is>
      </c>
      <c r="V208" s="17" t="n"/>
      <c r="W208" s="12">
        <f>IF(V208="Wrong - photo HAS timestamp + location","Timestamp + Location",IF(V208="Wrong - photo has NO stamp","No stamp",N208))</f>
        <v/>
      </c>
      <c r="X208" s="11">
        <f>IF(W208="Timestamp + Location","Yes","No")</f>
        <v/>
      </c>
      <c r="Y208" s="16" t="inlineStr">
        <is>
          <t>Open photo</t>
        </is>
      </c>
      <c r="Z208" s="11">
        <f>J208&amp;"|"&amp;K208</f>
        <v/>
      </c>
      <c r="AA208" s="12" t="inlineStr">
        <is>
          <t>I0049 | NOI | FubroRA | NOI</t>
        </is>
      </c>
    </row>
    <row r="209" ht="98" customHeight="1">
      <c r="A209" s="11" t="n">
        <v>208</v>
      </c>
      <c r="B209" s="11" t="inlineStr">
        <is>
          <t>SL04240</t>
        </is>
      </c>
      <c r="C209" s="12" t="inlineStr">
        <is>
          <t>SALIM KHAN</t>
        </is>
      </c>
      <c r="D209" s="11" t="inlineStr">
        <is>
          <t>SO</t>
        </is>
      </c>
      <c r="E209" s="11" t="inlineStr">
        <is>
          <t>GTR02</t>
        </is>
      </c>
      <c r="F209" s="11" t="inlineStr">
        <is>
          <t>Faridabad</t>
        </is>
      </c>
      <c r="G209" s="12" t="inlineStr">
        <is>
          <t>PUNEET WADHWA</t>
        </is>
      </c>
      <c r="H209" s="11" t="inlineStr">
        <is>
          <t>349351</t>
        </is>
      </c>
      <c r="I209" s="14" t="n">
        <v>46309</v>
      </c>
      <c r="J209" s="11" t="n">
        <v>1007</v>
      </c>
      <c r="K209" s="11" t="inlineStr">
        <is>
          <t>END</t>
        </is>
      </c>
      <c r="L209" s="13" t="n">
        <v>140</v>
      </c>
      <c r="M209" s="11" t="n"/>
      <c r="N209" s="12" t="inlineStr">
        <is>
          <t>Timestamp + Location</t>
        </is>
      </c>
      <c r="O209" s="12" t="inlineStr">
        <is>
          <t>14-Oct-2026</t>
        </is>
      </c>
      <c r="P209" s="11" t="inlineStr">
        <is>
          <t>07:08</t>
        </is>
      </c>
      <c r="Q209" s="12" t="inlineStr">
        <is>
          <t>Index-number stamp app</t>
        </is>
      </c>
      <c r="R209" s="11" t="inlineStr">
        <is>
          <t>8007, 18180, 30</t>
        </is>
      </c>
      <c r="S209" s="12" t="inlineStr"/>
      <c r="T209" s="11" t="inlineStr"/>
      <c r="U209" s="12" t="inlineStr"/>
      <c r="V209" s="12" t="n"/>
      <c r="W209" s="12">
        <f>IF(V209="Wrong - photo HAS timestamp + location","Timestamp + Location",IF(V209="Wrong - photo has NO stamp","No stamp",N209))</f>
        <v/>
      </c>
      <c r="X209" s="11">
        <f>IF(W209="Timestamp + Location","Yes","No")</f>
        <v/>
      </c>
      <c r="Y209" s="16" t="inlineStr">
        <is>
          <t>Open photo</t>
        </is>
      </c>
      <c r="Z209" s="11">
        <f>J209&amp;"|"&amp;K209</f>
        <v/>
      </c>
      <c r="AA209" s="12" t="inlineStr">
        <is>
          <t>8007 | 18180 | 14-0ct-2026 7:08:38 | SHGOALCOLON | pm | 233°SW | Altitude:165.0msnm | Google | Index number: 352 | 00030 | NOI | LOGK | 18180 | 14-0ct-2026 7:08:38 |  pm | WCACOLO | 233° SW | Altitude:165.0msnm | Google | Index number: 352</t>
        </is>
      </c>
    </row>
    <row r="210" ht="98" customHeight="1">
      <c r="A210" s="11" t="n">
        <v>209</v>
      </c>
      <c r="B210" s="11" t="inlineStr">
        <is>
          <t>SL04240</t>
        </is>
      </c>
      <c r="C210" s="12" t="inlineStr">
        <is>
          <t>SALIM KHAN</t>
        </is>
      </c>
      <c r="D210" s="11" t="inlineStr">
        <is>
          <t>SO</t>
        </is>
      </c>
      <c r="E210" s="11" t="inlineStr">
        <is>
          <t>GTR02</t>
        </is>
      </c>
      <c r="F210" s="11" t="inlineStr">
        <is>
          <t>Faridabad</t>
        </is>
      </c>
      <c r="G210" s="12" t="inlineStr">
        <is>
          <t>PUNEET WADHWA</t>
        </is>
      </c>
      <c r="H210" s="11" t="inlineStr">
        <is>
          <t>349945</t>
        </is>
      </c>
      <c r="I210" s="14" t="n">
        <v>46310</v>
      </c>
      <c r="J210" s="11" t="n">
        <v>1631</v>
      </c>
      <c r="K210" s="11" t="inlineStr">
        <is>
          <t>START</t>
        </is>
      </c>
      <c r="L210" s="13" t="n">
        <v>108</v>
      </c>
      <c r="M210" s="11" t="n"/>
      <c r="N210" s="12" t="inlineStr">
        <is>
          <t>Timestamp + Location</t>
        </is>
      </c>
      <c r="O210" s="12" t="inlineStr">
        <is>
          <t>15-Oct-2026</t>
        </is>
      </c>
      <c r="P210" s="11" t="inlineStr">
        <is>
          <t>08:03</t>
        </is>
      </c>
      <c r="Q210" s="12" t="inlineStr">
        <is>
          <t>Index-number stamp app</t>
        </is>
      </c>
      <c r="R210" s="11" t="inlineStr">
        <is>
          <t>506070, 10124, 920169</t>
        </is>
      </c>
      <c r="S210" s="12" t="inlineStr"/>
      <c r="T210" s="11" t="inlineStr"/>
      <c r="U210" s="12" t="inlineStr"/>
      <c r="V210" s="12" t="n"/>
      <c r="W210" s="12">
        <f>IF(V210="Wrong - photo HAS timestamp + location","Timestamp + Location",IF(V210="Wrong - photo has NO stamp","No stamp",N210))</f>
        <v/>
      </c>
      <c r="X210" s="11">
        <f>IF(W210="Timestamp + Location","Yes","No")</f>
        <v/>
      </c>
      <c r="Y210" s="16" t="inlineStr">
        <is>
          <t>Open photo</t>
        </is>
      </c>
      <c r="Z210" s="11">
        <f>J210&amp;"|"&amp;K210</f>
        <v/>
      </c>
      <c r="AA210" s="12" t="inlineStr">
        <is>
          <t>506070 | 40 | 88 | 10124 | 88 | 90 | 20 | 15-0ct-2026 8:03:51 am | 195° S | Sector 16A | WeeHe1I0s | Faridabad Division | MihMulapeGl | Haryana | 91 | Altitude:148.5msnm | nalCohcoy | G | Speed:0.0km/h | hTemek | Coogle | Index number: 353 | 15-0ct-2026 8:03:51 am | 195° S | Sector 16A | WeoO HASTIns | Faridabad Division | MlhMuiagN | Haryana | 920169 | Altitude:148.5msnm | nalColooy | Speed:0.0km/h | hTemsls | Index number: 353</t>
        </is>
      </c>
    </row>
    <row r="211" ht="98" customHeight="1">
      <c r="A211" s="11" t="n">
        <v>210</v>
      </c>
      <c r="B211" s="11" t="inlineStr">
        <is>
          <t>SL04240</t>
        </is>
      </c>
      <c r="C211" s="12" t="inlineStr">
        <is>
          <t>SALIM KHAN</t>
        </is>
      </c>
      <c r="D211" s="11" t="inlineStr">
        <is>
          <t>SO</t>
        </is>
      </c>
      <c r="E211" s="11" t="inlineStr">
        <is>
          <t>GTR02</t>
        </is>
      </c>
      <c r="F211" s="11" t="inlineStr">
        <is>
          <t>Faridabad</t>
        </is>
      </c>
      <c r="G211" s="12" t="inlineStr">
        <is>
          <t>PUNEET WADHWA</t>
        </is>
      </c>
      <c r="H211" s="11" t="inlineStr">
        <is>
          <t>349945</t>
        </is>
      </c>
      <c r="I211" s="14" t="n">
        <v>46310</v>
      </c>
      <c r="J211" s="11" t="n">
        <v>1631</v>
      </c>
      <c r="K211" s="11" t="inlineStr">
        <is>
          <t>END</t>
        </is>
      </c>
      <c r="L211" s="13" t="n">
        <v>108</v>
      </c>
      <c r="M211" s="11" t="n"/>
      <c r="N211" s="12" t="inlineStr">
        <is>
          <t>Timestamp + Location</t>
        </is>
      </c>
      <c r="O211" s="12" t="inlineStr">
        <is>
          <t>15-Oct-2026</t>
        </is>
      </c>
      <c r="P211" s="11" t="inlineStr">
        <is>
          <t>20:08</t>
        </is>
      </c>
      <c r="Q211" s="12" t="inlineStr">
        <is>
          <t>Index-number stamp app</t>
        </is>
      </c>
      <c r="R211" s="11" t="inlineStr">
        <is>
          <t>186</t>
        </is>
      </c>
      <c r="S211" s="12" t="inlineStr"/>
      <c r="T211" s="11" t="inlineStr"/>
      <c r="U211" s="12" t="inlineStr"/>
      <c r="V211" s="12" t="n"/>
      <c r="W211" s="12">
        <f>IF(V211="Wrong - photo HAS timestamp + location","Timestamp + Location",IF(V211="Wrong - photo has NO stamp","No stamp",N211))</f>
        <v/>
      </c>
      <c r="X211" s="11">
        <f>IF(W211="Timestamp + Location","Yes","No")</f>
        <v/>
      </c>
      <c r="Y211" s="16" t="inlineStr">
        <is>
          <t>Open photo</t>
        </is>
      </c>
      <c r="Z211" s="11">
        <f>J211&amp;"|"&amp;K211</f>
        <v/>
      </c>
      <c r="AA211" s="12" t="inlineStr">
        <is>
          <t>LOCK | 86 | 15-0ct-2026 8:08:52 pm | 213°SW | Sector 19 | Faridabad Division | 80O5CO.CH | Haryana | Altitude:165.0msnm | Goegk | Index number: 357 | HSOA | LOOK | andlete | 15-0ct-2026 8:08:52 pm | km | 0186 | 213° SW | Sector 19 | Faridabad Division | SEOOL.CO.CH | Haryana | Altitude:165.0msnm | Index number. 357 | Goegk</t>
        </is>
      </c>
    </row>
    <row r="212" ht="98" customHeight="1">
      <c r="A212" s="11" t="n">
        <v>211</v>
      </c>
      <c r="B212" s="11" t="inlineStr">
        <is>
          <t>SL04240</t>
        </is>
      </c>
      <c r="C212" s="12" t="inlineStr">
        <is>
          <t>SALIM KHAN</t>
        </is>
      </c>
      <c r="D212" s="11" t="inlineStr">
        <is>
          <t>SO</t>
        </is>
      </c>
      <c r="E212" s="11" t="inlineStr">
        <is>
          <t>GTR02</t>
        </is>
      </c>
      <c r="F212" s="11" t="inlineStr">
        <is>
          <t>Faridabad</t>
        </is>
      </c>
      <c r="G212" s="12" t="inlineStr">
        <is>
          <t>PUNEET WADHWA</t>
        </is>
      </c>
      <c r="H212" s="11" t="inlineStr">
        <is>
          <t>351157</t>
        </is>
      </c>
      <c r="I212" s="14" t="n">
        <v>46312</v>
      </c>
      <c r="J212" s="11" t="n">
        <v>3050</v>
      </c>
      <c r="K212" s="11" t="inlineStr">
        <is>
          <t>START</t>
        </is>
      </c>
      <c r="L212" s="13" t="n">
        <v>52</v>
      </c>
      <c r="M212" s="11" t="n"/>
      <c r="N212" s="12" t="inlineStr">
        <is>
          <t>Timestamp + Location</t>
        </is>
      </c>
      <c r="O212" s="12" t="inlineStr">
        <is>
          <t>17-Oct-2026</t>
        </is>
      </c>
      <c r="P212" s="11" t="inlineStr">
        <is>
          <t>23:54</t>
        </is>
      </c>
      <c r="Q212" s="12" t="inlineStr">
        <is>
          <t>Index-number stamp app</t>
        </is>
      </c>
      <c r="R212" s="11" t="inlineStr"/>
      <c r="S212" s="12" t="inlineStr"/>
      <c r="T212" s="11" t="inlineStr"/>
      <c r="U212" s="12" t="inlineStr"/>
      <c r="V212" s="12" t="n"/>
      <c r="W212" s="12">
        <f>IF(V212="Wrong - photo HAS timestamp + location","Timestamp + Location",IF(V212="Wrong - photo has NO stamp","No stamp",N212))</f>
        <v/>
      </c>
      <c r="X212" s="11">
        <f>IF(W212="Timestamp + Location","Yes","No")</f>
        <v/>
      </c>
      <c r="Y212" s="16" t="inlineStr">
        <is>
          <t>Open photo</t>
        </is>
      </c>
      <c r="Z212" s="11">
        <f>J212&amp;"|"&amp;K212</f>
        <v/>
      </c>
      <c r="AA212" s="12" t="inlineStr">
        <is>
          <t>1minute ago | 17-0ct-20268:23:54am | 162S | Mawai Road | Neharpar Faridabad | Faridabad Division | Haryana | Altitude:145.1msnm | Speed:0.0km/h | Index number.361 | 17-0ct-20268:23:54am | 162S | Mawai Road | Neharpar Faridabad | Faridabad Division | Haryana | Altitude:145.1msnm | Speed:0.0km/h | Index number.361</t>
        </is>
      </c>
    </row>
    <row r="213" ht="98" customHeight="1">
      <c r="A213" s="11" t="n">
        <v>212</v>
      </c>
      <c r="B213" s="11" t="inlineStr">
        <is>
          <t>SL04240</t>
        </is>
      </c>
      <c r="C213" s="12" t="inlineStr">
        <is>
          <t>SALIM KHAN</t>
        </is>
      </c>
      <c r="D213" s="11" t="inlineStr">
        <is>
          <t>SO</t>
        </is>
      </c>
      <c r="E213" s="11" t="inlineStr">
        <is>
          <t>GTR02</t>
        </is>
      </c>
      <c r="F213" s="11" t="inlineStr">
        <is>
          <t>Faridabad</t>
        </is>
      </c>
      <c r="G213" s="12" t="inlineStr">
        <is>
          <t>PUNEET WADHWA</t>
        </is>
      </c>
      <c r="H213" s="11" t="inlineStr">
        <is>
          <t>351157</t>
        </is>
      </c>
      <c r="I213" s="14" t="n">
        <v>46312</v>
      </c>
      <c r="J213" s="11" t="n">
        <v>3050</v>
      </c>
      <c r="K213" s="11" t="inlineStr">
        <is>
          <t>END</t>
        </is>
      </c>
      <c r="L213" s="13" t="n">
        <v>52</v>
      </c>
      <c r="M213" s="11" t="n"/>
      <c r="N213" s="12" t="inlineStr">
        <is>
          <t>Timestamp only (no location)</t>
        </is>
      </c>
      <c r="O213" s="12" t="inlineStr">
        <is>
          <t>17-Oct-2026, 07-Oct-2026</t>
        </is>
      </c>
      <c r="P213" s="11" t="inlineStr"/>
      <c r="Q213" s="12" t="inlineStr"/>
      <c r="R213" s="11" t="inlineStr"/>
      <c r="S213" s="12" t="inlineStr"/>
      <c r="T213" s="11" t="inlineStr"/>
      <c r="U213" s="12" t="inlineStr">
        <is>
          <t>2 - Employee uses stamps elsewhere</t>
        </is>
      </c>
      <c r="V213" s="17" t="n"/>
      <c r="W213" s="12">
        <f>IF(V213="Wrong - photo HAS timestamp + location","Timestamp + Location",IF(V213="Wrong - photo has NO stamp","No stamp",N213))</f>
        <v/>
      </c>
      <c r="X213" s="11">
        <f>IF(W213="Timestamp + Location","Yes","No")</f>
        <v/>
      </c>
      <c r="Y213" s="16" t="inlineStr">
        <is>
          <t>Open photo</t>
        </is>
      </c>
      <c r="Z213" s="11">
        <f>J213&amp;"|"&amp;K213</f>
        <v/>
      </c>
      <c r="AA213" s="12" t="inlineStr">
        <is>
          <t>170ct-202611:09: | 21 | Sec | Faridabad D | 70ct-202611:09 | 21 | Sec | Faridabad D</t>
        </is>
      </c>
    </row>
    <row r="214" ht="98" customHeight="1">
      <c r="A214" s="11" t="n">
        <v>213</v>
      </c>
      <c r="B214" s="11" t="inlineStr">
        <is>
          <t>SL04254</t>
        </is>
      </c>
      <c r="C214" s="12" t="inlineStr">
        <is>
          <t>JOY DAS</t>
        </is>
      </c>
      <c r="D214" s="11" t="inlineStr">
        <is>
          <t>SR</t>
        </is>
      </c>
      <c r="E214" s="11" t="inlineStr">
        <is>
          <t>GTR04 A</t>
        </is>
      </c>
      <c r="F214" s="11" t="inlineStr">
        <is>
          <t>Durgapur</t>
        </is>
      </c>
      <c r="G214" s="12" t="inlineStr">
        <is>
          <t>DEEPOJWAL CHAKRABORTY</t>
        </is>
      </c>
      <c r="H214" s="11" t="inlineStr">
        <is>
          <t>349101</t>
        </is>
      </c>
      <c r="I214" s="14" t="n">
        <v>46308</v>
      </c>
      <c r="J214" s="11" t="n">
        <v>776</v>
      </c>
      <c r="K214" s="11" t="inlineStr">
        <is>
          <t>START</t>
        </is>
      </c>
      <c r="L214" s="13" t="n">
        <v>260</v>
      </c>
      <c r="M214" s="11" t="n"/>
      <c r="N214" s="12" t="inlineStr">
        <is>
          <t>No stamp</t>
        </is>
      </c>
      <c r="O214" s="12" t="inlineStr"/>
      <c r="P214" s="11" t="inlineStr"/>
      <c r="Q214" s="12" t="inlineStr"/>
      <c r="R214" s="11" t="inlineStr">
        <is>
          <t>48062, 2908</t>
        </is>
      </c>
      <c r="S214" s="12" t="inlineStr"/>
      <c r="T214" s="11" t="inlineStr"/>
      <c r="U214" s="12" t="inlineStr">
        <is>
          <t>2 - Employee uses stamps elsewhere</t>
        </is>
      </c>
      <c r="V214" s="17" t="n"/>
      <c r="W214" s="12">
        <f>IF(V214="Wrong - photo HAS timestamp + location","Timestamp + Location",IF(V214="Wrong - photo has NO stamp","No stamp",N214))</f>
        <v/>
      </c>
      <c r="X214" s="11">
        <f>IF(W214="Timestamp + Location","Yes","No")</f>
        <v/>
      </c>
      <c r="Y214" s="16" t="inlineStr">
        <is>
          <t>Open photo</t>
        </is>
      </c>
      <c r="Z214" s="11">
        <f>J214&amp;"|"&amp;K214</f>
        <v/>
      </c>
      <c r="AA214" s="12" t="inlineStr">
        <is>
          <t>km/t | 48062 | RESET | 2908h | RESET</t>
        </is>
      </c>
    </row>
    <row r="215" ht="98" customHeight="1">
      <c r="A215" s="11" t="n">
        <v>214</v>
      </c>
      <c r="B215" s="11" t="inlineStr">
        <is>
          <t>SL04254</t>
        </is>
      </c>
      <c r="C215" s="12" t="inlineStr">
        <is>
          <t>JOY DAS</t>
        </is>
      </c>
      <c r="D215" s="11" t="inlineStr">
        <is>
          <t>SR</t>
        </is>
      </c>
      <c r="E215" s="11" t="inlineStr">
        <is>
          <t>GTR04 A</t>
        </is>
      </c>
      <c r="F215" s="11" t="inlineStr">
        <is>
          <t>Durgapur</t>
        </is>
      </c>
      <c r="G215" s="12" t="inlineStr">
        <is>
          <t>DEEPOJWAL CHAKRABORTY</t>
        </is>
      </c>
      <c r="H215" s="11" t="inlineStr">
        <is>
          <t>349101</t>
        </is>
      </c>
      <c r="I215" s="14" t="n">
        <v>46308</v>
      </c>
      <c r="J215" s="11" t="n">
        <v>776</v>
      </c>
      <c r="K215" s="11" t="inlineStr">
        <is>
          <t>END</t>
        </is>
      </c>
      <c r="L215" s="13" t="n">
        <v>260</v>
      </c>
      <c r="M215" s="11" t="n"/>
      <c r="N215" s="12" t="inlineStr">
        <is>
          <t>Timestamp + Location</t>
        </is>
      </c>
      <c r="O215" s="12" t="inlineStr">
        <is>
          <t>13-Oct-2026</t>
        </is>
      </c>
      <c r="P215" s="11" t="inlineStr">
        <is>
          <t>18:19</t>
        </is>
      </c>
      <c r="Q215" s="12" t="inlineStr"/>
      <c r="R215" s="11" t="inlineStr"/>
      <c r="S215" s="12" t="inlineStr"/>
      <c r="T215" s="11" t="inlineStr"/>
      <c r="U215" s="12" t="inlineStr">
        <is>
          <t>3 - Random sample (stamped)</t>
        </is>
      </c>
      <c r="V215" s="17" t="n"/>
      <c r="W215" s="12">
        <f>IF(V215="Wrong - photo HAS timestamp + location","Timestamp + Location",IF(V215="Wrong - photo has NO stamp","No stamp",N215))</f>
        <v/>
      </c>
      <c r="X215" s="11">
        <f>IF(W215="Timestamp + Location","Yes","No")</f>
        <v/>
      </c>
      <c r="Y215" s="16" t="inlineStr">
        <is>
          <t>Open photo</t>
        </is>
      </c>
      <c r="Z215" s="11">
        <f>J215&amp;"|"&amp;K215</f>
        <v/>
      </c>
      <c r="AA215" s="12" t="inlineStr">
        <is>
          <t>LOW | DRTTERY | IFE | kmL | 0DO | 8H | 12 | km | km/h | Oct 13, 2026 6:19:19 PM | Benachity | Durgapur | Burdwan Division | West Bengal | Oct 13, 2026 6:19:19 PM | Benachity | Durgapur | Burdwan Division | West Bengal</t>
        </is>
      </c>
    </row>
    <row r="216" ht="98" customHeight="1">
      <c r="A216" s="11" t="n">
        <v>215</v>
      </c>
      <c r="B216" s="11" t="inlineStr">
        <is>
          <t>SL04266</t>
        </is>
      </c>
      <c r="C216" s="12" t="inlineStr">
        <is>
          <t>KOUSHIK MONDAL</t>
        </is>
      </c>
      <c r="D216" s="11" t="inlineStr">
        <is>
          <t>SO</t>
        </is>
      </c>
      <c r="E216" s="11" t="inlineStr">
        <is>
          <t>GTR04 A</t>
        </is>
      </c>
      <c r="F216" s="11" t="inlineStr">
        <is>
          <t>Baruipur</t>
        </is>
      </c>
      <c r="G216" s="12" t="inlineStr">
        <is>
          <t>BIMAN BISWAS</t>
        </is>
      </c>
      <c r="H216" s="11" t="inlineStr">
        <is>
          <t>349590</t>
        </is>
      </c>
      <c r="I216" s="14" t="n">
        <v>46308</v>
      </c>
      <c r="J216" s="11" t="n">
        <v>1241</v>
      </c>
      <c r="K216" s="11" t="inlineStr">
        <is>
          <t>START</t>
        </is>
      </c>
      <c r="L216" s="13" t="n">
        <v>144</v>
      </c>
      <c r="M216" s="11" t="n"/>
      <c r="N216" s="12" t="inlineStr">
        <is>
          <t>No stamp</t>
        </is>
      </c>
      <c r="O216" s="12" t="inlineStr"/>
      <c r="P216" s="11" t="inlineStr"/>
      <c r="Q216" s="12" t="inlineStr"/>
      <c r="R216" s="11" t="inlineStr">
        <is>
          <t>3046</t>
        </is>
      </c>
      <c r="S216" s="12" t="inlineStr"/>
      <c r="T216" s="11" t="inlineStr"/>
      <c r="U216" s="12" t="inlineStr"/>
      <c r="V216" s="12" t="n"/>
      <c r="W216" s="12">
        <f>IF(V216="Wrong - photo HAS timestamp + location","Timestamp + Location",IF(V216="Wrong - photo has NO stamp","No stamp",N216))</f>
        <v/>
      </c>
      <c r="X216" s="11">
        <f>IF(W216="Timestamp + Location","Yes","No")</f>
        <v/>
      </c>
      <c r="Y216" s="16" t="inlineStr">
        <is>
          <t>Open photo</t>
        </is>
      </c>
      <c r="Z216" s="11">
        <f>J216&amp;"|"&amp;K216</f>
        <v/>
      </c>
      <c r="AA216" s="12" t="inlineStr">
        <is>
          <t>3046 | km | TOTAL | h5:6 | 2 | km/h | GEAR | Km/h | GEAR</t>
        </is>
      </c>
    </row>
    <row r="217" ht="98" customHeight="1">
      <c r="A217" s="11" t="n">
        <v>216</v>
      </c>
      <c r="B217" s="11" t="inlineStr">
        <is>
          <t>SL04266</t>
        </is>
      </c>
      <c r="C217" s="12" t="inlineStr">
        <is>
          <t>KOUSHIK MONDAL</t>
        </is>
      </c>
      <c r="D217" s="11" t="inlineStr">
        <is>
          <t>SO</t>
        </is>
      </c>
      <c r="E217" s="11" t="inlineStr">
        <is>
          <t>GTR04 A</t>
        </is>
      </c>
      <c r="F217" s="11" t="inlineStr">
        <is>
          <t>Baruipur</t>
        </is>
      </c>
      <c r="G217" s="12" t="inlineStr">
        <is>
          <t>BIMAN BISWAS</t>
        </is>
      </c>
      <c r="H217" s="11" t="inlineStr">
        <is>
          <t>349590</t>
        </is>
      </c>
      <c r="I217" s="14" t="n">
        <v>46308</v>
      </c>
      <c r="J217" s="11" t="n">
        <v>1241</v>
      </c>
      <c r="K217" s="11" t="inlineStr">
        <is>
          <t>END</t>
        </is>
      </c>
      <c r="L217" s="13" t="n">
        <v>144</v>
      </c>
      <c r="M217" s="11" t="n"/>
      <c r="N217" s="12" t="inlineStr">
        <is>
          <t>No stamp</t>
        </is>
      </c>
      <c r="O217" s="12" t="inlineStr"/>
      <c r="P217" s="11" t="inlineStr"/>
      <c r="Q217" s="12" t="inlineStr"/>
      <c r="R217" s="11" t="inlineStr">
        <is>
          <t>30532</t>
        </is>
      </c>
      <c r="S217" s="12" t="inlineStr"/>
      <c r="T217" s="11" t="inlineStr"/>
      <c r="U217" s="12" t="inlineStr">
        <is>
          <t>3 - Random sample (no stamp)</t>
        </is>
      </c>
      <c r="V217" s="17" t="n"/>
      <c r="W217" s="12">
        <f>IF(V217="Wrong - photo HAS timestamp + location","Timestamp + Location",IF(V217="Wrong - photo has NO stamp","No stamp",N217))</f>
        <v/>
      </c>
      <c r="X217" s="11">
        <f>IF(W217="Timestamp + Location","Yes","No")</f>
        <v/>
      </c>
      <c r="Y217" s="16" t="inlineStr">
        <is>
          <t>Open photo</t>
        </is>
      </c>
      <c r="Z217" s="11">
        <f>J217&amp;"|"&amp;K217</f>
        <v/>
      </c>
      <c r="AA217" s="12" t="inlineStr">
        <is>
          <t>30532 | TOTAL | 65:8 | 5 | GEAR | km/h</t>
        </is>
      </c>
    </row>
    <row r="218" ht="98" customHeight="1">
      <c r="A218" s="11" t="n">
        <v>217</v>
      </c>
      <c r="B218" s="11" t="inlineStr">
        <is>
          <t>SL04275</t>
        </is>
      </c>
      <c r="C218" s="12" t="inlineStr">
        <is>
          <t>GANESH</t>
        </is>
      </c>
      <c r="D218" s="11" t="inlineStr">
        <is>
          <t>SR</t>
        </is>
      </c>
      <c r="E218" s="11" t="inlineStr">
        <is>
          <t>South</t>
        </is>
      </c>
      <c r="F218" s="11" t="inlineStr">
        <is>
          <t>Chennai</t>
        </is>
      </c>
      <c r="G218" s="12" t="inlineStr">
        <is>
          <t>SURENDRAN R</t>
        </is>
      </c>
      <c r="H218" s="11" t="inlineStr">
        <is>
          <t>348161</t>
        </is>
      </c>
      <c r="I218" s="14" t="n">
        <v>46307</v>
      </c>
      <c r="J218" s="11" t="n">
        <v>126</v>
      </c>
      <c r="K218" s="11" t="inlineStr">
        <is>
          <t>START</t>
        </is>
      </c>
      <c r="L218" s="13" t="n">
        <v>208</v>
      </c>
      <c r="M218" s="11" t="n"/>
      <c r="N218" s="12" t="inlineStr">
        <is>
          <t>No stamp</t>
        </is>
      </c>
      <c r="O218" s="12" t="inlineStr"/>
      <c r="P218" s="11" t="inlineStr"/>
      <c r="Q218" s="12" t="inlineStr"/>
      <c r="R218" s="11" t="inlineStr">
        <is>
          <t>1265</t>
        </is>
      </c>
      <c r="S218" s="12" t="inlineStr"/>
      <c r="T218" s="11" t="inlineStr"/>
      <c r="U218" s="12" t="inlineStr"/>
      <c r="V218" s="12" t="n"/>
      <c r="W218" s="12">
        <f>IF(V218="Wrong - photo HAS timestamp + location","Timestamp + Location",IF(V218="Wrong - photo has NO stamp","No stamp",N218))</f>
        <v/>
      </c>
      <c r="X218" s="11">
        <f>IF(W218="Timestamp + Location","Yes","No")</f>
        <v/>
      </c>
      <c r="Y218" s="16" t="inlineStr">
        <is>
          <t>Open photo</t>
        </is>
      </c>
      <c r="Z218" s="11">
        <f>J218&amp;"|"&amp;K218</f>
        <v/>
      </c>
      <c r="AA218" s="12" t="inlineStr">
        <is>
          <t>60:L | F | km/h | TOTAL | E | E1265 | km</t>
        </is>
      </c>
    </row>
    <row r="219" ht="98" customHeight="1">
      <c r="A219" s="11" t="n">
        <v>218</v>
      </c>
      <c r="B219" s="11" t="inlineStr">
        <is>
          <t>SL04275</t>
        </is>
      </c>
      <c r="C219" s="12" t="inlineStr">
        <is>
          <t>GANESH</t>
        </is>
      </c>
      <c r="D219" s="11" t="inlineStr">
        <is>
          <t>SR</t>
        </is>
      </c>
      <c r="E219" s="11" t="inlineStr">
        <is>
          <t>South</t>
        </is>
      </c>
      <c r="F219" s="11" t="inlineStr">
        <is>
          <t>Chennai</t>
        </is>
      </c>
      <c r="G219" s="12" t="inlineStr">
        <is>
          <t>SURENDRAN R</t>
        </is>
      </c>
      <c r="H219" s="11" t="inlineStr">
        <is>
          <t>348161</t>
        </is>
      </c>
      <c r="I219" s="14" t="n">
        <v>46307</v>
      </c>
      <c r="J219" s="11" t="n">
        <v>126</v>
      </c>
      <c r="K219" s="11" t="inlineStr">
        <is>
          <t>END</t>
        </is>
      </c>
      <c r="L219" s="13" t="n">
        <v>208</v>
      </c>
      <c r="M219" s="11" t="n"/>
      <c r="N219" s="12" t="inlineStr">
        <is>
          <t>No stamp</t>
        </is>
      </c>
      <c r="O219" s="12" t="inlineStr"/>
      <c r="P219" s="11" t="inlineStr"/>
      <c r="Q219" s="12" t="inlineStr"/>
      <c r="R219" s="11" t="inlineStr">
        <is>
          <t>885, 885</t>
        </is>
      </c>
      <c r="S219" s="12" t="inlineStr"/>
      <c r="T219" s="11" t="inlineStr"/>
      <c r="U219" s="12" t="inlineStr"/>
      <c r="V219" s="12" t="n"/>
      <c r="W219" s="12">
        <f>IF(V219="Wrong - photo HAS timestamp + location","Timestamp + Location",IF(V219="Wrong - photo has NO stamp","No stamp",N219))</f>
        <v/>
      </c>
      <c r="X219" s="11">
        <f>IF(W219="Timestamp + Location","Yes","No")</f>
        <v/>
      </c>
      <c r="Y219" s="16" t="inlineStr">
        <is>
          <t>Open photo</t>
        </is>
      </c>
      <c r="Z219" s="11">
        <f>J219&amp;"|"&amp;K219</f>
        <v/>
      </c>
      <c r="AA219" s="12" t="inlineStr">
        <is>
          <t>5:38 | km/h | TOTAL | 00885 | km | km/h | TOTAL | E | 00885 | km</t>
        </is>
      </c>
    </row>
    <row r="220" ht="98" customHeight="1">
      <c r="A220" s="11" t="n">
        <v>219</v>
      </c>
      <c r="B220" s="11" t="inlineStr">
        <is>
          <t>SL04300</t>
        </is>
      </c>
      <c r="C220" s="12" t="inlineStr">
        <is>
          <t>SUJAY KUMAR BANERJEE</t>
        </is>
      </c>
      <c r="D220" s="11" t="inlineStr">
        <is>
          <t>SO</t>
        </is>
      </c>
      <c r="E220" s="11" t="inlineStr">
        <is>
          <t>GTR05</t>
        </is>
      </c>
      <c r="F220" s="11" t="inlineStr">
        <is>
          <t>SAMBALPUR</t>
        </is>
      </c>
      <c r="G220" s="12" t="inlineStr">
        <is>
          <t>UMA SANKAR PATTANAIK</t>
        </is>
      </c>
      <c r="H220" s="11" t="inlineStr">
        <is>
          <t>351125</t>
        </is>
      </c>
      <c r="I220" s="14" t="n">
        <v>46312</v>
      </c>
      <c r="J220" s="11" t="n">
        <v>3016</v>
      </c>
      <c r="K220" s="11" t="inlineStr">
        <is>
          <t>START</t>
        </is>
      </c>
      <c r="L220" s="13" t="n">
        <v>160</v>
      </c>
      <c r="M220" s="11" t="n"/>
      <c r="N220" s="12" t="inlineStr">
        <is>
          <t>Timestamp + Location</t>
        </is>
      </c>
      <c r="O220" s="12" t="inlineStr">
        <is>
          <t>17-Oct-2026</t>
        </is>
      </c>
      <c r="P220" s="11" t="inlineStr">
        <is>
          <t>09:29</t>
        </is>
      </c>
      <c r="Q220" s="12" t="inlineStr"/>
      <c r="R220" s="11" t="inlineStr">
        <is>
          <t>93311, 5182</t>
        </is>
      </c>
      <c r="S220" s="12" t="inlineStr"/>
      <c r="T220" s="11" t="inlineStr"/>
      <c r="U220" s="12" t="inlineStr"/>
      <c r="V220" s="12" t="n"/>
      <c r="W220" s="12">
        <f>IF(V220="Wrong - photo HAS timestamp + location","Timestamp + Location",IF(V220="Wrong - photo has NO stamp","No stamp",N220))</f>
        <v/>
      </c>
      <c r="X220" s="11">
        <f>IF(W220="Timestamp + Location","Yes","No")</f>
        <v/>
      </c>
      <c r="Y220" s="16" t="inlineStr">
        <is>
          <t>Open photo</t>
        </is>
      </c>
      <c r="Z220" s="11">
        <f>J220&amp;"|"&amp;K220</f>
        <v/>
      </c>
      <c r="AA220" s="12" t="inlineStr">
        <is>
          <t>80 | 100 | 60 | 120 | 8 | 40 | 93311 | 140 | 20 | 5182 | 160 | km/h | NO | LOCK | 17 0ct 2026 09:29:32 | Sakhipara | Sambalpur | Northern Division | Odisha | DA | 17 0ct 2026 09:29:32 | Sakhipara | Sambalpur | Northern Division | Odisha</t>
        </is>
      </c>
    </row>
    <row r="221" ht="98" customHeight="1">
      <c r="A221" s="11" t="n">
        <v>220</v>
      </c>
      <c r="B221" s="11" t="inlineStr">
        <is>
          <t>SL04300</t>
        </is>
      </c>
      <c r="C221" s="12" t="inlineStr">
        <is>
          <t>SUJAY KUMAR BANERJEE</t>
        </is>
      </c>
      <c r="D221" s="11" t="inlineStr">
        <is>
          <t>SO</t>
        </is>
      </c>
      <c r="E221" s="11" t="inlineStr">
        <is>
          <t>GTR05</t>
        </is>
      </c>
      <c r="F221" s="11" t="inlineStr">
        <is>
          <t>SAMBALPUR</t>
        </is>
      </c>
      <c r="G221" s="12" t="inlineStr">
        <is>
          <t>UMA SANKAR PATTANAIK</t>
        </is>
      </c>
      <c r="H221" s="11" t="inlineStr">
        <is>
          <t>351125</t>
        </is>
      </c>
      <c r="I221" s="14" t="n">
        <v>46312</v>
      </c>
      <c r="J221" s="11" t="n">
        <v>3016</v>
      </c>
      <c r="K221" s="11" t="inlineStr">
        <is>
          <t>END</t>
        </is>
      </c>
      <c r="L221" s="13" t="n">
        <v>160</v>
      </c>
      <c r="M221" s="11" t="n"/>
      <c r="N221" s="12" t="inlineStr">
        <is>
          <t>Timestamp + Location</t>
        </is>
      </c>
      <c r="O221" s="12" t="inlineStr">
        <is>
          <t>17-Oct-2026</t>
        </is>
      </c>
      <c r="P221" s="11" t="inlineStr">
        <is>
          <t>20:03</t>
        </is>
      </c>
      <c r="Q221" s="12" t="inlineStr"/>
      <c r="R221" s="11" t="inlineStr">
        <is>
          <t>93351</t>
        </is>
      </c>
      <c r="S221" s="12" t="inlineStr"/>
      <c r="T221" s="11" t="inlineStr"/>
      <c r="U221" s="12" t="inlineStr"/>
      <c r="V221" s="12" t="n"/>
      <c r="W221" s="12">
        <f>IF(V221="Wrong - photo HAS timestamp + location","Timestamp + Location",IF(V221="Wrong - photo has NO stamp","No stamp",N221))</f>
        <v/>
      </c>
      <c r="X221" s="11">
        <f>IF(W221="Timestamp + Location","Yes","No")</f>
        <v/>
      </c>
      <c r="Y221" s="16" t="inlineStr">
        <is>
          <t>Open photo</t>
        </is>
      </c>
      <c r="Z221" s="11">
        <f>J221&amp;"|"&amp;K221</f>
        <v/>
      </c>
      <c r="AA221" s="12" t="inlineStr">
        <is>
          <t>80 | 60 | 100 | 40 | 93351 | 120 | km | 140 | 20 | 6 | B | 160 | km/h | 17 0ct 2026 20:03:32 | Sakhipara | Sambalpur | Northern Division | Odisha | K/h | IG | 17 0ct 2026 20:03:32 | Sakhipara | Sambalpur | Northern Division | Odisha</t>
        </is>
      </c>
    </row>
    <row r="222" ht="98" customHeight="1">
      <c r="A222" s="11" t="n">
        <v>221</v>
      </c>
      <c r="B222" s="11" t="inlineStr">
        <is>
          <t>SL04303</t>
        </is>
      </c>
      <c r="C222" s="12" t="inlineStr">
        <is>
          <t>AMRUTH K</t>
        </is>
      </c>
      <c r="D222" s="11" t="inlineStr">
        <is>
          <t>KAE</t>
        </is>
      </c>
      <c r="E222" s="11" t="inlineStr">
        <is>
          <t>South</t>
        </is>
      </c>
      <c r="F222" s="11" t="inlineStr">
        <is>
          <t>BANGALORE</t>
        </is>
      </c>
      <c r="G222" s="12" t="inlineStr">
        <is>
          <t>Gouri Shankar</t>
        </is>
      </c>
      <c r="H222" s="11" t="inlineStr">
        <is>
          <t>349480</t>
        </is>
      </c>
      <c r="I222" s="14" t="n">
        <v>46309</v>
      </c>
      <c r="J222" s="11" t="n">
        <v>1131</v>
      </c>
      <c r="K222" s="11" t="inlineStr">
        <is>
          <t>START</t>
        </is>
      </c>
      <c r="L222" s="13" t="n">
        <v>316</v>
      </c>
      <c r="M222" s="11" t="n"/>
      <c r="N222" s="12" t="inlineStr">
        <is>
          <t>No stamp</t>
        </is>
      </c>
      <c r="O222" s="12" t="inlineStr"/>
      <c r="P222" s="11" t="inlineStr"/>
      <c r="Q222" s="12" t="inlineStr"/>
      <c r="R222" s="11" t="inlineStr"/>
      <c r="S222" s="12" t="inlineStr"/>
      <c r="T222" s="11" t="inlineStr"/>
      <c r="U222" s="12" t="inlineStr"/>
      <c r="V222" s="12" t="n"/>
      <c r="W222" s="12">
        <f>IF(V222="Wrong - photo HAS timestamp + location","Timestamp + Location",IF(V222="Wrong - photo has NO stamp","No stamp",N222))</f>
        <v/>
      </c>
      <c r="X222" s="11">
        <f>IF(W222="Timestamp + Location","Yes","No")</f>
        <v/>
      </c>
      <c r="Y222" s="16" t="inlineStr">
        <is>
          <t>Open photo</t>
        </is>
      </c>
      <c r="Z222" s="11">
        <f>J222&amp;"|"&amp;K222</f>
        <v/>
      </c>
      <c r="AA222" s="12" t="inlineStr">
        <is>
          <t>88 | 100 | S592-0 | 120 | 148 | 20 | 0口 | 160 | 0 | km/h</t>
        </is>
      </c>
    </row>
    <row r="223" ht="98" customHeight="1">
      <c r="A223" s="11" t="n">
        <v>222</v>
      </c>
      <c r="B223" s="11" t="inlineStr">
        <is>
          <t>SL04303</t>
        </is>
      </c>
      <c r="C223" s="12" t="inlineStr">
        <is>
          <t>AMRUTH K</t>
        </is>
      </c>
      <c r="D223" s="11" t="inlineStr">
        <is>
          <t>KAE</t>
        </is>
      </c>
      <c r="E223" s="11" t="inlineStr">
        <is>
          <t>South</t>
        </is>
      </c>
      <c r="F223" s="11" t="inlineStr">
        <is>
          <t>BANGALORE</t>
        </is>
      </c>
      <c r="G223" s="12" t="inlineStr">
        <is>
          <t>Gouri Shankar</t>
        </is>
      </c>
      <c r="H223" s="11" t="inlineStr">
        <is>
          <t>349480</t>
        </is>
      </c>
      <c r="I223" s="14" t="n">
        <v>46309</v>
      </c>
      <c r="J223" s="11" t="n">
        <v>1131</v>
      </c>
      <c r="K223" s="11" t="inlineStr">
        <is>
          <t>END</t>
        </is>
      </c>
      <c r="L223" s="13" t="n">
        <v>316</v>
      </c>
      <c r="M223" s="11" t="n"/>
      <c r="N223" s="12" t="inlineStr">
        <is>
          <t>No stamp</t>
        </is>
      </c>
      <c r="O223" s="12" t="inlineStr"/>
      <c r="P223" s="11" t="inlineStr"/>
      <c r="Q223" s="12" t="inlineStr"/>
      <c r="R223" s="11" t="inlineStr">
        <is>
          <t>570395, 1143, 599446</t>
        </is>
      </c>
      <c r="S223" s="12" t="inlineStr"/>
      <c r="T223" s="11" t="inlineStr"/>
      <c r="U223" s="12" t="inlineStr"/>
      <c r="V223" s="12" t="n"/>
      <c r="W223" s="12">
        <f>IF(V223="Wrong - photo HAS timestamp + location","Timestamp + Location",IF(V223="Wrong - photo has NO stamp","No stamp",N223))</f>
        <v/>
      </c>
      <c r="X223" s="11">
        <f>IF(W223="Timestamp + Location","Yes","No")</f>
        <v/>
      </c>
      <c r="Y223" s="16" t="inlineStr">
        <is>
          <t>Open photo</t>
        </is>
      </c>
      <c r="Z223" s="11">
        <f>J223&amp;"|"&amp;K223</f>
        <v/>
      </c>
      <c r="AA223" s="12" t="inlineStr">
        <is>
          <t>80 | 100 | 60 | 120 | 40 | 570395 | 140 | 1143 | 160 | laBe | 599446 | HOSI | laBe | 6599446</t>
        </is>
      </c>
    </row>
    <row r="224" ht="98" customHeight="1">
      <c r="A224" s="11" t="n">
        <v>223</v>
      </c>
      <c r="B224" s="11" t="inlineStr">
        <is>
          <t>SL04303</t>
        </is>
      </c>
      <c r="C224" s="12" t="inlineStr">
        <is>
          <t>AMRUTH K</t>
        </is>
      </c>
      <c r="D224" s="11" t="inlineStr">
        <is>
          <t>KAE</t>
        </is>
      </c>
      <c r="E224" s="11" t="inlineStr">
        <is>
          <t>South</t>
        </is>
      </c>
      <c r="F224" s="11" t="inlineStr">
        <is>
          <t>BANGALORE</t>
        </is>
      </c>
      <c r="G224" s="12" t="inlineStr">
        <is>
          <t>Gouri Shankar</t>
        </is>
      </c>
      <c r="H224" s="11" t="inlineStr">
        <is>
          <t>349883</t>
        </is>
      </c>
      <c r="I224" s="14" t="n">
        <v>46310</v>
      </c>
      <c r="J224" s="11" t="n">
        <v>1557</v>
      </c>
      <c r="K224" s="11" t="inlineStr">
        <is>
          <t>START</t>
        </is>
      </c>
      <c r="L224" s="13" t="n">
        <v>292</v>
      </c>
      <c r="M224" s="11" t="n"/>
      <c r="N224" s="12" t="inlineStr">
        <is>
          <t>No stamp</t>
        </is>
      </c>
      <c r="O224" s="12" t="inlineStr"/>
      <c r="P224" s="11" t="inlineStr"/>
      <c r="Q224" s="12" t="inlineStr"/>
      <c r="R224" s="11" t="inlineStr"/>
      <c r="S224" s="12" t="inlineStr"/>
      <c r="T224" s="11" t="inlineStr"/>
      <c r="U224" s="12" t="inlineStr"/>
      <c r="V224" s="12" t="n"/>
      <c r="W224" s="12">
        <f>IF(V224="Wrong - photo HAS timestamp + location","Timestamp + Location",IF(V224="Wrong - photo has NO stamp","No stamp",N224))</f>
        <v/>
      </c>
      <c r="X224" s="11">
        <f>IF(W224="Timestamp + Location","Yes","No")</f>
        <v/>
      </c>
      <c r="Y224" s="16" t="inlineStr">
        <is>
          <t>Open photo</t>
        </is>
      </c>
      <c r="Z224" s="11">
        <f>J224&amp;"|"&amp;K224</f>
        <v/>
      </c>
      <c r="AA224" s="12" t="inlineStr">
        <is>
          <t>100 | 57089120 | 140 | 000 | 160 | am/h | ®</t>
        </is>
      </c>
    </row>
    <row r="225" ht="98" customHeight="1">
      <c r="A225" s="11" t="n">
        <v>224</v>
      </c>
      <c r="B225" s="11" t="inlineStr">
        <is>
          <t>SL04303</t>
        </is>
      </c>
      <c r="C225" s="12" t="inlineStr">
        <is>
          <t>AMRUTH K</t>
        </is>
      </c>
      <c r="D225" s="11" t="inlineStr">
        <is>
          <t>KAE</t>
        </is>
      </c>
      <c r="E225" s="11" t="inlineStr">
        <is>
          <t>South</t>
        </is>
      </c>
      <c r="F225" s="11" t="inlineStr">
        <is>
          <t>BANGALORE</t>
        </is>
      </c>
      <c r="G225" s="12" t="inlineStr">
        <is>
          <t>Gouri Shankar</t>
        </is>
      </c>
      <c r="H225" s="11" t="inlineStr">
        <is>
          <t>349883</t>
        </is>
      </c>
      <c r="I225" s="14" t="n">
        <v>46310</v>
      </c>
      <c r="J225" s="11" t="n">
        <v>1557</v>
      </c>
      <c r="K225" s="11" t="inlineStr">
        <is>
          <t>END</t>
        </is>
      </c>
      <c r="L225" s="13" t="n">
        <v>292</v>
      </c>
      <c r="M225" s="11" t="n"/>
      <c r="N225" s="12" t="inlineStr">
        <is>
          <t>No stamp</t>
        </is>
      </c>
      <c r="O225" s="12" t="inlineStr"/>
      <c r="P225" s="11" t="inlineStr"/>
      <c r="Q225" s="12" t="inlineStr"/>
      <c r="R225" s="11" t="inlineStr">
        <is>
          <t>571476</t>
        </is>
      </c>
      <c r="S225" s="12" t="inlineStr"/>
      <c r="T225" s="11" t="inlineStr"/>
      <c r="U225" s="12" t="inlineStr"/>
      <c r="V225" s="12" t="n"/>
      <c r="W225" s="12">
        <f>IF(V225="Wrong - photo HAS timestamp + location","Timestamp + Location",IF(V225="Wrong - photo has NO stamp","No stamp",N225))</f>
        <v/>
      </c>
      <c r="X225" s="11">
        <f>IF(W225="Timestamp + Location","Yes","No")</f>
        <v/>
      </c>
      <c r="Y225" s="16" t="inlineStr">
        <is>
          <t>Open photo</t>
        </is>
      </c>
      <c r="Z225" s="11">
        <f>J225&amp;"|"&amp;K225</f>
        <v/>
      </c>
      <c r="AA225" s="12" t="inlineStr">
        <is>
          <t>80 | 100 | 60 | 571476 | 120 | 40 | 100 | 160 | m/u.</t>
        </is>
      </c>
    </row>
    <row r="226" ht="98" customHeight="1">
      <c r="A226" s="11" t="n">
        <v>225</v>
      </c>
      <c r="B226" s="11" t="inlineStr">
        <is>
          <t>SL04310</t>
        </is>
      </c>
      <c r="C226" s="12" t="inlineStr">
        <is>
          <t>RAHUL GAUTAM</t>
        </is>
      </c>
      <c r="D226" s="11" t="inlineStr">
        <is>
          <t>ASM</t>
        </is>
      </c>
      <c r="E226" s="11" t="inlineStr">
        <is>
          <t>GTR02</t>
        </is>
      </c>
      <c r="F226" s="11" t="inlineStr">
        <is>
          <t>New Delhi</t>
        </is>
      </c>
      <c r="G226" s="12" t="inlineStr">
        <is>
          <t>RAMESH SINGH</t>
        </is>
      </c>
      <c r="H226" s="11" t="inlineStr">
        <is>
          <t>348279</t>
        </is>
      </c>
      <c r="I226" s="14" t="n">
        <v>46307</v>
      </c>
      <c r="J226" s="11" t="n">
        <v>210</v>
      </c>
      <c r="K226" s="11" t="inlineStr">
        <is>
          <t>START</t>
        </is>
      </c>
      <c r="L226" s="13" t="n">
        <v>850</v>
      </c>
      <c r="M226" s="11" t="n"/>
      <c r="N226" s="12" t="inlineStr">
        <is>
          <t>No stamp</t>
        </is>
      </c>
      <c r="O226" s="12" t="inlineStr"/>
      <c r="P226" s="11" t="inlineStr"/>
      <c r="Q226" s="12" t="inlineStr"/>
      <c r="R226" s="11" t="inlineStr">
        <is>
          <t>1000, 2943, 8.591e+06</t>
        </is>
      </c>
      <c r="S226" s="12" t="inlineStr"/>
      <c r="T226" s="11" t="inlineStr"/>
      <c r="U226" s="12" t="inlineStr">
        <is>
          <t>2 - Employee uses stamps elsewhere</t>
        </is>
      </c>
      <c r="V226" s="17" t="n"/>
      <c r="W226" s="12">
        <f>IF(V226="Wrong - photo HAS timestamp + location","Timestamp + Location",IF(V226="Wrong - photo has NO stamp","No stamp",N226))</f>
        <v/>
      </c>
      <c r="X226" s="11">
        <f>IF(W226="Timestamp + Location","Yes","No")</f>
        <v/>
      </c>
      <c r="Y226" s="16" t="inlineStr">
        <is>
          <t>Open photo</t>
        </is>
      </c>
      <c r="Z226" s="11">
        <f>J226&amp;"|"&amp;K226</f>
        <v/>
      </c>
      <c r="AA226" s="12" t="inlineStr">
        <is>
          <t>100 | 120 | 80 | 140 | 78 | 60 | km/h | 1000rpm | 160 | 40 | 180 | 20 | 200 | TRIP | N 2943.0m | "hL8591000 | vivoV60e | 45mm f/1.88 1/17s 1S07457 | 10/10/026,192 | whL8591000 | 45mm f/1.88 1/17s 1S07457 | vivoV60e | 1010/2026.1922</t>
        </is>
      </c>
    </row>
    <row r="227" ht="98" customHeight="1">
      <c r="A227" s="11" t="n">
        <v>226</v>
      </c>
      <c r="B227" s="11" t="inlineStr">
        <is>
          <t>SL04310</t>
        </is>
      </c>
      <c r="C227" s="12" t="inlineStr">
        <is>
          <t>RAHUL GAUTAM</t>
        </is>
      </c>
      <c r="D227" s="11" t="inlineStr">
        <is>
          <t>ASM</t>
        </is>
      </c>
      <c r="E227" s="11" t="inlineStr">
        <is>
          <t>GTR02</t>
        </is>
      </c>
      <c r="F227" s="11" t="inlineStr">
        <is>
          <t>New Delhi</t>
        </is>
      </c>
      <c r="G227" s="12" t="inlineStr">
        <is>
          <t>RAMESH SINGH</t>
        </is>
      </c>
      <c r="H227" s="11" t="inlineStr">
        <is>
          <t>348279</t>
        </is>
      </c>
      <c r="I227" s="14" t="n">
        <v>46307</v>
      </c>
      <c r="J227" s="11" t="n">
        <v>210</v>
      </c>
      <c r="K227" s="11" t="inlineStr">
        <is>
          <t>END</t>
        </is>
      </c>
      <c r="L227" s="13" t="n">
        <v>850</v>
      </c>
      <c r="M227" s="11" t="n"/>
      <c r="N227" s="12" t="inlineStr">
        <is>
          <t>Timestamp only (no location)</t>
        </is>
      </c>
      <c r="O227" s="12" t="inlineStr">
        <is>
          <t>12-Oct-2026</t>
        </is>
      </c>
      <c r="P227" s="11" t="inlineStr">
        <is>
          <t>18:15</t>
        </is>
      </c>
      <c r="Q227" s="12" t="inlineStr"/>
      <c r="R227" s="11" t="inlineStr">
        <is>
          <t>1000, 30916, 20991</t>
        </is>
      </c>
      <c r="S227" s="12" t="inlineStr"/>
      <c r="T227" s="11" t="inlineStr"/>
      <c r="U227" s="12" t="inlineStr">
        <is>
          <t>2 - Employee uses stamps elsewhere</t>
        </is>
      </c>
      <c r="V227" s="17" t="n"/>
      <c r="W227" s="12">
        <f>IF(V227="Wrong - photo HAS timestamp + location","Timestamp + Location",IF(V227="Wrong - photo has NO stamp","No stamp",N227))</f>
        <v/>
      </c>
      <c r="X227" s="11">
        <f>IF(W227="Timestamp + Location","Yes","No")</f>
        <v/>
      </c>
      <c r="Y227" s="16" t="inlineStr">
        <is>
          <t>Open photo</t>
        </is>
      </c>
      <c r="Z227" s="11">
        <f>J227&amp;"|"&amp;K227</f>
        <v/>
      </c>
      <c r="AA227" s="12" t="inlineStr">
        <is>
          <t>100 | 120 | 80 | 140 | 78 | 60 | km/h | x1000rpm | 160 | 40 | 180- | 20 | 200 | TRIP | 30916m | EO | E20991 | ODO | vivoV60e | 48mm f/1.88 1/14s IS08577 | 10/12/2026,18:15 | 48mm f/1.88 1/14s IS08577 | vivoV60e | 10/12/2006.18:15</t>
        </is>
      </c>
    </row>
    <row r="228" ht="98" customHeight="1">
      <c r="A228" s="11" t="n">
        <v>227</v>
      </c>
      <c r="B228" s="11" t="inlineStr">
        <is>
          <t>SL04310</t>
        </is>
      </c>
      <c r="C228" s="12" t="inlineStr">
        <is>
          <t>RAHUL GAUTAM</t>
        </is>
      </c>
      <c r="D228" s="11" t="inlineStr">
        <is>
          <t>ASM</t>
        </is>
      </c>
      <c r="E228" s="11" t="inlineStr">
        <is>
          <t>GTR02</t>
        </is>
      </c>
      <c r="F228" s="11" t="inlineStr">
        <is>
          <t>New Delhi</t>
        </is>
      </c>
      <c r="G228" s="12" t="inlineStr">
        <is>
          <t>RAMESH SINGH</t>
        </is>
      </c>
      <c r="H228" s="11" t="inlineStr">
        <is>
          <t>349439</t>
        </is>
      </c>
      <c r="I228" s="14" t="n">
        <v>46309</v>
      </c>
      <c r="J228" s="11" t="n">
        <v>1091</v>
      </c>
      <c r="K228" s="11" t="inlineStr">
        <is>
          <t>START</t>
        </is>
      </c>
      <c r="L228" s="13" t="n">
        <v>140</v>
      </c>
      <c r="M228" s="11" t="n"/>
      <c r="N228" s="12" t="inlineStr">
        <is>
          <t>Timestamp + Location</t>
        </is>
      </c>
      <c r="O228" s="12" t="inlineStr">
        <is>
          <t>14-Oct-2026</t>
        </is>
      </c>
      <c r="P228" s="11" t="inlineStr">
        <is>
          <t>20:33</t>
        </is>
      </c>
      <c r="Q228" s="12" t="inlineStr"/>
      <c r="R228" s="11" t="inlineStr">
        <is>
          <t>166110, 263, 263</t>
        </is>
      </c>
      <c r="S228" s="12" t="inlineStr"/>
      <c r="T228" s="11" t="inlineStr"/>
      <c r="U228" s="12" t="inlineStr"/>
      <c r="V228" s="12" t="n"/>
      <c r="W228" s="12">
        <f>IF(V228="Wrong - photo HAS timestamp + location","Timestamp + Location",IF(V228="Wrong - photo has NO stamp","No stamp",N228))</f>
        <v/>
      </c>
      <c r="X228" s="11">
        <f>IF(W228="Timestamp + Location","Yes","No")</f>
        <v/>
      </c>
      <c r="Y228" s="16" t="inlineStr">
        <is>
          <t>Open photo</t>
        </is>
      </c>
      <c r="Z228" s="11">
        <f>J228&amp;"|"&amp;K228</f>
        <v/>
      </c>
      <c r="AA228" s="12" t="inlineStr">
        <is>
          <t>100 | 80 | 120 | 60 | 140 | km/h | 40 | 160° | 20 | 180 | 200 | TRIPB | ooo 166 1 10km | 14 0ct2026 10374 | Dwarka | Delhi Divisior | vivoV60el | 23mm f/1.881/33s IS0263 | 10/14/2026.20:33 | 14 0ct 2026 10374 | Dwarka | Dehi Divisio | vivoV60el | 23mm f/1.88 1/33s IS0263 | 1014/2026.2033</t>
        </is>
      </c>
    </row>
    <row r="229" ht="98" customHeight="1">
      <c r="A229" s="11" t="n">
        <v>228</v>
      </c>
      <c r="B229" s="11" t="inlineStr">
        <is>
          <t>SL04310</t>
        </is>
      </c>
      <c r="C229" s="12" t="inlineStr">
        <is>
          <t>RAHUL GAUTAM</t>
        </is>
      </c>
      <c r="D229" s="11" t="inlineStr">
        <is>
          <t>ASM</t>
        </is>
      </c>
      <c r="E229" s="11" t="inlineStr">
        <is>
          <t>GTR02</t>
        </is>
      </c>
      <c r="F229" s="11" t="inlineStr">
        <is>
          <t>New Delhi</t>
        </is>
      </c>
      <c r="G229" s="12" t="inlineStr">
        <is>
          <t>RAMESH SINGH</t>
        </is>
      </c>
      <c r="H229" s="11" t="inlineStr">
        <is>
          <t>349439</t>
        </is>
      </c>
      <c r="I229" s="14" t="n">
        <v>46309</v>
      </c>
      <c r="J229" s="11" t="n">
        <v>1091</v>
      </c>
      <c r="K229" s="11" t="inlineStr">
        <is>
          <t>END</t>
        </is>
      </c>
      <c r="L229" s="13" t="n">
        <v>140</v>
      </c>
      <c r="M229" s="11" t="n"/>
      <c r="N229" s="12" t="inlineStr">
        <is>
          <t>Timestamp + Location</t>
        </is>
      </c>
      <c r="O229" s="12" t="inlineStr">
        <is>
          <t>14-Oct-2026</t>
        </is>
      </c>
      <c r="P229" s="11" t="inlineStr">
        <is>
          <t>19:30</t>
        </is>
      </c>
      <c r="Q229" s="12" t="inlineStr"/>
      <c r="R229" s="11" t="inlineStr">
        <is>
          <t>3227.7, 166159, 614</t>
        </is>
      </c>
      <c r="S229" s="12" t="inlineStr">
        <is>
          <t>[Medium] END photo taken before START: START 14-Oct 20:33, END 14-Oct 19:30</t>
        </is>
      </c>
      <c r="T229" s="11" t="inlineStr">
        <is>
          <t>Medium</t>
        </is>
      </c>
      <c r="U229" s="12" t="inlineStr">
        <is>
          <t>1 - Red flag</t>
        </is>
      </c>
      <c r="V229" s="17" t="n"/>
      <c r="W229" s="12">
        <f>IF(V229="Wrong - photo HAS timestamp + location","Timestamp + Location",IF(V229="Wrong - photo has NO stamp","No stamp",N229))</f>
        <v/>
      </c>
      <c r="X229" s="11">
        <f>IF(W229="Timestamp + Location","Yes","No")</f>
        <v/>
      </c>
      <c r="Y229" s="16" t="inlineStr">
        <is>
          <t>Open photo</t>
        </is>
      </c>
      <c r="Z229" s="11">
        <f>J229&amp;"|"&amp;K229</f>
        <v/>
      </c>
      <c r="AA229" s="12" t="inlineStr">
        <is>
          <t>100 | 120 | 80 | 140 | 60 | km/h | 160 | 40 | 180 | 20 | 200 | TRUP | N | 3227.7m | 166159km | ODO | 140ct 2026 19:30:13 | Sector85 | Gurugrarm | Gurgaon Divisior | Harvana | vivov60e | 23mm f/1.88 1/33s IS0614 | 10/14/2026.20:33 | 14 0ct 2026 19:30:13 | Sector 85 | Gurugrar | Gurgaon Divisior | Harvana | 23mm f/1.88 1/33s IS0614 | vivoV60e | 10/14/2026.2033</t>
        </is>
      </c>
    </row>
    <row r="230" ht="98" customHeight="1">
      <c r="A230" s="11" t="n">
        <v>229</v>
      </c>
      <c r="B230" s="11" t="inlineStr">
        <is>
          <t>SL04310</t>
        </is>
      </c>
      <c r="C230" s="12" t="inlineStr">
        <is>
          <t>RAHUL GAUTAM</t>
        </is>
      </c>
      <c r="D230" s="11" t="inlineStr">
        <is>
          <t>ASM</t>
        </is>
      </c>
      <c r="E230" s="11" t="inlineStr">
        <is>
          <t>GTR02</t>
        </is>
      </c>
      <c r="F230" s="11" t="inlineStr">
        <is>
          <t>New Delhi</t>
        </is>
      </c>
      <c r="G230" s="12" t="inlineStr">
        <is>
          <t>RAMESH SINGH</t>
        </is>
      </c>
      <c r="H230" s="11" t="inlineStr">
        <is>
          <t>350971</t>
        </is>
      </c>
      <c r="I230" s="14" t="n">
        <v>46312</v>
      </c>
      <c r="J230" s="11" t="n">
        <v>2834</v>
      </c>
      <c r="K230" s="11" t="inlineStr">
        <is>
          <t>START</t>
        </is>
      </c>
      <c r="L230" s="13" t="n">
        <v>380</v>
      </c>
      <c r="M230" s="11" t="n"/>
      <c r="N230" s="12" t="inlineStr">
        <is>
          <t>Timestamp only (no location)</t>
        </is>
      </c>
      <c r="O230" s="12" t="inlineStr">
        <is>
          <t>17-Oct-2026</t>
        </is>
      </c>
      <c r="P230" s="11" t="inlineStr">
        <is>
          <t>18:42</t>
        </is>
      </c>
      <c r="Q230" s="12" t="inlineStr"/>
      <c r="R230" s="11" t="inlineStr">
        <is>
          <t>60685, 1887, 1887</t>
        </is>
      </c>
      <c r="S230" s="12" t="inlineStr"/>
      <c r="T230" s="11" t="inlineStr"/>
      <c r="U230" s="12" t="inlineStr">
        <is>
          <t>2 - Employee uses stamps elsewhere</t>
        </is>
      </c>
      <c r="V230" s="17" t="n"/>
      <c r="W230" s="12">
        <f>IF(V230="Wrong - photo HAS timestamp + location","Timestamp + Location",IF(V230="Wrong - photo has NO stamp","No stamp",N230))</f>
        <v/>
      </c>
      <c r="X230" s="11">
        <f>IF(W230="Timestamp + Location","Yes","No")</f>
        <v/>
      </c>
      <c r="Y230" s="16" t="inlineStr">
        <is>
          <t>Open photo</t>
        </is>
      </c>
      <c r="Z230" s="11">
        <f>J230&amp;"|"&amp;K230</f>
        <v/>
      </c>
      <c r="AA230" s="12" t="inlineStr">
        <is>
          <t>80 | 100 | 60 | 120 | km/h | 40 | 140 | 20 | 160 | 180 | 60685 | 170ct202610:15:1 | vivoV60el | 23mmf/1.88 1/33s1S01887 | 10/17/2026,18:42 | 17 0ct2026 10:15:1 | 23mm f/1.88 1/33sIS01887 | vivov60e | 10/17/2026,18:42</t>
        </is>
      </c>
    </row>
    <row r="231" ht="98" customHeight="1">
      <c r="A231" s="11" t="n">
        <v>230</v>
      </c>
      <c r="B231" s="11" t="inlineStr">
        <is>
          <t>SL04310</t>
        </is>
      </c>
      <c r="C231" s="12" t="inlineStr">
        <is>
          <t>RAHUL GAUTAM</t>
        </is>
      </c>
      <c r="D231" s="11" t="inlineStr">
        <is>
          <t>ASM</t>
        </is>
      </c>
      <c r="E231" s="11" t="inlineStr">
        <is>
          <t>GTR02</t>
        </is>
      </c>
      <c r="F231" s="11" t="inlineStr">
        <is>
          <t>New Delhi</t>
        </is>
      </c>
      <c r="G231" s="12" t="inlineStr">
        <is>
          <t>RAMESH SINGH</t>
        </is>
      </c>
      <c r="H231" s="11" t="inlineStr">
        <is>
          <t>350971</t>
        </is>
      </c>
      <c r="I231" s="14" t="n">
        <v>46312</v>
      </c>
      <c r="J231" s="11" t="n">
        <v>2834</v>
      </c>
      <c r="K231" s="11" t="inlineStr">
        <is>
          <t>END</t>
        </is>
      </c>
      <c r="L231" s="13" t="n">
        <v>380</v>
      </c>
      <c r="M231" s="11" t="n"/>
      <c r="N231" s="12" t="inlineStr">
        <is>
          <t>Timestamp + Location</t>
        </is>
      </c>
      <c r="O231" s="12" t="inlineStr">
        <is>
          <t>17-Oct-2026</t>
        </is>
      </c>
      <c r="P231" s="11" t="inlineStr">
        <is>
          <t>19:23</t>
        </is>
      </c>
      <c r="Q231" s="12" t="inlineStr"/>
      <c r="R231" s="11" t="inlineStr">
        <is>
          <t>60758</t>
        </is>
      </c>
      <c r="S231" s="12" t="inlineStr"/>
      <c r="T231" s="11" t="inlineStr"/>
      <c r="U231" s="12" t="inlineStr"/>
      <c r="V231" s="12" t="n"/>
      <c r="W231" s="12">
        <f>IF(V231="Wrong - photo HAS timestamp + location","Timestamp + Location",IF(V231="Wrong - photo has NO stamp","No stamp",N231))</f>
        <v/>
      </c>
      <c r="X231" s="11">
        <f>IF(W231="Timestamp + Location","Yes","No")</f>
        <v/>
      </c>
      <c r="Y231" s="16" t="inlineStr">
        <is>
          <t>Open photo</t>
        </is>
      </c>
      <c r="Z231" s="11">
        <f>J231&amp;"|"&amp;K231</f>
        <v/>
      </c>
      <c r="AA231" s="12" t="inlineStr">
        <is>
          <t>60758 | Oct 17, 2026 7:23:22 PM | Sector 85 | Manesar | Gurgaon Division | Haryana | 0ct 17, 2026 7:23:22 PM | Sector 85 | Manesar | Gurgaon Division | Haryana</t>
        </is>
      </c>
    </row>
    <row r="232" ht="98" customHeight="1">
      <c r="A232" s="11" t="n">
        <v>231</v>
      </c>
      <c r="B232" s="11" t="inlineStr">
        <is>
          <t>SL04330</t>
        </is>
      </c>
      <c r="C232" s="12" t="inlineStr">
        <is>
          <t>BHARATHI B RAMADASS</t>
        </is>
      </c>
      <c r="D232" s="11" t="inlineStr">
        <is>
          <t>SO</t>
        </is>
      </c>
      <c r="E232" s="11" t="inlineStr">
        <is>
          <t>South</t>
        </is>
      </c>
      <c r="F232" s="11" t="inlineStr">
        <is>
          <t>Chennai</t>
        </is>
      </c>
      <c r="G232" s="12" t="inlineStr">
        <is>
          <t>SURENDRAN R</t>
        </is>
      </c>
      <c r="H232" s="11" t="inlineStr">
        <is>
          <t>351759</t>
        </is>
      </c>
      <c r="I232" s="14" t="n">
        <v>46308</v>
      </c>
      <c r="J232" s="11" t="n">
        <v>3573</v>
      </c>
      <c r="K232" s="11" t="inlineStr">
        <is>
          <t>START</t>
        </is>
      </c>
      <c r="L232" s="13" t="n">
        <v>140</v>
      </c>
      <c r="M232" s="11" t="n"/>
      <c r="N232" s="12" t="inlineStr">
        <is>
          <t>Timestamp + Location</t>
        </is>
      </c>
      <c r="O232" s="12" t="inlineStr">
        <is>
          <t>13-Oct-2026</t>
        </is>
      </c>
      <c r="P232" s="11" t="inlineStr">
        <is>
          <t>10:20</t>
        </is>
      </c>
      <c r="Q232" s="12" t="inlineStr">
        <is>
          <t>13.04359, 80.19367, GPS Map Camera</t>
        </is>
      </c>
      <c r="R232" s="11" t="inlineStr">
        <is>
          <t>620272</t>
        </is>
      </c>
      <c r="S232" s="12" t="inlineStr"/>
      <c r="T232" s="11" t="inlineStr"/>
      <c r="U232" s="12" t="inlineStr"/>
      <c r="V232" s="12" t="n"/>
      <c r="W232" s="12">
        <f>IF(V232="Wrong - photo HAS timestamp + location","Timestamp + Location",IF(V232="Wrong - photo has NO stamp","No stamp",N232))</f>
        <v/>
      </c>
      <c r="X232" s="11">
        <f>IF(W232="Timestamp + Location","Yes","No")</f>
        <v/>
      </c>
      <c r="Y232" s="16" t="inlineStr">
        <is>
          <t>Open photo</t>
        </is>
      </c>
      <c r="Z232" s="11">
        <f>J232&amp;"|"&amp;K232</f>
        <v/>
      </c>
      <c r="AA232" s="12" t="inlineStr">
        <is>
          <t>80 | 60 | 100 | 620272 | 40 | km | 120 | 20 | 140 | km/h | NO/ | GPSMap Camera | Chennai, Tamil Nadu, India | No: 778, Munusamy Salai, Bangaru Colony, K. K. | Nagar, Chennai, Tamil Nadu 600078, India | Google | Lat 13.04359° Long 80.193675° | Tuesday, 13/10/2026 10:20 AM GMT +05:30 | GPS Map Camera | Chennai, Tamil Nadu, India | No: 778, Munusamy Salai, Bangaru Colony, K. K. | Nagar, Chennai, Tamil Nadu 600078, India | Google | Lat 13.04359° Long 80.193675° | Tuesday, 13/10/2026 10:20 AM GMT +05</t>
        </is>
      </c>
    </row>
    <row r="233" ht="98" customHeight="1">
      <c r="A233" s="11" t="n">
        <v>232</v>
      </c>
      <c r="B233" s="11" t="inlineStr">
        <is>
          <t>SL04330</t>
        </is>
      </c>
      <c r="C233" s="12" t="inlineStr">
        <is>
          <t>BHARATHI B RAMADASS</t>
        </is>
      </c>
      <c r="D233" s="11" t="inlineStr">
        <is>
          <t>SO</t>
        </is>
      </c>
      <c r="E233" s="11" t="inlineStr">
        <is>
          <t>South</t>
        </is>
      </c>
      <c r="F233" s="11" t="inlineStr">
        <is>
          <t>Chennai</t>
        </is>
      </c>
      <c r="G233" s="12" t="inlineStr">
        <is>
          <t>SURENDRAN R</t>
        </is>
      </c>
      <c r="H233" s="11" t="inlineStr">
        <is>
          <t>351759</t>
        </is>
      </c>
      <c r="I233" s="14" t="n">
        <v>46308</v>
      </c>
      <c r="J233" s="11" t="n">
        <v>3573</v>
      </c>
      <c r="K233" s="11" t="inlineStr">
        <is>
          <t>END</t>
        </is>
      </c>
      <c r="L233" s="13" t="n">
        <v>140</v>
      </c>
      <c r="M233" s="11" t="n"/>
      <c r="N233" s="12" t="inlineStr">
        <is>
          <t>Timestamp + Location</t>
        </is>
      </c>
      <c r="O233" s="12" t="inlineStr">
        <is>
          <t>13-Oct-2026</t>
        </is>
      </c>
      <c r="P233" s="11" t="inlineStr">
        <is>
          <t>19:27</t>
        </is>
      </c>
      <c r="Q233" s="12" t="inlineStr">
        <is>
          <t>13.03180, 80.18409</t>
        </is>
      </c>
      <c r="R233" s="11" t="inlineStr">
        <is>
          <t>62097</t>
        </is>
      </c>
      <c r="S233" s="12" t="inlineStr"/>
      <c r="T233" s="11" t="inlineStr"/>
      <c r="U233" s="12" t="inlineStr"/>
      <c r="V233" s="12" t="n"/>
      <c r="W233" s="12">
        <f>IF(V233="Wrong - photo HAS timestamp + location","Timestamp + Location",IF(V233="Wrong - photo has NO stamp","No stamp",N233))</f>
        <v/>
      </c>
      <c r="X233" s="11">
        <f>IF(W233="Timestamp + Location","Yes","No")</f>
        <v/>
      </c>
      <c r="Y233" s="16" t="inlineStr">
        <is>
          <t>Open photo</t>
        </is>
      </c>
      <c r="Z233" s="11">
        <f>J233&amp;"|"&amp;K233</f>
        <v/>
      </c>
      <c r="AA233" s="12" t="inlineStr">
        <is>
          <t>80 | 60 | 100 | 40 | 62097 | 福 | km | 120 | 20 | 140 | 口 | km/h | GPSMapCamero | Chennai, Tamil Nadu, India | 311a,Kamarajar Salai,Sakthi Nagar,Senthamil | Nagar, Ramapuram, Chennai, Tamil Nadu | 600089,india | Google | Lat 13.0318° Long 80.184093* | Tuesday, 13/10/2026 07:27 PM GMT +05:30 | GPS Map Camcra | Chennai, Tamil Nadu, India | 311a, Kamarajar Salai, Sakthi Nagar, Senthamil | Nagar, Ramapuram, Chennai, Tamil Nadu | 600089. india | Google | Lat 13.0318* Long 80.184093* | Tuesday 13/10/20</t>
        </is>
      </c>
    </row>
    <row r="234" ht="98" customHeight="1">
      <c r="A234" s="11" t="n">
        <v>233</v>
      </c>
      <c r="B234" s="11" t="inlineStr">
        <is>
          <t>SL04330</t>
        </is>
      </c>
      <c r="C234" s="12" t="inlineStr">
        <is>
          <t>BHARATHI B RAMADASS</t>
        </is>
      </c>
      <c r="D234" s="11" t="inlineStr">
        <is>
          <t>SO</t>
        </is>
      </c>
      <c r="E234" s="11" t="inlineStr">
        <is>
          <t>South</t>
        </is>
      </c>
      <c r="F234" s="11" t="inlineStr">
        <is>
          <t>Chennai</t>
        </is>
      </c>
      <c r="G234" s="12" t="inlineStr">
        <is>
          <t>SURENDRAN R</t>
        </is>
      </c>
      <c r="H234" s="11" t="inlineStr">
        <is>
          <t>352102</t>
        </is>
      </c>
      <c r="I234" s="14" t="n">
        <v>46309</v>
      </c>
      <c r="J234" s="11" t="n">
        <v>3901</v>
      </c>
      <c r="K234" s="11" t="inlineStr">
        <is>
          <t>START</t>
        </is>
      </c>
      <c r="L234" s="13" t="n">
        <v>440</v>
      </c>
      <c r="M234" s="11" t="n"/>
      <c r="N234" s="12" t="inlineStr">
        <is>
          <t>Timestamp + Location</t>
        </is>
      </c>
      <c r="O234" s="12" t="inlineStr">
        <is>
          <t>14-Oct-2026</t>
        </is>
      </c>
      <c r="P234" s="11" t="inlineStr">
        <is>
          <t>10:47</t>
        </is>
      </c>
      <c r="Q234" s="12" t="inlineStr">
        <is>
          <t>13.01739, 80.14063, GPS Map Camera</t>
        </is>
      </c>
      <c r="R234" s="11" t="inlineStr">
        <is>
          <t>622202, 62220</t>
        </is>
      </c>
      <c r="S234" s="12" t="inlineStr"/>
      <c r="T234" s="11" t="inlineStr"/>
      <c r="U234" s="12" t="inlineStr"/>
      <c r="V234" s="12" t="n"/>
      <c r="W234" s="12">
        <f>IF(V234="Wrong - photo HAS timestamp + location","Timestamp + Location",IF(V234="Wrong - photo has NO stamp","No stamp",N234))</f>
        <v/>
      </c>
      <c r="X234" s="11">
        <f>IF(W234="Timestamp + Location","Yes","No")</f>
        <v/>
      </c>
      <c r="Y234" s="16" t="inlineStr">
        <is>
          <t>Open photo</t>
        </is>
      </c>
      <c r="Z234" s="11">
        <f>J234&amp;"|"&amp;K234</f>
        <v/>
      </c>
      <c r="AA234" s="12" t="inlineStr">
        <is>
          <t>80 | 60 | 100 | 40 | 622202 | km | 120 | 20 | 140 | km/h | GPSMapCamera | Mowlvakkam,Tamil Nadu,India | Multi Industrial Nagar, Mcorthy Nagar, Mowlivskkam, | TamilNadu600128,India | Google | Lat 13.017392Long80.140633 | Wednesday.14/10/202610:47AMGMT+05:30 | GPSMapCsmera | Mowlvakkam, Tamil Nadu, India | Multi Industrial Nagar, Moorthy Nagar, Mowlivakkam, | Tamil Nadu 600128,India | Google | Lat 13.017392* Long 80.140633* | Wednesday.14/10/2026 10.47 AM GMT +05:30 | 700 | Wednesday,14/10/2026 10</t>
        </is>
      </c>
    </row>
    <row r="235" ht="98" customHeight="1">
      <c r="A235" s="11" t="n">
        <v>234</v>
      </c>
      <c r="B235" s="11" t="inlineStr">
        <is>
          <t>SL04330</t>
        </is>
      </c>
      <c r="C235" s="12" t="inlineStr">
        <is>
          <t>BHARATHI B RAMADASS</t>
        </is>
      </c>
      <c r="D235" s="11" t="inlineStr">
        <is>
          <t>SO</t>
        </is>
      </c>
      <c r="E235" s="11" t="inlineStr">
        <is>
          <t>South</t>
        </is>
      </c>
      <c r="F235" s="11" t="inlineStr">
        <is>
          <t>Chennai</t>
        </is>
      </c>
      <c r="G235" s="12" t="inlineStr">
        <is>
          <t>SURENDRAN R</t>
        </is>
      </c>
      <c r="H235" s="11" t="inlineStr">
        <is>
          <t>352102</t>
        </is>
      </c>
      <c r="I235" s="14" t="n">
        <v>46309</v>
      </c>
      <c r="J235" s="11" t="n">
        <v>3901</v>
      </c>
      <c r="K235" s="11" t="inlineStr">
        <is>
          <t>END</t>
        </is>
      </c>
      <c r="L235" s="13" t="n">
        <v>440</v>
      </c>
      <c r="M235" s="11" t="n"/>
      <c r="N235" s="12" t="inlineStr">
        <is>
          <t>Timestamp + Location</t>
        </is>
      </c>
      <c r="O235" s="12" t="inlineStr">
        <is>
          <t>14-Oct-2026</t>
        </is>
      </c>
      <c r="P235" s="11" t="inlineStr">
        <is>
          <t>17:37</t>
        </is>
      </c>
      <c r="Q235" s="12" t="inlineStr">
        <is>
          <t>13.04359, 80.19367, GPS Map Camera</t>
        </is>
      </c>
      <c r="R235" s="11" t="inlineStr">
        <is>
          <t>623652</t>
        </is>
      </c>
      <c r="S235" s="12" t="inlineStr"/>
      <c r="T235" s="11" t="inlineStr"/>
      <c r="U235" s="12" t="inlineStr"/>
      <c r="V235" s="12" t="n"/>
      <c r="W235" s="12">
        <f>IF(V235="Wrong - photo HAS timestamp + location","Timestamp + Location",IF(V235="Wrong - photo has NO stamp","No stamp",N235))</f>
        <v/>
      </c>
      <c r="X235" s="11">
        <f>IF(W235="Timestamp + Location","Yes","No")</f>
        <v/>
      </c>
      <c r="Y235" s="16" t="inlineStr">
        <is>
          <t>Open photo</t>
        </is>
      </c>
      <c r="Z235" s="11">
        <f>J235&amp;"|"&amp;K235</f>
        <v/>
      </c>
      <c r="AA235" s="12" t="inlineStr">
        <is>
          <t>80 | 60 | 100 | 623652 | 40 | 120 | 140 | km/h | GPS Map Camera | Chennai, Tamil Nadu, India | No: 778, Munusamy Salai, Bangaru Colony, K. K. | Nagar, Chennai, Tamil Nadu 600078, India | Google | Lat 13.04359° Long 80.193675° | Wednesday, 14/10/2026 05:37 PM GMT +05:30 | GPS Map Camera | Chennai, Tamil Nadu, India | No: 778, Munusamy Salai, Bangaru Colony, K. K. | Nagar, Chennai, Tamil Nadu 600078, India | Google | Lat 13.04359° Long 80.193675° | Wednesday, 14/10/2026 05:37 PM GMT +05:30</t>
        </is>
      </c>
    </row>
    <row r="236" ht="98" customHeight="1">
      <c r="A236" s="11" t="n">
        <v>235</v>
      </c>
      <c r="B236" s="11" t="inlineStr">
        <is>
          <t>SL04343</t>
        </is>
      </c>
      <c r="C236" s="12" t="inlineStr">
        <is>
          <t>M RAJU</t>
        </is>
      </c>
      <c r="D236" s="11" t="inlineStr">
        <is>
          <t>SO</t>
        </is>
      </c>
      <c r="E236" s="11" t="inlineStr">
        <is>
          <t>South</t>
        </is>
      </c>
      <c r="F236" s="11" t="inlineStr">
        <is>
          <t>Hyderabad</t>
        </is>
      </c>
      <c r="G236" s="12" t="inlineStr">
        <is>
          <t>K.Purushotham</t>
        </is>
      </c>
      <c r="H236" s="11" t="inlineStr">
        <is>
          <t>349349</t>
        </is>
      </c>
      <c r="I236" s="14" t="n">
        <v>46309</v>
      </c>
      <c r="J236" s="11" t="n">
        <v>1005</v>
      </c>
      <c r="K236" s="11" t="inlineStr">
        <is>
          <t>START</t>
        </is>
      </c>
      <c r="L236" s="13" t="n">
        <v>100</v>
      </c>
      <c r="M236" s="11" t="n"/>
      <c r="N236" s="12" t="inlineStr">
        <is>
          <t>No stamp</t>
        </is>
      </c>
      <c r="O236" s="12" t="inlineStr"/>
      <c r="P236" s="11" t="inlineStr"/>
      <c r="Q236" s="12" t="inlineStr"/>
      <c r="R236" s="11" t="inlineStr"/>
      <c r="S236" s="12" t="inlineStr"/>
      <c r="T236" s="11" t="inlineStr"/>
      <c r="U236" s="12" t="inlineStr"/>
      <c r="V236" s="12" t="n"/>
      <c r="W236" s="12">
        <f>IF(V236="Wrong - photo HAS timestamp + location","Timestamp + Location",IF(V236="Wrong - photo has NO stamp","No stamp",N236))</f>
        <v/>
      </c>
      <c r="X236" s="11">
        <f>IF(W236="Timestamp + Location","Yes","No")</f>
        <v/>
      </c>
      <c r="Y236" s="16" t="inlineStr">
        <is>
          <t>Open photo</t>
        </is>
      </c>
      <c r="Z236" s="11">
        <f>J236&amp;"|"&amp;K236</f>
        <v/>
      </c>
      <c r="AA236" s="12" t="inlineStr">
        <is>
          <t>60 | 80 | 40 | ECONOMY | km/h | 140</t>
        </is>
      </c>
    </row>
    <row r="237" ht="98" customHeight="1">
      <c r="A237" s="11" t="n">
        <v>236</v>
      </c>
      <c r="B237" s="11" t="inlineStr">
        <is>
          <t>SL04343</t>
        </is>
      </c>
      <c r="C237" s="12" t="inlineStr">
        <is>
          <t>M RAJU</t>
        </is>
      </c>
      <c r="D237" s="11" t="inlineStr">
        <is>
          <t>SO</t>
        </is>
      </c>
      <c r="E237" s="11" t="inlineStr">
        <is>
          <t>South</t>
        </is>
      </c>
      <c r="F237" s="11" t="inlineStr">
        <is>
          <t>Hyderabad</t>
        </is>
      </c>
      <c r="G237" s="12" t="inlineStr">
        <is>
          <t>K.Purushotham</t>
        </is>
      </c>
      <c r="H237" s="11" t="inlineStr">
        <is>
          <t>349349</t>
        </is>
      </c>
      <c r="I237" s="14" t="n">
        <v>46309</v>
      </c>
      <c r="J237" s="11" t="n">
        <v>1005</v>
      </c>
      <c r="K237" s="11" t="inlineStr">
        <is>
          <t>END</t>
        </is>
      </c>
      <c r="L237" s="13" t="n">
        <v>100</v>
      </c>
      <c r="M237" s="11" t="n"/>
      <c r="N237" s="12" t="inlineStr">
        <is>
          <t>No stamp</t>
        </is>
      </c>
      <c r="O237" s="12" t="inlineStr"/>
      <c r="P237" s="11" t="inlineStr"/>
      <c r="Q237" s="12" t="inlineStr"/>
      <c r="R237" s="11" t="inlineStr"/>
      <c r="S237" s="12" t="inlineStr"/>
      <c r="T237" s="11" t="inlineStr"/>
      <c r="U237" s="12" t="inlineStr"/>
      <c r="V237" s="12" t="n"/>
      <c r="W237" s="12">
        <f>IF(V237="Wrong - photo HAS timestamp + location","Timestamp + Location",IF(V237="Wrong - photo has NO stamp","No stamp",N237))</f>
        <v/>
      </c>
      <c r="X237" s="11">
        <f>IF(W237="Timestamp + Location","Yes","No")</f>
        <v/>
      </c>
      <c r="Y237" s="16" t="inlineStr">
        <is>
          <t>Open photo</t>
        </is>
      </c>
      <c r="Z237" s="11">
        <f>J237&amp;"|"&amp;K237</f>
        <v/>
      </c>
      <c r="AA237" s="12" t="inlineStr">
        <is>
          <t>h | 48 | 28</t>
        </is>
      </c>
    </row>
    <row r="238" ht="98" customHeight="1">
      <c r="A238" s="11" t="n">
        <v>237</v>
      </c>
      <c r="B238" s="11" t="inlineStr">
        <is>
          <t>SL04343</t>
        </is>
      </c>
      <c r="C238" s="12" t="inlineStr">
        <is>
          <t>M RAJU</t>
        </is>
      </c>
      <c r="D238" s="11" t="inlineStr">
        <is>
          <t>SO</t>
        </is>
      </c>
      <c r="E238" s="11" t="inlineStr">
        <is>
          <t>South</t>
        </is>
      </c>
      <c r="F238" s="11" t="inlineStr">
        <is>
          <t>Hyderabad</t>
        </is>
      </c>
      <c r="G238" s="12" t="inlineStr">
        <is>
          <t>K.Purushotham</t>
        </is>
      </c>
      <c r="H238" s="11" t="inlineStr">
        <is>
          <t>350873</t>
        </is>
      </c>
      <c r="I238" s="14" t="n">
        <v>46310</v>
      </c>
      <c r="J238" s="11" t="n">
        <v>2707</v>
      </c>
      <c r="K238" s="11" t="inlineStr">
        <is>
          <t>START</t>
        </is>
      </c>
      <c r="L238" s="13" t="n">
        <v>92</v>
      </c>
      <c r="M238" s="11" t="n"/>
      <c r="N238" s="12" t="inlineStr">
        <is>
          <t>No stamp</t>
        </is>
      </c>
      <c r="O238" s="12" t="inlineStr"/>
      <c r="P238" s="11" t="inlineStr"/>
      <c r="Q238" s="12" t="inlineStr"/>
      <c r="R238" s="11" t="inlineStr">
        <is>
          <t>264507</t>
        </is>
      </c>
      <c r="S238" s="12" t="inlineStr"/>
      <c r="T238" s="11" t="inlineStr"/>
      <c r="U238" s="12" t="inlineStr"/>
      <c r="V238" s="12" t="n"/>
      <c r="W238" s="12">
        <f>IF(V238="Wrong - photo HAS timestamp + location","Timestamp + Location",IF(V238="Wrong - photo has NO stamp","No stamp",N238))</f>
        <v/>
      </c>
      <c r="X238" s="11">
        <f>IF(W238="Timestamp + Location","Yes","No")</f>
        <v/>
      </c>
      <c r="Y238" s="16" t="inlineStr">
        <is>
          <t>Open photo</t>
        </is>
      </c>
      <c r="Z238" s="11">
        <f>J238&amp;"|"&amp;K238</f>
        <v/>
      </c>
      <c r="AA238" s="12" t="inlineStr">
        <is>
          <t>80 | 100 | 60 | 3 | 120- | -40 | 264507 | Kme | 140 | 20 | km/h | 140 | 20 | km/h</t>
        </is>
      </c>
    </row>
    <row r="239" ht="98" customHeight="1">
      <c r="A239" s="11" t="n">
        <v>238</v>
      </c>
      <c r="B239" s="11" t="inlineStr">
        <is>
          <t>SL04343</t>
        </is>
      </c>
      <c r="C239" s="12" t="inlineStr">
        <is>
          <t>M RAJU</t>
        </is>
      </c>
      <c r="D239" s="11" t="inlineStr">
        <is>
          <t>SO</t>
        </is>
      </c>
      <c r="E239" s="11" t="inlineStr">
        <is>
          <t>South</t>
        </is>
      </c>
      <c r="F239" s="11" t="inlineStr">
        <is>
          <t>Hyderabad</t>
        </is>
      </c>
      <c r="G239" s="12" t="inlineStr">
        <is>
          <t>K.Purushotham</t>
        </is>
      </c>
      <c r="H239" s="11" t="inlineStr">
        <is>
          <t>350873</t>
        </is>
      </c>
      <c r="I239" s="14" t="n">
        <v>46310</v>
      </c>
      <c r="J239" s="11" t="n">
        <v>2707</v>
      </c>
      <c r="K239" s="11" t="inlineStr">
        <is>
          <t>END</t>
        </is>
      </c>
      <c r="L239" s="13" t="n">
        <v>92</v>
      </c>
      <c r="M239" s="11" t="n"/>
      <c r="N239" s="12" t="inlineStr">
        <is>
          <t>No stamp</t>
        </is>
      </c>
      <c r="O239" s="12" t="inlineStr"/>
      <c r="P239" s="11" t="inlineStr"/>
      <c r="Q239" s="12" t="inlineStr"/>
      <c r="R239" s="11" t="inlineStr">
        <is>
          <t>26508</t>
        </is>
      </c>
      <c r="S239" s="12" t="inlineStr"/>
      <c r="T239" s="11" t="inlineStr"/>
      <c r="U239" s="12" t="inlineStr"/>
      <c r="V239" s="12" t="n"/>
      <c r="W239" s="12">
        <f>IF(V239="Wrong - photo HAS timestamp + location","Timestamp + Location",IF(V239="Wrong - photo has NO stamp","No stamp",N239))</f>
        <v/>
      </c>
      <c r="X239" s="11">
        <f>IF(W239="Timestamp + Location","Yes","No")</f>
        <v/>
      </c>
      <c r="Y239" s="16" t="inlineStr">
        <is>
          <t>Open photo</t>
        </is>
      </c>
      <c r="Z239" s="11">
        <f>J239&amp;"|"&amp;K239</f>
        <v/>
      </c>
      <c r="AA239" s="12" t="inlineStr">
        <is>
          <t>60 | 26508 | 40 | Km | 12 | 20 | 140 | km/h</t>
        </is>
      </c>
    </row>
    <row r="240" ht="98" customHeight="1">
      <c r="A240" s="11" t="n">
        <v>239</v>
      </c>
      <c r="B240" s="11" t="inlineStr">
        <is>
          <t>SL04344</t>
        </is>
      </c>
      <c r="C240" s="12" t="inlineStr">
        <is>
          <t>V GIRIDHAR BABU</t>
        </is>
      </c>
      <c r="D240" s="11" t="inlineStr">
        <is>
          <t>SO</t>
        </is>
      </c>
      <c r="E240" s="11" t="inlineStr">
        <is>
          <t>South</t>
        </is>
      </c>
      <c r="F240" s="11" t="inlineStr">
        <is>
          <t>Bangalore</t>
        </is>
      </c>
      <c r="G240" s="12" t="inlineStr">
        <is>
          <t>AMRUTH K</t>
        </is>
      </c>
      <c r="H240" s="11" t="inlineStr">
        <is>
          <t>348433</t>
        </is>
      </c>
      <c r="I240" s="14" t="n">
        <v>46307</v>
      </c>
      <c r="J240" s="11" t="n">
        <v>284</v>
      </c>
      <c r="K240" s="11" t="inlineStr">
        <is>
          <t>START</t>
        </is>
      </c>
      <c r="L240" s="13" t="n">
        <v>160</v>
      </c>
      <c r="M240" s="11" t="n"/>
      <c r="N240" s="12" t="inlineStr">
        <is>
          <t>No stamp</t>
        </is>
      </c>
      <c r="O240" s="12" t="inlineStr"/>
      <c r="P240" s="11" t="inlineStr"/>
      <c r="Q240" s="12" t="inlineStr"/>
      <c r="R240" s="11" t="inlineStr">
        <is>
          <t>36788</t>
        </is>
      </c>
      <c r="S240" s="12" t="inlineStr"/>
      <c r="T240" s="11" t="inlineStr"/>
      <c r="U240" s="12" t="inlineStr">
        <is>
          <t>2 - Employee uses stamps elsewhere</t>
        </is>
      </c>
      <c r="V240" s="17" t="n"/>
      <c r="W240" s="12">
        <f>IF(V240="Wrong - photo HAS timestamp + location","Timestamp + Location",IF(V240="Wrong - photo has NO stamp","No stamp",N240))</f>
        <v/>
      </c>
      <c r="X240" s="11">
        <f>IF(W240="Timestamp + Location","Yes","No")</f>
        <v/>
      </c>
      <c r="Y240" s="16" t="inlineStr">
        <is>
          <t>Open photo</t>
        </is>
      </c>
      <c r="Z240" s="11">
        <f>J240&amp;"|"&amp;K240</f>
        <v/>
      </c>
      <c r="AA240" s="12" t="inlineStr">
        <is>
          <t>40 | 36788 | kms | 100 | 11D | 120 | km/h | REDMI155G | o026 | 120 | km/h | 100% | REDMI155G | 12/19-2026-09:45</t>
        </is>
      </c>
    </row>
    <row r="241" ht="98" customHeight="1">
      <c r="A241" s="11" t="n">
        <v>240</v>
      </c>
      <c r="B241" s="11" t="inlineStr">
        <is>
          <t>SL04344</t>
        </is>
      </c>
      <c r="C241" s="12" t="inlineStr">
        <is>
          <t>V GIRIDHAR BABU</t>
        </is>
      </c>
      <c r="D241" s="11" t="inlineStr">
        <is>
          <t>SO</t>
        </is>
      </c>
      <c r="E241" s="11" t="inlineStr">
        <is>
          <t>South</t>
        </is>
      </c>
      <c r="F241" s="11" t="inlineStr">
        <is>
          <t>Bangalore</t>
        </is>
      </c>
      <c r="G241" s="12" t="inlineStr">
        <is>
          <t>AMRUTH K</t>
        </is>
      </c>
      <c r="H241" s="11" t="inlineStr">
        <is>
          <t>348433</t>
        </is>
      </c>
      <c r="I241" s="14" t="n">
        <v>46307</v>
      </c>
      <c r="J241" s="11" t="n">
        <v>284</v>
      </c>
      <c r="K241" s="11" t="inlineStr">
        <is>
          <t>END</t>
        </is>
      </c>
      <c r="L241" s="13" t="n">
        <v>160</v>
      </c>
      <c r="M241" s="11" t="n"/>
      <c r="N241" s="12" t="inlineStr">
        <is>
          <t>Timestamp only (no location)</t>
        </is>
      </c>
      <c r="O241" s="12" t="inlineStr">
        <is>
          <t>12-Oct-2026</t>
        </is>
      </c>
      <c r="P241" s="11" t="inlineStr">
        <is>
          <t>18:02</t>
        </is>
      </c>
      <c r="Q241" s="12" t="inlineStr"/>
      <c r="R241" s="11" t="inlineStr">
        <is>
          <t>368630</t>
        </is>
      </c>
      <c r="S241" s="12" t="inlineStr"/>
      <c r="T241" s="11" t="inlineStr"/>
      <c r="U241" s="12" t="inlineStr">
        <is>
          <t>2 - Employee uses stamps elsewhere</t>
        </is>
      </c>
      <c r="V241" s="17" t="n"/>
      <c r="W241" s="12">
        <f>IF(V241="Wrong - photo HAS timestamp + location","Timestamp + Location",IF(V241="Wrong - photo has NO stamp","No stamp",N241))</f>
        <v/>
      </c>
      <c r="X241" s="11">
        <f>IF(W241="Timestamp + Location","Yes","No")</f>
        <v/>
      </c>
      <c r="Y241" s="16" t="inlineStr">
        <is>
          <t>Open photo</t>
        </is>
      </c>
      <c r="Z241" s="11">
        <f>J241&amp;"|"&amp;K241</f>
        <v/>
      </c>
      <c r="AA241" s="12" t="inlineStr">
        <is>
          <t>60 | 60 | 1/2 | 40 | 80 | 368630 | 30 | 90 | km | 20 | 100 | N | 10 | 110 | BAJAJ | 120 | km/h | REDMI1S5G | 12/10/202618.0 | N | 10 | 110 | BAJAJ | 120 | km/h | REDMIIS5G | 12/10/2026 18.02</t>
        </is>
      </c>
    </row>
    <row r="242" ht="98" customHeight="1">
      <c r="A242" s="11" t="n">
        <v>241</v>
      </c>
      <c r="B242" s="11" t="inlineStr">
        <is>
          <t>SL04344</t>
        </is>
      </c>
      <c r="C242" s="12" t="inlineStr">
        <is>
          <t>V GIRIDHAR BABU</t>
        </is>
      </c>
      <c r="D242" s="11" t="inlineStr">
        <is>
          <t>SO</t>
        </is>
      </c>
      <c r="E242" s="11" t="inlineStr">
        <is>
          <t>South</t>
        </is>
      </c>
      <c r="F242" s="11" t="inlineStr">
        <is>
          <t>Bangalore</t>
        </is>
      </c>
      <c r="G242" s="12" t="inlineStr">
        <is>
          <t>AMRUTH K</t>
        </is>
      </c>
      <c r="H242" s="11" t="inlineStr">
        <is>
          <t>349064</t>
        </is>
      </c>
      <c r="I242" s="14" t="n">
        <v>46308</v>
      </c>
      <c r="J242" s="11" t="n">
        <v>746</v>
      </c>
      <c r="K242" s="11" t="inlineStr">
        <is>
          <t>START</t>
        </is>
      </c>
      <c r="L242" s="13" t="n">
        <v>208</v>
      </c>
      <c r="M242" s="11" t="n"/>
      <c r="N242" s="12" t="inlineStr">
        <is>
          <t>No stamp</t>
        </is>
      </c>
      <c r="O242" s="12" t="inlineStr"/>
      <c r="P242" s="11" t="inlineStr"/>
      <c r="Q242" s="12" t="inlineStr"/>
      <c r="R242" s="11" t="inlineStr">
        <is>
          <t>368668</t>
        </is>
      </c>
      <c r="S242" s="12" t="inlineStr"/>
      <c r="T242" s="11" t="inlineStr"/>
      <c r="U242" s="12" t="inlineStr">
        <is>
          <t>2 - Employee uses stamps elsewhere</t>
        </is>
      </c>
      <c r="V242" s="17" t="n"/>
      <c r="W242" s="12">
        <f>IF(V242="Wrong - photo HAS timestamp + location","Timestamp + Location",IF(V242="Wrong - photo has NO stamp","No stamp",N242))</f>
        <v/>
      </c>
      <c r="X242" s="11">
        <f>IF(W242="Timestamp + Location","Yes","No")</f>
        <v/>
      </c>
      <c r="Y242" s="16" t="inlineStr">
        <is>
          <t>Open photo</t>
        </is>
      </c>
      <c r="Z242" s="11">
        <f>J242&amp;"|"&amp;K242</f>
        <v/>
      </c>
      <c r="AA242" s="12" t="inlineStr">
        <is>
          <t>60 | OB | A0 | 368668 | 80 | km | 00 | 20 | BAJAJ | 110 | 120 | kmvh | REDMIIS5G | 110 | 10 | 120 | kmyh | REDMIIS 5G | 710202609.42</t>
        </is>
      </c>
    </row>
    <row r="243" ht="98" customHeight="1">
      <c r="A243" s="11" t="n">
        <v>242</v>
      </c>
      <c r="B243" s="11" t="inlineStr">
        <is>
          <t>SL04344</t>
        </is>
      </c>
      <c r="C243" s="12" t="inlineStr">
        <is>
          <t>V GIRIDHAR BABU</t>
        </is>
      </c>
      <c r="D243" s="11" t="inlineStr">
        <is>
          <t>SO</t>
        </is>
      </c>
      <c r="E243" s="11" t="inlineStr">
        <is>
          <t>South</t>
        </is>
      </c>
      <c r="F243" s="11" t="inlineStr">
        <is>
          <t>Bangalore</t>
        </is>
      </c>
      <c r="G243" s="12" t="inlineStr">
        <is>
          <t>AMRUTH K</t>
        </is>
      </c>
      <c r="H243" s="11" t="inlineStr">
        <is>
          <t>349064</t>
        </is>
      </c>
      <c r="I243" s="14" t="n">
        <v>46308</v>
      </c>
      <c r="J243" s="11" t="n">
        <v>746</v>
      </c>
      <c r="K243" s="11" t="inlineStr">
        <is>
          <t>END</t>
        </is>
      </c>
      <c r="L243" s="13" t="n">
        <v>208</v>
      </c>
      <c r="M243" s="11" t="n"/>
      <c r="N243" s="12" t="inlineStr">
        <is>
          <t>No stamp</t>
        </is>
      </c>
      <c r="O243" s="12" t="inlineStr"/>
      <c r="P243" s="11" t="inlineStr"/>
      <c r="Q243" s="12" t="inlineStr"/>
      <c r="R243" s="11" t="inlineStr">
        <is>
          <t>36955</t>
        </is>
      </c>
      <c r="S243" s="12" t="inlineStr"/>
      <c r="T243" s="11" t="inlineStr"/>
      <c r="U243" s="12" t="inlineStr">
        <is>
          <t>2 - Employee uses stamps elsewhere</t>
        </is>
      </c>
      <c r="V243" s="17" t="n"/>
      <c r="W243" s="12">
        <f>IF(V243="Wrong - photo HAS timestamp + location","Timestamp + Location",IF(V243="Wrong - photo has NO stamp","No stamp",N243))</f>
        <v/>
      </c>
      <c r="X243" s="11">
        <f>IF(W243="Timestamp + Location","Yes","No")</f>
        <v/>
      </c>
      <c r="Y243" s="16" t="inlineStr">
        <is>
          <t>Open photo</t>
        </is>
      </c>
      <c r="Z243" s="11">
        <f>J243&amp;"|"&amp;K243</f>
        <v/>
      </c>
      <c r="AA243" s="12" t="inlineStr">
        <is>
          <t>60 | 80 | 36955 | B | 110 | REDMI155G | 13月10/202621:09 | REDMI155G | 13A10/2026 21:09</t>
        </is>
      </c>
    </row>
    <row r="244" ht="98" customHeight="1">
      <c r="A244" s="11" t="n">
        <v>243</v>
      </c>
      <c r="B244" s="11" t="inlineStr">
        <is>
          <t>SL04344</t>
        </is>
      </c>
      <c r="C244" s="12" t="inlineStr">
        <is>
          <t>V GIRIDHAR BABU</t>
        </is>
      </c>
      <c r="D244" s="11" t="inlineStr">
        <is>
          <t>SO</t>
        </is>
      </c>
      <c r="E244" s="11" t="inlineStr">
        <is>
          <t>South</t>
        </is>
      </c>
      <c r="F244" s="11" t="inlineStr">
        <is>
          <t>Bangalore</t>
        </is>
      </c>
      <c r="G244" s="12" t="inlineStr">
        <is>
          <t>AMRUTH K</t>
        </is>
      </c>
      <c r="H244" s="11" t="inlineStr">
        <is>
          <t>349533</t>
        </is>
      </c>
      <c r="I244" s="14" t="n">
        <v>46309</v>
      </c>
      <c r="J244" s="11" t="n">
        <v>1181</v>
      </c>
      <c r="K244" s="11" t="inlineStr">
        <is>
          <t>START</t>
        </is>
      </c>
      <c r="L244" s="13" t="n">
        <v>436</v>
      </c>
      <c r="M244" s="11" t="n"/>
      <c r="N244" s="12" t="inlineStr">
        <is>
          <t>No stamp</t>
        </is>
      </c>
      <c r="O244" s="12" t="inlineStr"/>
      <c r="P244" s="11" t="inlineStr"/>
      <c r="Q244" s="12" t="inlineStr"/>
      <c r="R244" s="11" t="inlineStr">
        <is>
          <t>369564</t>
        </is>
      </c>
      <c r="S244" s="12" t="inlineStr"/>
      <c r="T244" s="11" t="inlineStr"/>
      <c r="U244" s="12" t="inlineStr">
        <is>
          <t>2 - Employee uses stamps elsewhere</t>
        </is>
      </c>
      <c r="V244" s="17" t="n"/>
      <c r="W244" s="12">
        <f>IF(V244="Wrong - photo HAS timestamp + location","Timestamp + Location",IF(V244="Wrong - photo has NO stamp","No stamp",N244))</f>
        <v/>
      </c>
      <c r="X244" s="11">
        <f>IF(W244="Timestamp + Location","Yes","No")</f>
        <v/>
      </c>
      <c r="Y244" s="16" t="inlineStr">
        <is>
          <t>Open photo</t>
        </is>
      </c>
      <c r="Z244" s="11">
        <f>J244&amp;"|"&amp;K244</f>
        <v/>
      </c>
      <c r="AA244" s="12" t="inlineStr">
        <is>
          <t>5 | 80 | 369564 | 30 | 80 | km | 20 | 100 | 110 | BAJA | 10 | 120 | km/h | ION | 120 | km/h | NOIL,</t>
        </is>
      </c>
    </row>
    <row r="245" ht="98" customHeight="1">
      <c r="A245" s="11" t="n">
        <v>244</v>
      </c>
      <c r="B245" s="11" t="inlineStr">
        <is>
          <t>SL04344</t>
        </is>
      </c>
      <c r="C245" s="12" t="inlineStr">
        <is>
          <t>V GIRIDHAR BABU</t>
        </is>
      </c>
      <c r="D245" s="11" t="inlineStr">
        <is>
          <t>SO</t>
        </is>
      </c>
      <c r="E245" s="11" t="inlineStr">
        <is>
          <t>South</t>
        </is>
      </c>
      <c r="F245" s="11" t="inlineStr">
        <is>
          <t>Bangalore</t>
        </is>
      </c>
      <c r="G245" s="12" t="inlineStr">
        <is>
          <t>AMRUTH K</t>
        </is>
      </c>
      <c r="H245" s="11" t="inlineStr">
        <is>
          <t>349533</t>
        </is>
      </c>
      <c r="I245" s="14" t="n">
        <v>46309</v>
      </c>
      <c r="J245" s="11" t="n">
        <v>1181</v>
      </c>
      <c r="K245" s="11" t="inlineStr">
        <is>
          <t>END</t>
        </is>
      </c>
      <c r="L245" s="13" t="n">
        <v>436</v>
      </c>
      <c r="M245" s="11" t="n"/>
      <c r="N245" s="12" t="inlineStr">
        <is>
          <t>No stamp</t>
        </is>
      </c>
      <c r="O245" s="12" t="inlineStr"/>
      <c r="P245" s="11" t="inlineStr"/>
      <c r="Q245" s="12" t="inlineStr"/>
      <c r="R245" s="11" t="inlineStr">
        <is>
          <t>1.37101e+06</t>
        </is>
      </c>
      <c r="S245" s="12" t="inlineStr"/>
      <c r="T245" s="11" t="inlineStr"/>
      <c r="U245" s="12" t="inlineStr">
        <is>
          <t>2 - Employee uses stamps elsewhere</t>
        </is>
      </c>
      <c r="V245" s="17" t="n"/>
      <c r="W245" s="12">
        <f>IF(V245="Wrong - photo HAS timestamp + location","Timestamp + Location",IF(V245="Wrong - photo has NO stamp","No stamp",N245))</f>
        <v/>
      </c>
      <c r="X245" s="11">
        <f>IF(W245="Timestamp + Location","Yes","No")</f>
        <v/>
      </c>
      <c r="Y245" s="16" t="inlineStr">
        <is>
          <t>Open photo</t>
        </is>
      </c>
      <c r="Z245" s="11">
        <f>J245&amp;"|"&amp;K245</f>
        <v/>
      </c>
      <c r="AA245" s="12" t="inlineStr">
        <is>
          <t>60 | 60 | 70 | 3/2 | 40 | 80 | 1371006 | 06 | km | 20 | 100 | 110 | N | 10 | 120 | 口 | km/n | 20 | 100 | N | 10 | 110 | 120 | km/h | 1O</t>
        </is>
      </c>
    </row>
    <row r="246" ht="98" customHeight="1">
      <c r="A246" s="11" t="n">
        <v>245</v>
      </c>
      <c r="B246" s="11" t="inlineStr">
        <is>
          <t>SL04344</t>
        </is>
      </c>
      <c r="C246" s="12" t="inlineStr">
        <is>
          <t>V GIRIDHAR BABU</t>
        </is>
      </c>
      <c r="D246" s="11" t="inlineStr">
        <is>
          <t>SO</t>
        </is>
      </c>
      <c r="E246" s="11" t="inlineStr">
        <is>
          <t>South</t>
        </is>
      </c>
      <c r="F246" s="11" t="inlineStr">
        <is>
          <t>Bangalore</t>
        </is>
      </c>
      <c r="G246" s="12" t="inlineStr">
        <is>
          <t>AMRUTH K</t>
        </is>
      </c>
      <c r="H246" s="11" t="inlineStr">
        <is>
          <t>350048</t>
        </is>
      </c>
      <c r="I246" s="14" t="n">
        <v>46310</v>
      </c>
      <c r="J246" s="11" t="n">
        <v>1741</v>
      </c>
      <c r="K246" s="11" t="inlineStr">
        <is>
          <t>START</t>
        </is>
      </c>
      <c r="L246" s="13" t="n">
        <v>184</v>
      </c>
      <c r="M246" s="11" t="n"/>
      <c r="N246" s="12" t="inlineStr">
        <is>
          <t>No stamp</t>
        </is>
      </c>
      <c r="O246" s="12" t="inlineStr"/>
      <c r="P246" s="11" t="inlineStr"/>
      <c r="Q246" s="12" t="inlineStr"/>
      <c r="R246" s="11" t="inlineStr">
        <is>
          <t>371023</t>
        </is>
      </c>
      <c r="S246" s="12" t="inlineStr"/>
      <c r="T246" s="11" t="inlineStr"/>
      <c r="U246" s="12" t="inlineStr">
        <is>
          <t>2 - Employee uses stamps elsewhere</t>
        </is>
      </c>
      <c r="V246" s="17" t="n"/>
      <c r="W246" s="12">
        <f>IF(V246="Wrong - photo HAS timestamp + location","Timestamp + Location",IF(V246="Wrong - photo has NO stamp","No stamp",N246))</f>
        <v/>
      </c>
      <c r="X246" s="11">
        <f>IF(W246="Timestamp + Location","Yes","No")</f>
        <v/>
      </c>
      <c r="Y246" s="16" t="inlineStr">
        <is>
          <t>Open photo</t>
        </is>
      </c>
      <c r="Z246" s="11">
        <f>J246&amp;"|"&amp;K246</f>
        <v/>
      </c>
      <c r="AA246" s="12" t="inlineStr">
        <is>
          <t>60 | 50 | 80 | 371023 | 90 | 30 | km | 100 | 110 | 10 | 120 | km/h | 20 | N | 110 | 10 | 120 | km/h</t>
        </is>
      </c>
    </row>
    <row r="247" ht="98" customHeight="1">
      <c r="A247" s="11" t="n">
        <v>246</v>
      </c>
      <c r="B247" s="11" t="inlineStr">
        <is>
          <t>SL04344</t>
        </is>
      </c>
      <c r="C247" s="12" t="inlineStr">
        <is>
          <t>V GIRIDHAR BABU</t>
        </is>
      </c>
      <c r="D247" s="11" t="inlineStr">
        <is>
          <t>SO</t>
        </is>
      </c>
      <c r="E247" s="11" t="inlineStr">
        <is>
          <t>South</t>
        </is>
      </c>
      <c r="F247" s="11" t="inlineStr">
        <is>
          <t>Bangalore</t>
        </is>
      </c>
      <c r="G247" s="12" t="inlineStr">
        <is>
          <t>AMRUTH K</t>
        </is>
      </c>
      <c r="H247" s="11" t="inlineStr">
        <is>
          <t>350048</t>
        </is>
      </c>
      <c r="I247" s="14" t="n">
        <v>46310</v>
      </c>
      <c r="J247" s="11" t="n">
        <v>1741</v>
      </c>
      <c r="K247" s="11" t="inlineStr">
        <is>
          <t>END</t>
        </is>
      </c>
      <c r="L247" s="13" t="n">
        <v>184</v>
      </c>
      <c r="M247" s="11" t="n"/>
      <c r="N247" s="12" t="inlineStr">
        <is>
          <t>No stamp</t>
        </is>
      </c>
      <c r="O247" s="12" t="inlineStr"/>
      <c r="P247" s="11" t="inlineStr"/>
      <c r="Q247" s="12" t="inlineStr"/>
      <c r="R247" s="11" t="inlineStr"/>
      <c r="S247" s="12" t="inlineStr"/>
      <c r="T247" s="11" t="inlineStr"/>
      <c r="U247" s="12" t="inlineStr">
        <is>
          <t>2 - Employee uses stamps elsewhere</t>
        </is>
      </c>
      <c r="V247" s="17" t="n"/>
      <c r="W247" s="12">
        <f>IF(V247="Wrong - photo HAS timestamp + location","Timestamp + Location",IF(V247="Wrong - photo has NO stamp","No stamp",N247))</f>
        <v/>
      </c>
      <c r="X247" s="11">
        <f>IF(W247="Timestamp + Location","Yes","No")</f>
        <v/>
      </c>
      <c r="Y247" s="16" t="inlineStr">
        <is>
          <t>Open photo</t>
        </is>
      </c>
      <c r="Z247" s="11">
        <f>J247&amp;"|"&amp;K247</f>
        <v/>
      </c>
      <c r="AA247" s="12" t="inlineStr">
        <is>
          <t>8O1 | 店 | 口 | OB | 8 | OB</t>
        </is>
      </c>
    </row>
    <row r="248" ht="98" customHeight="1">
      <c r="A248" s="11" t="n">
        <v>247</v>
      </c>
      <c r="B248" s="11" t="inlineStr">
        <is>
          <t>SL04344</t>
        </is>
      </c>
      <c r="C248" s="12" t="inlineStr">
        <is>
          <t>V GIRIDHAR BABU</t>
        </is>
      </c>
      <c r="D248" s="11" t="inlineStr">
        <is>
          <t>SO</t>
        </is>
      </c>
      <c r="E248" s="11" t="inlineStr">
        <is>
          <t>South</t>
        </is>
      </c>
      <c r="F248" s="11" t="inlineStr">
        <is>
          <t>Bangalore</t>
        </is>
      </c>
      <c r="G248" s="12" t="inlineStr">
        <is>
          <t>AMRUTH K</t>
        </is>
      </c>
      <c r="H248" s="11" t="inlineStr">
        <is>
          <t>350514</t>
        </is>
      </c>
      <c r="I248" s="14" t="n">
        <v>46311</v>
      </c>
      <c r="J248" s="11" t="n">
        <v>2269</v>
      </c>
      <c r="K248" s="11" t="inlineStr">
        <is>
          <t>START</t>
        </is>
      </c>
      <c r="L248" s="13" t="n">
        <v>20</v>
      </c>
      <c r="M248" s="11" t="n"/>
      <c r="N248" s="12" t="inlineStr">
        <is>
          <t>Timestamp + Location</t>
        </is>
      </c>
      <c r="O248" s="12" t="inlineStr">
        <is>
          <t>16-Oct-2026</t>
        </is>
      </c>
      <c r="P248" s="11" t="inlineStr">
        <is>
          <t>09:48</t>
        </is>
      </c>
      <c r="Q248" s="12" t="inlineStr">
        <is>
          <t>13.07065, 77.57430, GPS Map Camera</t>
        </is>
      </c>
      <c r="R248" s="11" t="inlineStr"/>
      <c r="S248" s="12" t="inlineStr"/>
      <c r="T248" s="11" t="inlineStr"/>
      <c r="U248" s="12" t="inlineStr"/>
      <c r="V248" s="12" t="n"/>
      <c r="W248" s="12">
        <f>IF(V248="Wrong - photo HAS timestamp + location","Timestamp + Location",IF(V248="Wrong - photo has NO stamp","No stamp",N248))</f>
        <v/>
      </c>
      <c r="X248" s="11">
        <f>IF(W248="Timestamp + Location","Yes","No")</f>
        <v/>
      </c>
      <c r="Y248" s="16" t="inlineStr">
        <is>
          <t>Open photo</t>
        </is>
      </c>
      <c r="Z248" s="11">
        <f>J248&amp;"|"&amp;K248</f>
        <v/>
      </c>
      <c r="AA248" s="12" t="inlineStr">
        <is>
          <t>06 | 08 | km/h | L5 | GPS Map Camera | Bengaluru, Karnataka, India | Sri Maruti Nilayam,Ananda Layout,Sonappa | Layout,Kodigehalli,Bengaluru,Kamataka560097 | India | Google | Lat 13.070651°Long77.574299° | Friday,16/10/2026 09:48 AM GMT +05:30 | GPS Map Camera | Bengaluru, Karnataka, India | Sri Maruti Nilayam, Ananda Layout, Sonappa | Layout, Kodigehalli, Bengaluru, Kamataka 580097 | India | Google | Lst 13.070651° Long 77.574299* | Friday. 16/10/2026 09:48 AM GMT +05:30</t>
        </is>
      </c>
    </row>
    <row r="249" ht="98" customHeight="1">
      <c r="A249" s="11" t="n">
        <v>248</v>
      </c>
      <c r="B249" s="11" t="inlineStr">
        <is>
          <t>SL04344</t>
        </is>
      </c>
      <c r="C249" s="12" t="inlineStr">
        <is>
          <t>V GIRIDHAR BABU</t>
        </is>
      </c>
      <c r="D249" s="11" t="inlineStr">
        <is>
          <t>SO</t>
        </is>
      </c>
      <c r="E249" s="11" t="inlineStr">
        <is>
          <t>South</t>
        </is>
      </c>
      <c r="F249" s="11" t="inlineStr">
        <is>
          <t>Bangalore</t>
        </is>
      </c>
      <c r="G249" s="12" t="inlineStr">
        <is>
          <t>AMRUTH K</t>
        </is>
      </c>
      <c r="H249" s="11" t="inlineStr">
        <is>
          <t>350514</t>
        </is>
      </c>
      <c r="I249" s="14" t="n">
        <v>46311</v>
      </c>
      <c r="J249" s="11" t="n">
        <v>2269</v>
      </c>
      <c r="K249" s="11" t="inlineStr">
        <is>
          <t>END</t>
        </is>
      </c>
      <c r="L249" s="13" t="n">
        <v>20</v>
      </c>
      <c r="M249" s="11" t="n"/>
      <c r="N249" s="12" t="inlineStr">
        <is>
          <t>No stamp</t>
        </is>
      </c>
      <c r="O249" s="12" t="inlineStr"/>
      <c r="P249" s="11" t="inlineStr"/>
      <c r="Q249" s="12" t="inlineStr"/>
      <c r="R249" s="11" t="inlineStr">
        <is>
          <t>37225</t>
        </is>
      </c>
      <c r="S249" s="12" t="inlineStr"/>
      <c r="T249" s="11" t="inlineStr"/>
      <c r="U249" s="12" t="inlineStr">
        <is>
          <t>2 - Employee uses stamps elsewhere</t>
        </is>
      </c>
      <c r="V249" s="17" t="n"/>
      <c r="W249" s="12">
        <f>IF(V249="Wrong - photo HAS timestamp + location","Timestamp + Location",IF(V249="Wrong - photo has NO stamp","No stamp",N249))</f>
        <v/>
      </c>
      <c r="X249" s="11">
        <f>IF(W249="Timestamp + Location","Yes","No")</f>
        <v/>
      </c>
      <c r="Y249" s="16" t="inlineStr">
        <is>
          <t>Open photo</t>
        </is>
      </c>
      <c r="Z249" s="11">
        <f>J249&amp;"|"&amp;K249</f>
        <v/>
      </c>
      <c r="AA249" s="12" t="inlineStr">
        <is>
          <t>0 | 60 | .80 | 40 | 37225 | 90 | km | 30 | 100 | 20 | 110 | 10 | 120 | km/h | 100 | IN | 20 | 110 | 10 | 120 | km/h</t>
        </is>
      </c>
    </row>
    <row r="250" ht="98" customHeight="1">
      <c r="A250" s="11" t="n">
        <v>249</v>
      </c>
      <c r="B250" s="11" t="inlineStr">
        <is>
          <t>SL04344</t>
        </is>
      </c>
      <c r="C250" s="12" t="inlineStr">
        <is>
          <t>V GIRIDHAR BABU</t>
        </is>
      </c>
      <c r="D250" s="11" t="inlineStr">
        <is>
          <t>SO</t>
        </is>
      </c>
      <c r="E250" s="11" t="inlineStr">
        <is>
          <t>South</t>
        </is>
      </c>
      <c r="F250" s="11" t="inlineStr">
        <is>
          <t>Bangalore</t>
        </is>
      </c>
      <c r="G250" s="12" t="inlineStr">
        <is>
          <t>AMRUTH K</t>
        </is>
      </c>
      <c r="H250" s="11" t="inlineStr">
        <is>
          <t>351116</t>
        </is>
      </c>
      <c r="I250" s="14" t="n">
        <v>46312</v>
      </c>
      <c r="J250" s="11" t="n">
        <v>2999</v>
      </c>
      <c r="K250" s="11" t="inlineStr">
        <is>
          <t>START</t>
        </is>
      </c>
      <c r="L250" s="13" t="n">
        <v>168</v>
      </c>
      <c r="M250" s="11" t="n"/>
      <c r="N250" s="12" t="inlineStr">
        <is>
          <t>Timestamp + Location</t>
        </is>
      </c>
      <c r="O250" s="12" t="inlineStr">
        <is>
          <t>17-Oct-2026</t>
        </is>
      </c>
      <c r="P250" s="11" t="inlineStr">
        <is>
          <t>09:42</t>
        </is>
      </c>
      <c r="Q250" s="12" t="inlineStr">
        <is>
          <t>13.07055, 77.57427, GPS Map Camera</t>
        </is>
      </c>
      <c r="R250" s="11" t="inlineStr"/>
      <c r="S250" s="12" t="inlineStr"/>
      <c r="T250" s="11" t="inlineStr"/>
      <c r="U250" s="12" t="inlineStr"/>
      <c r="V250" s="12" t="n"/>
      <c r="W250" s="12">
        <f>IF(V250="Wrong - photo HAS timestamp + location","Timestamp + Location",IF(V250="Wrong - photo has NO stamp","No stamp",N250))</f>
        <v/>
      </c>
      <c r="X250" s="11">
        <f>IF(W250="Timestamp + Location","Yes","No")</f>
        <v/>
      </c>
      <c r="Y250" s="16" t="inlineStr">
        <is>
          <t>Open photo</t>
        </is>
      </c>
      <c r="Z250" s="11">
        <f>J250&amp;"|"&amp;K250</f>
        <v/>
      </c>
      <c r="AA250" s="12" t="inlineStr">
        <is>
          <t xml:space="preserve">/TION | BOL | 06 | 10 | 08 | 02 | D | GPS Map Camera | Bengaluru, Karnataka, India | 3hcf+6q6 Fortuna Center Park,Ananda Laycut, | SonappaLayout,Kodigehalli,Bergaluru,Karnataka | 560097,India | Google | Lat13.070546Long77574268 | Saturday.17/10/2026 09:42 AM GMT +05:30 | 厦 |  GPS Map Camera | Bengaluru, Karnataka, India | 3hcf+6q6 Fortuna Center Park, Ananda Laycut, | Sonappa Layout, Kodigehalli, Bergaluru, Karnataka | 560097.India | Google | Lat 13.070546° Long 77.574268 | Saturday. 17/10/2026 </t>
        </is>
      </c>
    </row>
    <row r="251" ht="98" customHeight="1">
      <c r="A251" s="11" t="n">
        <v>250</v>
      </c>
      <c r="B251" s="11" t="inlineStr">
        <is>
          <t>SL04344</t>
        </is>
      </c>
      <c r="C251" s="12" t="inlineStr">
        <is>
          <t>V GIRIDHAR BABU</t>
        </is>
      </c>
      <c r="D251" s="11" t="inlineStr">
        <is>
          <t>SO</t>
        </is>
      </c>
      <c r="E251" s="11" t="inlineStr">
        <is>
          <t>South</t>
        </is>
      </c>
      <c r="F251" s="11" t="inlineStr">
        <is>
          <t>Bangalore</t>
        </is>
      </c>
      <c r="G251" s="12" t="inlineStr">
        <is>
          <t>AMRUTH K</t>
        </is>
      </c>
      <c r="H251" s="11" t="inlineStr">
        <is>
          <t>351116</t>
        </is>
      </c>
      <c r="I251" s="14" t="n">
        <v>46312</v>
      </c>
      <c r="J251" s="11" t="n">
        <v>2999</v>
      </c>
      <c r="K251" s="11" t="inlineStr">
        <is>
          <t>END</t>
        </is>
      </c>
      <c r="L251" s="13" t="n">
        <v>168</v>
      </c>
      <c r="M251" s="11" t="n"/>
      <c r="N251" s="12" t="inlineStr">
        <is>
          <t>Timestamp + Location</t>
        </is>
      </c>
      <c r="O251" s="12" t="inlineStr">
        <is>
          <t>17-Oct-2026</t>
        </is>
      </c>
      <c r="P251" s="11" t="inlineStr">
        <is>
          <t>18:21</t>
        </is>
      </c>
      <c r="Q251" s="12" t="inlineStr">
        <is>
          <t>13.07055, 77.57427, GPS Map Camera</t>
        </is>
      </c>
      <c r="R251" s="11" t="inlineStr">
        <is>
          <t>8070, 37302</t>
        </is>
      </c>
      <c r="S251" s="12" t="inlineStr"/>
      <c r="T251" s="11" t="inlineStr"/>
      <c r="U251" s="12" t="inlineStr"/>
      <c r="V251" s="12" t="n"/>
      <c r="W251" s="12">
        <f>IF(V251="Wrong - photo HAS timestamp + location","Timestamp + Location",IF(V251="Wrong - photo has NO stamp","No stamp",N251))</f>
        <v/>
      </c>
      <c r="X251" s="11">
        <f>IF(W251="Timestamp + Location","Yes","No")</f>
        <v/>
      </c>
      <c r="Y251" s="16" t="inlineStr">
        <is>
          <t>Open photo</t>
        </is>
      </c>
      <c r="Z251" s="11">
        <f>J251&amp;"|"&amp;K251</f>
        <v/>
      </c>
      <c r="AA251" s="12" t="inlineStr">
        <is>
          <t>8070 | 60 | 40 | 80 | 37302 | 30 | 06 | K | 20 | 100 | BAJAJ | 10 | 110 | 120 | km/h | GPSMap Camera | Bengaluru, Karnataka, India | 3hcf+6q6FortunaCenterPark,AnandaLayout,Sonappa | Layout,Kodigehalli,Bengaluru,Karnataka560097,India | Google | Lat13.070546°Long77.574272° | Saturday,17/10/202606:21PMGMT+05:30 | GPSMap Camera | Bengaluru, Karnataka, India | 3hcf+6g6 Fortuna Center Park,Ananda Layout, Sonapoa | Layout, Kodigehalli, Bengaluru, Karnataka 560097, India | Google | Lat 13.070546° Long 7</t>
        </is>
      </c>
    </row>
    <row r="252" ht="98" customHeight="1">
      <c r="A252" s="11" t="n">
        <v>251</v>
      </c>
      <c r="B252" s="11" t="inlineStr">
        <is>
          <t>SL04356</t>
        </is>
      </c>
      <c r="C252" s="12" t="inlineStr">
        <is>
          <t>HARIOM DUBEY</t>
        </is>
      </c>
      <c r="D252" s="11" t="inlineStr">
        <is>
          <t>SO</t>
        </is>
      </c>
      <c r="E252" s="11" t="inlineStr">
        <is>
          <t>GTR02</t>
        </is>
      </c>
      <c r="F252" s="11" t="inlineStr">
        <is>
          <t>New Delhi</t>
        </is>
      </c>
      <c r="G252" s="12" t="inlineStr">
        <is>
          <t>RAHUL GAUTAM</t>
        </is>
      </c>
      <c r="H252" s="11" t="inlineStr">
        <is>
          <t>348281</t>
        </is>
      </c>
      <c r="I252" s="14" t="n">
        <v>46307</v>
      </c>
      <c r="J252" s="11" t="n">
        <v>212</v>
      </c>
      <c r="K252" s="11" t="inlineStr">
        <is>
          <t>START</t>
        </is>
      </c>
      <c r="L252" s="13" t="n">
        <v>140</v>
      </c>
      <c r="M252" s="11" t="n"/>
      <c r="N252" s="12" t="inlineStr">
        <is>
          <t>No stamp</t>
        </is>
      </c>
      <c r="O252" s="12" t="inlineStr"/>
      <c r="P252" s="11" t="inlineStr"/>
      <c r="Q252" s="12" t="inlineStr"/>
      <c r="R252" s="11" t="inlineStr">
        <is>
          <t>14472</t>
        </is>
      </c>
      <c r="S252" s="12" t="inlineStr"/>
      <c r="T252" s="11" t="inlineStr"/>
      <c r="U252" s="12" t="inlineStr"/>
      <c r="V252" s="12" t="n"/>
      <c r="W252" s="12">
        <f>IF(V252="Wrong - photo HAS timestamp + location","Timestamp + Location",IF(V252="Wrong - photo has NO stamp","No stamp",N252))</f>
        <v/>
      </c>
      <c r="X252" s="11">
        <f>IF(W252="Timestamp + Location","Yes","No")</f>
        <v/>
      </c>
      <c r="Y252" s="16" t="inlineStr">
        <is>
          <t>Open photo</t>
        </is>
      </c>
      <c r="Z252" s="11">
        <f>J252&amp;"|"&amp;K252</f>
        <v/>
      </c>
      <c r="AA252" s="12" t="inlineStr">
        <is>
          <t>60 | 80 | 40 | 100 | 14472 | 8 | krm | 20 | 120 | 0 | km/h | 140 | TURN</t>
        </is>
      </c>
    </row>
    <row r="253" ht="98" customHeight="1">
      <c r="A253" s="11" t="n">
        <v>252</v>
      </c>
      <c r="B253" s="11" t="inlineStr">
        <is>
          <t>SL04356</t>
        </is>
      </c>
      <c r="C253" s="12" t="inlineStr">
        <is>
          <t>HARIOM DUBEY</t>
        </is>
      </c>
      <c r="D253" s="11" t="inlineStr">
        <is>
          <t>SO</t>
        </is>
      </c>
      <c r="E253" s="11" t="inlineStr">
        <is>
          <t>GTR02</t>
        </is>
      </c>
      <c r="F253" s="11" t="inlineStr">
        <is>
          <t>New Delhi</t>
        </is>
      </c>
      <c r="G253" s="12" t="inlineStr">
        <is>
          <t>RAHUL GAUTAM</t>
        </is>
      </c>
      <c r="H253" s="11" t="inlineStr">
        <is>
          <t>348281</t>
        </is>
      </c>
      <c r="I253" s="14" t="n">
        <v>46307</v>
      </c>
      <c r="J253" s="11" t="n">
        <v>212</v>
      </c>
      <c r="K253" s="11" t="inlineStr">
        <is>
          <t>END</t>
        </is>
      </c>
      <c r="L253" s="13" t="n">
        <v>140</v>
      </c>
      <c r="M253" s="11" t="n"/>
      <c r="N253" s="12" t="inlineStr">
        <is>
          <t>No stamp</t>
        </is>
      </c>
      <c r="O253" s="12" t="inlineStr"/>
      <c r="P253" s="11" t="inlineStr"/>
      <c r="Q253" s="12" t="inlineStr"/>
      <c r="R253" s="11" t="inlineStr">
        <is>
          <t>145420</t>
        </is>
      </c>
      <c r="S253" s="12" t="inlineStr"/>
      <c r="T253" s="11" t="inlineStr"/>
      <c r="U253" s="12" t="inlineStr"/>
      <c r="V253" s="12" t="n"/>
      <c r="W253" s="12">
        <f>IF(V253="Wrong - photo HAS timestamp + location","Timestamp + Location",IF(V253="Wrong - photo has NO stamp","No stamp",N253))</f>
        <v/>
      </c>
      <c r="X253" s="11">
        <f>IF(W253="Timestamp + Location","Yes","No")</f>
        <v/>
      </c>
      <c r="Y253" s="16" t="inlineStr">
        <is>
          <t>Open photo</t>
        </is>
      </c>
      <c r="Z253" s="11">
        <f>J253&amp;"|"&amp;K253</f>
        <v/>
      </c>
      <c r="AA253" s="12" t="inlineStr">
        <is>
          <t>60 | 80 | 100 | 40 | 145420 | 120 | 20 | 140 | TLRN | TLRN</t>
        </is>
      </c>
    </row>
    <row r="254" ht="98" customHeight="1">
      <c r="A254" s="11" t="n">
        <v>253</v>
      </c>
      <c r="B254" s="11" t="inlineStr">
        <is>
          <t>SL04356</t>
        </is>
      </c>
      <c r="C254" s="12" t="inlineStr">
        <is>
          <t>HARIOM DUBEY</t>
        </is>
      </c>
      <c r="D254" s="11" t="inlineStr">
        <is>
          <t>SO</t>
        </is>
      </c>
      <c r="E254" s="11" t="inlineStr">
        <is>
          <t>GTR02</t>
        </is>
      </c>
      <c r="F254" s="11" t="inlineStr">
        <is>
          <t>New Delhi</t>
        </is>
      </c>
      <c r="G254" s="12" t="inlineStr">
        <is>
          <t>RAHUL GAUTAM</t>
        </is>
      </c>
      <c r="H254" s="11" t="inlineStr">
        <is>
          <t>349006</t>
        </is>
      </c>
      <c r="I254" s="14" t="n">
        <v>46308</v>
      </c>
      <c r="J254" s="11" t="n">
        <v>708</v>
      </c>
      <c r="K254" s="11" t="inlineStr">
        <is>
          <t>START</t>
        </is>
      </c>
      <c r="L254" s="13" t="n">
        <v>48</v>
      </c>
      <c r="M254" s="11" t="n"/>
      <c r="N254" s="12" t="inlineStr">
        <is>
          <t>No stamp</t>
        </is>
      </c>
      <c r="O254" s="12" t="inlineStr"/>
      <c r="P254" s="11" t="inlineStr"/>
      <c r="Q254" s="12" t="inlineStr"/>
      <c r="R254" s="11" t="inlineStr">
        <is>
          <t>145420</t>
        </is>
      </c>
      <c r="S254" s="12" t="inlineStr"/>
      <c r="T254" s="11" t="inlineStr"/>
      <c r="U254" s="12" t="inlineStr"/>
      <c r="V254" s="12" t="n"/>
      <c r="W254" s="12">
        <f>IF(V254="Wrong - photo HAS timestamp + location","Timestamp + Location",IF(V254="Wrong - photo has NO stamp","No stamp",N254))</f>
        <v/>
      </c>
      <c r="X254" s="11">
        <f>IF(W254="Timestamp + Location","Yes","No")</f>
        <v/>
      </c>
      <c r="Y254" s="16" t="inlineStr">
        <is>
          <t>Open photo</t>
        </is>
      </c>
      <c r="Z254" s="11">
        <f>J254&amp;"|"&amp;K254</f>
        <v/>
      </c>
      <c r="AA254" s="12" t="inlineStr">
        <is>
          <t>60 | 80 | 100 | 40 | 145420 | 120 | 口 | 140 | TURN | ® | TURN</t>
        </is>
      </c>
    </row>
    <row r="255" ht="98" customHeight="1">
      <c r="A255" s="11" t="n">
        <v>254</v>
      </c>
      <c r="B255" s="11" t="inlineStr">
        <is>
          <t>SL04356</t>
        </is>
      </c>
      <c r="C255" s="12" t="inlineStr">
        <is>
          <t>HARIOM DUBEY</t>
        </is>
      </c>
      <c r="D255" s="11" t="inlineStr">
        <is>
          <t>SO</t>
        </is>
      </c>
      <c r="E255" s="11" t="inlineStr">
        <is>
          <t>GTR02</t>
        </is>
      </c>
      <c r="F255" s="11" t="inlineStr">
        <is>
          <t>New Delhi</t>
        </is>
      </c>
      <c r="G255" s="12" t="inlineStr">
        <is>
          <t>RAHUL GAUTAM</t>
        </is>
      </c>
      <c r="H255" s="11" t="inlineStr">
        <is>
          <t>349006</t>
        </is>
      </c>
      <c r="I255" s="14" t="n">
        <v>46308</v>
      </c>
      <c r="J255" s="11" t="n">
        <v>708</v>
      </c>
      <c r="K255" s="11" t="inlineStr">
        <is>
          <t>END</t>
        </is>
      </c>
      <c r="L255" s="13" t="n">
        <v>48</v>
      </c>
      <c r="M255" s="11" t="n"/>
      <c r="N255" s="12" t="inlineStr">
        <is>
          <t>No stamp</t>
        </is>
      </c>
      <c r="O255" s="12" t="inlineStr"/>
      <c r="P255" s="11" t="inlineStr"/>
      <c r="Q255" s="12" t="inlineStr"/>
      <c r="R255" s="11" t="inlineStr">
        <is>
          <t>145890</t>
        </is>
      </c>
      <c r="S255" s="12" t="inlineStr"/>
      <c r="T255" s="11" t="inlineStr"/>
      <c r="U255" s="12" t="inlineStr"/>
      <c r="V255" s="12" t="n"/>
      <c r="W255" s="12">
        <f>IF(V255="Wrong - photo HAS timestamp + location","Timestamp + Location",IF(V255="Wrong - photo has NO stamp","No stamp",N255))</f>
        <v/>
      </c>
      <c r="X255" s="11">
        <f>IF(W255="Timestamp + Location","Yes","No")</f>
        <v/>
      </c>
      <c r="Y255" s="16" t="inlineStr">
        <is>
          <t>Open photo</t>
        </is>
      </c>
      <c r="Z255" s="11">
        <f>J255&amp;"|"&amp;K255</f>
        <v/>
      </c>
      <c r="AA255" s="12" t="inlineStr">
        <is>
          <t>60 | 80 | 100 | 40 | 145890 | 20 | 120 | km/h | 140 | TLRN | 140 | TLRN</t>
        </is>
      </c>
    </row>
    <row r="256" ht="98" customHeight="1">
      <c r="A256" s="11" t="n">
        <v>255</v>
      </c>
      <c r="B256" s="11" t="inlineStr">
        <is>
          <t>SL04356</t>
        </is>
      </c>
      <c r="C256" s="12" t="inlineStr">
        <is>
          <t>HARIOM DUBEY</t>
        </is>
      </c>
      <c r="D256" s="11" t="inlineStr">
        <is>
          <t>SO</t>
        </is>
      </c>
      <c r="E256" s="11" t="inlineStr">
        <is>
          <t>GTR02</t>
        </is>
      </c>
      <c r="F256" s="11" t="inlineStr">
        <is>
          <t>New Delhi</t>
        </is>
      </c>
      <c r="G256" s="12" t="inlineStr">
        <is>
          <t>RAHUL GAUTAM</t>
        </is>
      </c>
      <c r="H256" s="11" t="inlineStr">
        <is>
          <t>349403</t>
        </is>
      </c>
      <c r="I256" s="14" t="n">
        <v>46309</v>
      </c>
      <c r="J256" s="11" t="n">
        <v>1054</v>
      </c>
      <c r="K256" s="11" t="inlineStr">
        <is>
          <t>START</t>
        </is>
      </c>
      <c r="L256" s="13" t="n">
        <v>92</v>
      </c>
      <c r="M256" s="11" t="n"/>
      <c r="N256" s="12" t="inlineStr">
        <is>
          <t>No stamp</t>
        </is>
      </c>
      <c r="O256" s="12" t="inlineStr"/>
      <c r="P256" s="11" t="inlineStr"/>
      <c r="Q256" s="12" t="inlineStr"/>
      <c r="R256" s="11" t="inlineStr">
        <is>
          <t>145890</t>
        </is>
      </c>
      <c r="S256" s="12" t="inlineStr"/>
      <c r="T256" s="11" t="inlineStr"/>
      <c r="U256" s="12" t="inlineStr"/>
      <c r="V256" s="12" t="n"/>
      <c r="W256" s="12">
        <f>IF(V256="Wrong - photo HAS timestamp + location","Timestamp + Location",IF(V256="Wrong - photo has NO stamp","No stamp",N256))</f>
        <v/>
      </c>
      <c r="X256" s="11">
        <f>IF(W256="Timestamp + Location","Yes","No")</f>
        <v/>
      </c>
      <c r="Y256" s="16" t="inlineStr">
        <is>
          <t>Open photo</t>
        </is>
      </c>
      <c r="Z256" s="11">
        <f>J256&amp;"|"&amp;K256</f>
        <v/>
      </c>
      <c r="AA256" s="12" t="inlineStr">
        <is>
          <t>60 | 80 | 100 | 40 | 145890 | 20 | 120 | 0 | km/h | 140 | TURN | km/h | 140 | TLRN</t>
        </is>
      </c>
    </row>
    <row r="257" ht="98" customHeight="1">
      <c r="A257" s="11" t="n">
        <v>256</v>
      </c>
      <c r="B257" s="11" t="inlineStr">
        <is>
          <t>SL04356</t>
        </is>
      </c>
      <c r="C257" s="12" t="inlineStr">
        <is>
          <t>HARIOM DUBEY</t>
        </is>
      </c>
      <c r="D257" s="11" t="inlineStr">
        <is>
          <t>SO</t>
        </is>
      </c>
      <c r="E257" s="11" t="inlineStr">
        <is>
          <t>GTR02</t>
        </is>
      </c>
      <c r="F257" s="11" t="inlineStr">
        <is>
          <t>New Delhi</t>
        </is>
      </c>
      <c r="G257" s="12" t="inlineStr">
        <is>
          <t>RAHUL GAUTAM</t>
        </is>
      </c>
      <c r="H257" s="11" t="inlineStr">
        <is>
          <t>349403</t>
        </is>
      </c>
      <c r="I257" s="14" t="n">
        <v>46309</v>
      </c>
      <c r="J257" s="11" t="n">
        <v>1054</v>
      </c>
      <c r="K257" s="11" t="inlineStr">
        <is>
          <t>END</t>
        </is>
      </c>
      <c r="L257" s="13" t="n">
        <v>92</v>
      </c>
      <c r="M257" s="11" t="n"/>
      <c r="N257" s="12" t="inlineStr">
        <is>
          <t>No stamp</t>
        </is>
      </c>
      <c r="O257" s="12" t="inlineStr"/>
      <c r="P257" s="11" t="inlineStr"/>
      <c r="Q257" s="12" t="inlineStr"/>
      <c r="R257" s="11" t="inlineStr">
        <is>
          <t>46470</t>
        </is>
      </c>
      <c r="S257" s="12" t="inlineStr">
        <is>
          <t>[Medium] Reused photo: near-identical to #257 (START, claim 350365, 16-Oct)</t>
        </is>
      </c>
      <c r="T257" s="11" t="inlineStr">
        <is>
          <t>Medium</t>
        </is>
      </c>
      <c r="U257" s="12" t="inlineStr">
        <is>
          <t>1 - Red flag</t>
        </is>
      </c>
      <c r="V257" s="17" t="n"/>
      <c r="W257" s="12">
        <f>IF(V257="Wrong - photo HAS timestamp + location","Timestamp + Location",IF(V257="Wrong - photo has NO stamp","No stamp",N257))</f>
        <v/>
      </c>
      <c r="X257" s="11">
        <f>IF(W257="Timestamp + Location","Yes","No")</f>
        <v/>
      </c>
      <c r="Y257" s="16" t="inlineStr">
        <is>
          <t>Open photo</t>
        </is>
      </c>
      <c r="Z257" s="11">
        <f>J257&amp;"|"&amp;K257</f>
        <v/>
      </c>
      <c r="AA257" s="12" t="inlineStr">
        <is>
          <t>60 | 80 | 40 | 100 | t46470 | 20 | 120 | 0 | km/h | 140 | 0 | km/h | 140</t>
        </is>
      </c>
    </row>
    <row r="258" ht="98" customHeight="1">
      <c r="A258" s="11" t="n">
        <v>257</v>
      </c>
      <c r="B258" s="11" t="inlineStr">
        <is>
          <t>SL04356</t>
        </is>
      </c>
      <c r="C258" s="12" t="inlineStr">
        <is>
          <t>HARIOM DUBEY</t>
        </is>
      </c>
      <c r="D258" s="11" t="inlineStr">
        <is>
          <t>SO</t>
        </is>
      </c>
      <c r="E258" s="11" t="inlineStr">
        <is>
          <t>GTR02</t>
        </is>
      </c>
      <c r="F258" s="11" t="inlineStr">
        <is>
          <t>New Delhi</t>
        </is>
      </c>
      <c r="G258" s="12" t="inlineStr">
        <is>
          <t>RAHUL GAUTAM</t>
        </is>
      </c>
      <c r="H258" s="11" t="inlineStr">
        <is>
          <t>350365</t>
        </is>
      </c>
      <c r="I258" s="14" t="n">
        <v>46311</v>
      </c>
      <c r="J258" s="11" t="n">
        <v>2101</v>
      </c>
      <c r="K258" s="11" t="inlineStr">
        <is>
          <t>START</t>
        </is>
      </c>
      <c r="L258" s="13" t="n">
        <v>156</v>
      </c>
      <c r="M258" s="11" t="n"/>
      <c r="N258" s="12" t="inlineStr">
        <is>
          <t>No stamp</t>
        </is>
      </c>
      <c r="O258" s="12" t="inlineStr"/>
      <c r="P258" s="11" t="inlineStr"/>
      <c r="Q258" s="12" t="inlineStr"/>
      <c r="R258" s="11" t="inlineStr">
        <is>
          <t>146470</t>
        </is>
      </c>
      <c r="S258" s="12" t="inlineStr">
        <is>
          <t>[Medium] Reused photo: near-identical to #256 (END, claim 349403, 14-Oct)</t>
        </is>
      </c>
      <c r="T258" s="11" t="inlineStr">
        <is>
          <t>Medium</t>
        </is>
      </c>
      <c r="U258" s="12" t="inlineStr">
        <is>
          <t>1 - Red flag</t>
        </is>
      </c>
      <c r="V258" s="17" t="n"/>
      <c r="W258" s="12">
        <f>IF(V258="Wrong - photo HAS timestamp + location","Timestamp + Location",IF(V258="Wrong - photo has NO stamp","No stamp",N258))</f>
        <v/>
      </c>
      <c r="X258" s="11">
        <f>IF(W258="Timestamp + Location","Yes","No")</f>
        <v/>
      </c>
      <c r="Y258" s="16" t="inlineStr">
        <is>
          <t>Open photo</t>
        </is>
      </c>
      <c r="Z258" s="11">
        <f>J258&amp;"|"&amp;K258</f>
        <v/>
      </c>
      <c r="AA258" s="12" t="inlineStr">
        <is>
          <t>60 | 80 | 40 | 100 | 146470 | 20 | 120 | 0 | km/h | 140 | 0 | km/h | 140</t>
        </is>
      </c>
    </row>
    <row r="259" ht="98" customHeight="1">
      <c r="A259" s="11" t="n">
        <v>258</v>
      </c>
      <c r="B259" s="11" t="inlineStr">
        <is>
          <t>SL04356</t>
        </is>
      </c>
      <c r="C259" s="12" t="inlineStr">
        <is>
          <t>HARIOM DUBEY</t>
        </is>
      </c>
      <c r="D259" s="11" t="inlineStr">
        <is>
          <t>SO</t>
        </is>
      </c>
      <c r="E259" s="11" t="inlineStr">
        <is>
          <t>GTR02</t>
        </is>
      </c>
      <c r="F259" s="11" t="inlineStr">
        <is>
          <t>New Delhi</t>
        </is>
      </c>
      <c r="G259" s="12" t="inlineStr">
        <is>
          <t>RAHUL GAUTAM</t>
        </is>
      </c>
      <c r="H259" s="11" t="inlineStr">
        <is>
          <t>350365</t>
        </is>
      </c>
      <c r="I259" s="14" t="n">
        <v>46311</v>
      </c>
      <c r="J259" s="11" t="n">
        <v>2101</v>
      </c>
      <c r="K259" s="11" t="inlineStr">
        <is>
          <t>END</t>
        </is>
      </c>
      <c r="L259" s="13" t="n">
        <v>156</v>
      </c>
      <c r="M259" s="11" t="n"/>
      <c r="N259" s="12" t="inlineStr">
        <is>
          <t>No stamp</t>
        </is>
      </c>
      <c r="O259" s="12" t="inlineStr"/>
      <c r="P259" s="11" t="inlineStr"/>
      <c r="Q259" s="12" t="inlineStr"/>
      <c r="R259" s="11" t="inlineStr">
        <is>
          <t>14721</t>
        </is>
      </c>
      <c r="S259" s="12" t="inlineStr">
        <is>
          <t>[Medium] Reused photo: near-identical to #259 (START, claim 350952, 17-Oct)</t>
        </is>
      </c>
      <c r="T259" s="11" t="inlineStr">
        <is>
          <t>Medium</t>
        </is>
      </c>
      <c r="U259" s="12" t="inlineStr">
        <is>
          <t>1 - Red flag</t>
        </is>
      </c>
      <c r="V259" s="17" t="n"/>
      <c r="W259" s="12">
        <f>IF(V259="Wrong - photo HAS timestamp + location","Timestamp + Location",IF(V259="Wrong - photo has NO stamp","No stamp",N259))</f>
        <v/>
      </c>
      <c r="X259" s="11">
        <f>IF(W259="Timestamp + Location","Yes","No")</f>
        <v/>
      </c>
      <c r="Y259" s="16" t="inlineStr">
        <is>
          <t>Open photo</t>
        </is>
      </c>
      <c r="Z259" s="11">
        <f>J259&amp;"|"&amp;K259</f>
        <v/>
      </c>
      <c r="AA259" s="12" t="inlineStr">
        <is>
          <t>60 | .80 | 100 | 40 | 14721 | km | 20 | 120 | km/h | 140 | 0 | km/h | 140</t>
        </is>
      </c>
    </row>
    <row r="260" ht="98" customHeight="1">
      <c r="A260" s="11" t="n">
        <v>259</v>
      </c>
      <c r="B260" s="11" t="inlineStr">
        <is>
          <t>SL04356</t>
        </is>
      </c>
      <c r="C260" s="12" t="inlineStr">
        <is>
          <t>HARIOM DUBEY</t>
        </is>
      </c>
      <c r="D260" s="11" t="inlineStr">
        <is>
          <t>SO</t>
        </is>
      </c>
      <c r="E260" s="11" t="inlineStr">
        <is>
          <t>GTR02</t>
        </is>
      </c>
      <c r="F260" s="11" t="inlineStr">
        <is>
          <t>New Delhi</t>
        </is>
      </c>
      <c r="G260" s="12" t="inlineStr">
        <is>
          <t>RAHUL GAUTAM</t>
        </is>
      </c>
      <c r="H260" s="11" t="inlineStr">
        <is>
          <t>350952</t>
        </is>
      </c>
      <c r="I260" s="14" t="n">
        <v>46312</v>
      </c>
      <c r="J260" s="11" t="n">
        <v>2811</v>
      </c>
      <c r="K260" s="11" t="inlineStr">
        <is>
          <t>START</t>
        </is>
      </c>
      <c r="L260" s="13" t="n">
        <v>152</v>
      </c>
      <c r="M260" s="11" t="n"/>
      <c r="N260" s="12" t="inlineStr">
        <is>
          <t>No stamp</t>
        </is>
      </c>
      <c r="O260" s="12" t="inlineStr"/>
      <c r="P260" s="11" t="inlineStr"/>
      <c r="Q260" s="12" t="inlineStr"/>
      <c r="R260" s="11" t="inlineStr">
        <is>
          <t>1472</t>
        </is>
      </c>
      <c r="S260" s="12" t="inlineStr">
        <is>
          <t>[Medium] Reused photo: near-identical to #258 (END, claim 350365, 16-Oct)</t>
        </is>
      </c>
      <c r="T260" s="11" t="inlineStr">
        <is>
          <t>Medium</t>
        </is>
      </c>
      <c r="U260" s="12" t="inlineStr">
        <is>
          <t>1 - Red flag</t>
        </is>
      </c>
      <c r="V260" s="17" t="n"/>
      <c r="W260" s="12">
        <f>IF(V260="Wrong - photo HAS timestamp + location","Timestamp + Location",IF(V260="Wrong - photo has NO stamp","No stamp",N260))</f>
        <v/>
      </c>
      <c r="X260" s="11">
        <f>IF(W260="Timestamp + Location","Yes","No")</f>
        <v/>
      </c>
      <c r="Y260" s="16" t="inlineStr">
        <is>
          <t>Open photo</t>
        </is>
      </c>
      <c r="Z260" s="11">
        <f>J260&amp;"|"&amp;K260</f>
        <v/>
      </c>
      <c r="AA260" s="12" t="inlineStr">
        <is>
          <t>60 | 80 | 100 | 40 | 1472+ | xm | 20 | 120 | 0 | km/h | 140 | 0 | km/h | 140</t>
        </is>
      </c>
    </row>
    <row r="261" ht="98" customHeight="1">
      <c r="A261" s="11" t="n">
        <v>260</v>
      </c>
      <c r="B261" s="11" t="inlineStr">
        <is>
          <t>SL04356</t>
        </is>
      </c>
      <c r="C261" s="12" t="inlineStr">
        <is>
          <t>HARIOM DUBEY</t>
        </is>
      </c>
      <c r="D261" s="11" t="inlineStr">
        <is>
          <t>SO</t>
        </is>
      </c>
      <c r="E261" s="11" t="inlineStr">
        <is>
          <t>GTR02</t>
        </is>
      </c>
      <c r="F261" s="11" t="inlineStr">
        <is>
          <t>New Delhi</t>
        </is>
      </c>
      <c r="G261" s="12" t="inlineStr">
        <is>
          <t>RAHUL GAUTAM</t>
        </is>
      </c>
      <c r="H261" s="11" t="inlineStr">
        <is>
          <t>350952</t>
        </is>
      </c>
      <c r="I261" s="14" t="n">
        <v>46312</v>
      </c>
      <c r="J261" s="11" t="n">
        <v>2811</v>
      </c>
      <c r="K261" s="11" t="inlineStr">
        <is>
          <t>END</t>
        </is>
      </c>
      <c r="L261" s="13" t="n">
        <v>152</v>
      </c>
      <c r="M261" s="11" t="n"/>
      <c r="N261" s="12" t="inlineStr">
        <is>
          <t>No stamp</t>
        </is>
      </c>
      <c r="O261" s="12" t="inlineStr"/>
      <c r="P261" s="11" t="inlineStr"/>
      <c r="Q261" s="12" t="inlineStr"/>
      <c r="R261" s="11" t="inlineStr">
        <is>
          <t>147940</t>
        </is>
      </c>
      <c r="S261" s="12" t="inlineStr"/>
      <c r="T261" s="11" t="inlineStr"/>
      <c r="U261" s="12" t="inlineStr"/>
      <c r="V261" s="12" t="n"/>
      <c r="W261" s="12">
        <f>IF(V261="Wrong - photo HAS timestamp + location","Timestamp + Location",IF(V261="Wrong - photo has NO stamp","No stamp",N261))</f>
        <v/>
      </c>
      <c r="X261" s="11">
        <f>IF(W261="Timestamp + Location","Yes","No")</f>
        <v/>
      </c>
      <c r="Y261" s="16" t="inlineStr">
        <is>
          <t>Open photo</t>
        </is>
      </c>
      <c r="Z261" s="11">
        <f>J261&amp;"|"&amp;K261</f>
        <v/>
      </c>
      <c r="AA261" s="12" t="inlineStr">
        <is>
          <t>6O | 80 | 40 | 100 | 147940 | 20 | 120 | km/h | 140</t>
        </is>
      </c>
    </row>
    <row r="262" ht="98" customHeight="1">
      <c r="A262" s="11" t="n">
        <v>261</v>
      </c>
      <c r="B262" s="11" t="inlineStr">
        <is>
          <t>SL04365</t>
        </is>
      </c>
      <c r="C262" s="12" t="inlineStr">
        <is>
          <t>AMAN KUMAR</t>
        </is>
      </c>
      <c r="D262" s="11" t="inlineStr">
        <is>
          <t>SR</t>
        </is>
      </c>
      <c r="E262" s="11" t="inlineStr">
        <is>
          <t>GTR03 A</t>
        </is>
      </c>
      <c r="F262" s="11" t="inlineStr">
        <is>
          <t>Raibareli</t>
        </is>
      </c>
      <c r="G262" s="12" t="inlineStr">
        <is>
          <t>SAURABH JAISWAL</t>
        </is>
      </c>
      <c r="H262" s="11" t="inlineStr">
        <is>
          <t>350107</t>
        </is>
      </c>
      <c r="I262" s="14" t="n">
        <v>46310</v>
      </c>
      <c r="J262" s="11" t="n">
        <v>1818</v>
      </c>
      <c r="K262" s="11" t="inlineStr">
        <is>
          <t>START</t>
        </is>
      </c>
      <c r="L262" s="13" t="n">
        <v>304</v>
      </c>
      <c r="M262" s="11" t="n"/>
      <c r="N262" s="12" t="inlineStr">
        <is>
          <t>No stamp</t>
        </is>
      </c>
      <c r="O262" s="12" t="inlineStr"/>
      <c r="P262" s="11" t="inlineStr"/>
      <c r="Q262" s="12" t="inlineStr"/>
      <c r="R262" s="11" t="inlineStr">
        <is>
          <t>6776</t>
        </is>
      </c>
      <c r="S262" s="12" t="inlineStr"/>
      <c r="T262" s="11" t="inlineStr"/>
      <c r="U262" s="12" t="inlineStr"/>
      <c r="V262" s="12" t="n"/>
      <c r="W262" s="12">
        <f>IF(V262="Wrong - photo HAS timestamp + location","Timestamp + Location",IF(V262="Wrong - photo has NO stamp","No stamp",N262))</f>
        <v/>
      </c>
      <c r="X262" s="11">
        <f>IF(W262="Timestamp + Location","Yes","No")</f>
        <v/>
      </c>
      <c r="Y262" s="16" t="inlineStr">
        <is>
          <t>Open photo</t>
        </is>
      </c>
      <c r="Z262" s="11">
        <f>J262&amp;"|"&amp;K262</f>
        <v/>
      </c>
      <c r="AA262" s="12" t="inlineStr">
        <is>
          <t>U6776 | km/h | km/h</t>
        </is>
      </c>
    </row>
    <row r="263" ht="98" customHeight="1">
      <c r="A263" s="11" t="n">
        <v>262</v>
      </c>
      <c r="B263" s="11" t="inlineStr">
        <is>
          <t>SL04365</t>
        </is>
      </c>
      <c r="C263" s="12" t="inlineStr">
        <is>
          <t>AMAN KUMAR</t>
        </is>
      </c>
      <c r="D263" s="11" t="inlineStr">
        <is>
          <t>SR</t>
        </is>
      </c>
      <c r="E263" s="11" t="inlineStr">
        <is>
          <t>GTR03 A</t>
        </is>
      </c>
      <c r="F263" s="11" t="inlineStr">
        <is>
          <t>Raibareli</t>
        </is>
      </c>
      <c r="G263" s="12" t="inlineStr">
        <is>
          <t>SAURABH JAISWAL</t>
        </is>
      </c>
      <c r="H263" s="11" t="inlineStr">
        <is>
          <t>350107</t>
        </is>
      </c>
      <c r="I263" s="14" t="n">
        <v>46310</v>
      </c>
      <c r="J263" s="11" t="n">
        <v>1818</v>
      </c>
      <c r="K263" s="11" t="inlineStr">
        <is>
          <t>END</t>
        </is>
      </c>
      <c r="L263" s="13" t="n">
        <v>304</v>
      </c>
      <c r="M263" s="11" t="n"/>
      <c r="N263" s="12" t="inlineStr">
        <is>
          <t>No stamp</t>
        </is>
      </c>
      <c r="O263" s="12" t="inlineStr"/>
      <c r="P263" s="11" t="inlineStr"/>
      <c r="Q263" s="12" t="inlineStr"/>
      <c r="R263" s="11" t="inlineStr">
        <is>
          <t>68507</t>
        </is>
      </c>
      <c r="S263" s="12" t="inlineStr"/>
      <c r="T263" s="11" t="inlineStr"/>
      <c r="U263" s="12" t="inlineStr"/>
      <c r="V263" s="12" t="n"/>
      <c r="W263" s="12">
        <f>IF(V263="Wrong - photo HAS timestamp + location","Timestamp + Location",IF(V263="Wrong - photo has NO stamp","No stamp",N263))</f>
        <v/>
      </c>
      <c r="X263" s="11">
        <f>IF(W263="Timestamp + Location","Yes","No")</f>
        <v/>
      </c>
      <c r="Y263" s="16" t="inlineStr">
        <is>
          <t>Open photo</t>
        </is>
      </c>
      <c r="Z263" s="11">
        <f>J263&amp;"|"&amp;K263</f>
        <v/>
      </c>
      <c r="AA263" s="12" t="inlineStr">
        <is>
          <t>80 | 6O | 100 | 068507 | 40 | km | 120 | 20 | 140 | km/h</t>
        </is>
      </c>
    </row>
    <row r="264" ht="98" customHeight="1">
      <c r="A264" s="11" t="n">
        <v>263</v>
      </c>
      <c r="B264" s="11" t="inlineStr">
        <is>
          <t>SL04371</t>
        </is>
      </c>
      <c r="C264" s="12" t="inlineStr">
        <is>
          <t>NAVEEN N ANCHAN</t>
        </is>
      </c>
      <c r="D264" s="11" t="inlineStr">
        <is>
          <t>KAM</t>
        </is>
      </c>
      <c r="E264" s="11" t="inlineStr">
        <is>
          <t>West</t>
        </is>
      </c>
      <c r="F264" s="11" t="inlineStr">
        <is>
          <t>Mumbai</t>
        </is>
      </c>
      <c r="G264" s="12" t="inlineStr">
        <is>
          <t>Gouri Shankar</t>
        </is>
      </c>
      <c r="H264" s="11" t="inlineStr">
        <is>
          <t>351285</t>
        </is>
      </c>
      <c r="I264" s="14" t="n">
        <v>46311</v>
      </c>
      <c r="J264" s="11" t="n">
        <v>3224</v>
      </c>
      <c r="K264" s="11" t="inlineStr">
        <is>
          <t>START</t>
        </is>
      </c>
      <c r="L264" s="13" t="n">
        <v>5150</v>
      </c>
      <c r="M264" s="11" t="n"/>
      <c r="N264" s="12" t="inlineStr">
        <is>
          <t>Timestamp + Location</t>
        </is>
      </c>
      <c r="O264" s="12" t="inlineStr">
        <is>
          <t>16-Oct-2026</t>
        </is>
      </c>
      <c r="P264" s="11" t="inlineStr"/>
      <c r="Q264" s="12" t="inlineStr"/>
      <c r="R264" s="11" t="inlineStr">
        <is>
          <t>124169, 400081</t>
        </is>
      </c>
      <c r="S264" s="12" t="inlineStr"/>
      <c r="T264" s="11" t="inlineStr"/>
      <c r="U264" s="12" t="inlineStr"/>
      <c r="V264" s="12" t="n"/>
      <c r="W264" s="12">
        <f>IF(V264="Wrong - photo HAS timestamp + location","Timestamp + Location",IF(V264="Wrong - photo has NO stamp","No stamp",N264))</f>
        <v/>
      </c>
      <c r="X264" s="11">
        <f>IF(W264="Timestamp + Location","Yes","No")</f>
        <v/>
      </c>
      <c r="Y264" s="16" t="inlineStr">
        <is>
          <t>Open photo</t>
        </is>
      </c>
      <c r="Z264" s="11">
        <f>J264&amp;"|"&amp;K264</f>
        <v/>
      </c>
      <c r="AA264" s="12" t="inlineStr">
        <is>
          <t>40 | 40 | km/h | 160 | 20 | 180 | 124169. | QEI | E | Mumbai,Maharashtra,India | Babrao KukRed,Muund East,Mumbei,Maharacht | 400081,lna | Lst19.168526,Long 72.962069 | Prcay,16/10/202606:38AMGMT+05:30 | Note:Captured by GPS Map Camero | umbai,Maharashtra,India | Baburso Kuksrni Read,Muund East, Mumbei, Maharashtra | 400081.lnd3 | L19.166526,L00g72.962069 | Frday.16/10/202606:38A14GMAT+05:30 | Nota-Captured by GPS Map Carmers</t>
        </is>
      </c>
    </row>
    <row r="265" ht="98" customHeight="1">
      <c r="A265" s="11" t="n">
        <v>264</v>
      </c>
      <c r="B265" s="11" t="inlineStr">
        <is>
          <t>SL04371</t>
        </is>
      </c>
      <c r="C265" s="12" t="inlineStr">
        <is>
          <t>NAVEEN N ANCHAN</t>
        </is>
      </c>
      <c r="D265" s="11" t="inlineStr">
        <is>
          <t>KAM</t>
        </is>
      </c>
      <c r="E265" s="11" t="inlineStr">
        <is>
          <t>West</t>
        </is>
      </c>
      <c r="F265" s="11" t="inlineStr">
        <is>
          <t>Mumbai</t>
        </is>
      </c>
      <c r="G265" s="12" t="inlineStr">
        <is>
          <t>Gouri Shankar</t>
        </is>
      </c>
      <c r="H265" s="11" t="inlineStr">
        <is>
          <t>351285</t>
        </is>
      </c>
      <c r="I265" s="14" t="n">
        <v>46311</v>
      </c>
      <c r="J265" s="11" t="n">
        <v>3224</v>
      </c>
      <c r="K265" s="11" t="inlineStr">
        <is>
          <t>END</t>
        </is>
      </c>
      <c r="L265" s="13" t="n">
        <v>5150</v>
      </c>
      <c r="M265" s="11" t="n"/>
      <c r="N265" s="12" t="inlineStr">
        <is>
          <t>Timestamp + Location</t>
        </is>
      </c>
      <c r="O265" s="12" t="inlineStr">
        <is>
          <t>16-Oct-2026</t>
        </is>
      </c>
      <c r="P265" s="11" t="inlineStr"/>
      <c r="Q265" s="12" t="inlineStr"/>
      <c r="R265" s="11" t="inlineStr">
        <is>
          <t>124684</t>
        </is>
      </c>
      <c r="S265" s="12" t="inlineStr"/>
      <c r="T265" s="11" t="inlineStr"/>
      <c r="U265" s="12" t="inlineStr"/>
      <c r="V265" s="12" t="n"/>
      <c r="W265" s="12">
        <f>IF(V265="Wrong - photo HAS timestamp + location","Timestamp + Location",IF(V265="Wrong - photo has NO stamp","No stamp",N265))</f>
        <v/>
      </c>
      <c r="X265" s="11">
        <f>IF(W265="Timestamp + Location","Yes","No")</f>
        <v/>
      </c>
      <c r="Y265" s="16" t="inlineStr">
        <is>
          <t>Open photo</t>
        </is>
      </c>
      <c r="Z265" s="11">
        <f>J265&amp;"|"&amp;K265</f>
        <v/>
      </c>
      <c r="AA265" s="12" t="inlineStr">
        <is>
          <t>4U | km/h | 160 | 20 | 124684 | ME! | MumbaiMaharashtra,India | Veer SrRodMndEast,MmMrh | o00031,India | Let 19.166219,Lo7g72963846 | Fdxy.16/10/202610:46FMGMT.05:30 | Note:Captured by GPs Map Cmera | rSaroerRosd,Mtdnd East,Mumbs,Miheroshtrs | o00031,ldi | Let19.166219,L0g72.963846 | Fy.16/10/202610:46FGMT+05:30 | Nete: Captured by GPS Map Comers</t>
        </is>
      </c>
    </row>
    <row r="266" ht="98" customHeight="1">
      <c r="A266" s="11" t="n">
        <v>265</v>
      </c>
      <c r="B266" s="11" t="inlineStr">
        <is>
          <t>SL04381</t>
        </is>
      </c>
      <c r="C266" s="12" t="inlineStr">
        <is>
          <t>MAHESH KUMAR SHARMA</t>
        </is>
      </c>
      <c r="D266" s="11" t="inlineStr">
        <is>
          <t>SO</t>
        </is>
      </c>
      <c r="E266" s="11" t="inlineStr">
        <is>
          <t>GTR02</t>
        </is>
      </c>
      <c r="F266" s="11" t="inlineStr">
        <is>
          <t>Jaipur</t>
        </is>
      </c>
      <c r="G266" s="12" t="inlineStr">
        <is>
          <t>VINAY SHARMA</t>
        </is>
      </c>
      <c r="H266" s="11" t="inlineStr">
        <is>
          <t>350598</t>
        </is>
      </c>
      <c r="I266" s="14" t="n">
        <v>46311</v>
      </c>
      <c r="J266" s="11" t="n">
        <v>2363</v>
      </c>
      <c r="K266" s="11" t="inlineStr">
        <is>
          <t>START</t>
        </is>
      </c>
      <c r="L266" s="13" t="n">
        <v>424</v>
      </c>
      <c r="M266" s="11" t="n"/>
      <c r="N266" s="12" t="inlineStr">
        <is>
          <t>No stamp</t>
        </is>
      </c>
      <c r="O266" s="12" t="inlineStr"/>
      <c r="P266" s="11" t="inlineStr"/>
      <c r="Q266" s="12" t="inlineStr"/>
      <c r="R266" s="11" t="inlineStr"/>
      <c r="S266" s="12" t="inlineStr"/>
      <c r="T266" s="11" t="inlineStr"/>
      <c r="U266" s="12" t="inlineStr"/>
      <c r="V266" s="12" t="n"/>
      <c r="W266" s="12">
        <f>IF(V266="Wrong - photo HAS timestamp + location","Timestamp + Location",IF(V266="Wrong - photo has NO stamp","No stamp",N266))</f>
        <v/>
      </c>
      <c r="X266" s="11">
        <f>IF(W266="Timestamp + Location","Yes","No")</f>
        <v/>
      </c>
      <c r="Y266" s="16" t="inlineStr">
        <is>
          <t>Open photo</t>
        </is>
      </c>
      <c r="Z266" s="11">
        <f>J266&amp;"|"&amp;K266</f>
        <v/>
      </c>
      <c r="AA266" s="12" t="inlineStr">
        <is>
          <t>60 | 320 | kmih</t>
        </is>
      </c>
    </row>
    <row r="267" ht="98" customHeight="1">
      <c r="A267" s="11" t="n">
        <v>266</v>
      </c>
      <c r="B267" s="11" t="inlineStr">
        <is>
          <t>SL04381</t>
        </is>
      </c>
      <c r="C267" s="12" t="inlineStr">
        <is>
          <t>MAHESH KUMAR SHARMA</t>
        </is>
      </c>
      <c r="D267" s="11" t="inlineStr">
        <is>
          <t>SO</t>
        </is>
      </c>
      <c r="E267" s="11" t="inlineStr">
        <is>
          <t>GTR02</t>
        </is>
      </c>
      <c r="F267" s="11" t="inlineStr">
        <is>
          <t>Jaipur</t>
        </is>
      </c>
      <c r="G267" s="12" t="inlineStr">
        <is>
          <t>VINAY SHARMA</t>
        </is>
      </c>
      <c r="H267" s="11" t="inlineStr">
        <is>
          <t>350598</t>
        </is>
      </c>
      <c r="I267" s="14" t="n">
        <v>46311</v>
      </c>
      <c r="J267" s="11" t="n">
        <v>2363</v>
      </c>
      <c r="K267" s="11" t="inlineStr">
        <is>
          <t>END</t>
        </is>
      </c>
      <c r="L267" s="13" t="n">
        <v>424</v>
      </c>
      <c r="M267" s="11" t="n"/>
      <c r="N267" s="12" t="inlineStr">
        <is>
          <t>No stamp</t>
        </is>
      </c>
      <c r="O267" s="12" t="inlineStr"/>
      <c r="P267" s="11" t="inlineStr"/>
      <c r="Q267" s="12" t="inlineStr"/>
      <c r="R267" s="11" t="inlineStr">
        <is>
          <t>809</t>
        </is>
      </c>
      <c r="S267" s="12" t="inlineStr"/>
      <c r="T267" s="11" t="inlineStr"/>
      <c r="U267" s="12" t="inlineStr"/>
      <c r="V267" s="12" t="n"/>
      <c r="W267" s="12">
        <f>IF(V267="Wrong - photo HAS timestamp + location","Timestamp + Location",IF(V267="Wrong - photo has NO stamp","No stamp",N267))</f>
        <v/>
      </c>
      <c r="X267" s="11">
        <f>IF(W267="Timestamp + Location","Yes","No")</f>
        <v/>
      </c>
      <c r="Y267" s="16" t="inlineStr">
        <is>
          <t>Open photo</t>
        </is>
      </c>
      <c r="Z267" s="11">
        <f>J267&amp;"|"&amp;K267</f>
        <v/>
      </c>
      <c r="AA267" s="12" t="inlineStr">
        <is>
          <t>0809 | 43925100 | Xm | 20 | Rmih | 1a0 | O</t>
        </is>
      </c>
    </row>
    <row r="268" ht="98" customHeight="1">
      <c r="A268" s="11" t="n">
        <v>267</v>
      </c>
      <c r="B268" s="11" t="inlineStr">
        <is>
          <t>SL04389</t>
        </is>
      </c>
      <c r="C268" s="12" t="inlineStr">
        <is>
          <t>MANOJ KUMAR JAT</t>
        </is>
      </c>
      <c r="D268" s="11" t="inlineStr">
        <is>
          <t>SO</t>
        </is>
      </c>
      <c r="E268" s="11" t="inlineStr">
        <is>
          <t>GTR02</t>
        </is>
      </c>
      <c r="F268" s="11" t="inlineStr">
        <is>
          <t>Jaipur</t>
        </is>
      </c>
      <c r="G268" s="12" t="inlineStr">
        <is>
          <t>VINAY SHARMA</t>
        </is>
      </c>
      <c r="H268" s="11" t="inlineStr">
        <is>
          <t>348803</t>
        </is>
      </c>
      <c r="I268" s="14" t="n">
        <v>46308</v>
      </c>
      <c r="J268" s="11" t="n">
        <v>522</v>
      </c>
      <c r="K268" s="11" t="inlineStr">
        <is>
          <t>START</t>
        </is>
      </c>
      <c r="L268" s="13" t="n">
        <v>172</v>
      </c>
      <c r="M268" s="11" t="n"/>
      <c r="N268" s="12" t="inlineStr">
        <is>
          <t>No stamp</t>
        </is>
      </c>
      <c r="O268" s="12" t="inlineStr"/>
      <c r="P268" s="11" t="inlineStr"/>
      <c r="Q268" s="12" t="inlineStr"/>
      <c r="R268" s="11" t="inlineStr">
        <is>
          <t>607080, 341812</t>
        </is>
      </c>
      <c r="S268" s="12" t="inlineStr"/>
      <c r="T268" s="11" t="inlineStr"/>
      <c r="U268" s="12" t="inlineStr"/>
      <c r="V268" s="12" t="n"/>
      <c r="W268" s="12">
        <f>IF(V268="Wrong - photo HAS timestamp + location","Timestamp + Location",IF(V268="Wrong - photo has NO stamp","No stamp",N268))</f>
        <v/>
      </c>
      <c r="X268" s="11">
        <f>IF(W268="Timestamp + Location","Yes","No")</f>
        <v/>
      </c>
      <c r="Y268" s="16" t="inlineStr">
        <is>
          <t>Open photo</t>
        </is>
      </c>
      <c r="Z268" s="11">
        <f>J268&amp;"|"&amp;K268</f>
        <v/>
      </c>
      <c r="AA268" s="12" t="inlineStr">
        <is>
          <t>607080g0 | 50 | 100 | 40 | 341812 | 110 | 300 | 120 | Hero | 130 | lom/h | 140 | N | 三D</t>
        </is>
      </c>
    </row>
    <row r="269" ht="98" customHeight="1">
      <c r="A269" s="11" t="n">
        <v>268</v>
      </c>
      <c r="B269" s="11" t="inlineStr">
        <is>
          <t>SL04389</t>
        </is>
      </c>
      <c r="C269" s="12" t="inlineStr">
        <is>
          <t>MANOJ KUMAR JAT</t>
        </is>
      </c>
      <c r="D269" s="11" t="inlineStr">
        <is>
          <t>SO</t>
        </is>
      </c>
      <c r="E269" s="11" t="inlineStr">
        <is>
          <t>GTR02</t>
        </is>
      </c>
      <c r="F269" s="11" t="inlineStr">
        <is>
          <t>Jaipur</t>
        </is>
      </c>
      <c r="G269" s="12" t="inlineStr">
        <is>
          <t>VINAY SHARMA</t>
        </is>
      </c>
      <c r="H269" s="11" t="inlineStr">
        <is>
          <t>348803</t>
        </is>
      </c>
      <c r="I269" s="14" t="n">
        <v>46308</v>
      </c>
      <c r="J269" s="11" t="n">
        <v>522</v>
      </c>
      <c r="K269" s="11" t="inlineStr">
        <is>
          <t>END</t>
        </is>
      </c>
      <c r="L269" s="13" t="n">
        <v>172</v>
      </c>
      <c r="M269" s="11" t="n"/>
      <c r="N269" s="12" t="inlineStr">
        <is>
          <t>No stamp</t>
        </is>
      </c>
      <c r="O269" s="12" t="inlineStr"/>
      <c r="P269" s="11" t="inlineStr"/>
      <c r="Q269" s="12" t="inlineStr"/>
      <c r="R269" s="11" t="inlineStr">
        <is>
          <t>34224, 34224</t>
        </is>
      </c>
      <c r="S269" s="12" t="inlineStr"/>
      <c r="T269" s="11" t="inlineStr"/>
      <c r="U269" s="12" t="inlineStr"/>
      <c r="V269" s="12" t="n"/>
      <c r="W269" s="12">
        <f>IF(V269="Wrong - photo HAS timestamp + location","Timestamp + Location",IF(V269="Wrong - photo has NO stamp","No stamp",N269))</f>
        <v/>
      </c>
      <c r="X269" s="11">
        <f>IF(W269="Timestamp + Location","Yes","No")</f>
        <v/>
      </c>
      <c r="Y269" s="16" t="inlineStr">
        <is>
          <t>Open photo</t>
        </is>
      </c>
      <c r="Z269" s="11">
        <f>J269&amp;"|"&amp;K269</f>
        <v/>
      </c>
      <c r="AA269" s="12" t="inlineStr">
        <is>
          <t>O | 品 | DOL | 34224 | km/h | OS | 品品2元 | 34224 | km/h</t>
        </is>
      </c>
    </row>
    <row r="270" ht="98" customHeight="1">
      <c r="A270" s="11" t="n">
        <v>269</v>
      </c>
      <c r="B270" s="11" t="inlineStr">
        <is>
          <t>SL04394</t>
        </is>
      </c>
      <c r="C270" s="12" t="inlineStr">
        <is>
          <t>DHILIBAN M</t>
        </is>
      </c>
      <c r="D270" s="11" t="inlineStr">
        <is>
          <t>SO</t>
        </is>
      </c>
      <c r="E270" s="11" t="inlineStr">
        <is>
          <t>GTR09</t>
        </is>
      </c>
      <c r="F270" s="11" t="inlineStr">
        <is>
          <t>Krishnagiri</t>
        </is>
      </c>
      <c r="G270" s="12" t="inlineStr">
        <is>
          <t>Saravanan N</t>
        </is>
      </c>
      <c r="H270" s="11" t="inlineStr">
        <is>
          <t>348343</t>
        </is>
      </c>
      <c r="I270" s="14" t="n">
        <v>46307</v>
      </c>
      <c r="J270" s="11" t="n">
        <v>248</v>
      </c>
      <c r="K270" s="11" t="inlineStr">
        <is>
          <t>START</t>
        </is>
      </c>
      <c r="L270" s="13" t="n">
        <v>176</v>
      </c>
      <c r="M270" s="11" t="n"/>
      <c r="N270" s="12" t="inlineStr">
        <is>
          <t>No stamp</t>
        </is>
      </c>
      <c r="O270" s="12" t="inlineStr"/>
      <c r="P270" s="11" t="inlineStr"/>
      <c r="Q270" s="12" t="inlineStr"/>
      <c r="R270" s="11" t="inlineStr">
        <is>
          <t>4243, 4243</t>
        </is>
      </c>
      <c r="S270" s="12" t="inlineStr"/>
      <c r="T270" s="11" t="inlineStr"/>
      <c r="U270" s="12" t="inlineStr">
        <is>
          <t>2 - Employee uses stamps elsewhere</t>
        </is>
      </c>
      <c r="V270" s="17" t="n"/>
      <c r="W270" s="12">
        <f>IF(V270="Wrong - photo HAS timestamp + location","Timestamp + Location",IF(V270="Wrong - photo has NO stamp","No stamp",N270))</f>
        <v/>
      </c>
      <c r="X270" s="11">
        <f>IF(W270="Timestamp + Location","Yes","No")</f>
        <v/>
      </c>
      <c r="Y270" s="16" t="inlineStr">
        <is>
          <t>Open photo</t>
        </is>
      </c>
      <c r="Z270" s="11">
        <f>J270&amp;"|"&amp;K270</f>
        <v/>
      </c>
      <c r="AA270" s="12" t="inlineStr">
        <is>
          <t>97% | 10 | 30 | S0 | ECO | 0Z | 60 | km/h | FORWARD | 70 | 10 | ODO | 106km | 4243km | km | ODO | DTE | 106km | 4243km | km</t>
        </is>
      </c>
    </row>
    <row r="271" ht="98" customHeight="1">
      <c r="A271" s="11" t="n">
        <v>270</v>
      </c>
      <c r="B271" s="11" t="inlineStr">
        <is>
          <t>SL04394</t>
        </is>
      </c>
      <c r="C271" s="12" t="inlineStr">
        <is>
          <t>DHILIBAN M</t>
        </is>
      </c>
      <c r="D271" s="11" t="inlineStr">
        <is>
          <t>SO</t>
        </is>
      </c>
      <c r="E271" s="11" t="inlineStr">
        <is>
          <t>GTR09</t>
        </is>
      </c>
      <c r="F271" s="11" t="inlineStr">
        <is>
          <t>Krishnagiri</t>
        </is>
      </c>
      <c r="G271" s="12" t="inlineStr">
        <is>
          <t>Saravanan N</t>
        </is>
      </c>
      <c r="H271" s="11" t="inlineStr">
        <is>
          <t>348343</t>
        </is>
      </c>
      <c r="I271" s="14" t="n">
        <v>46307</v>
      </c>
      <c r="J271" s="11" t="n">
        <v>248</v>
      </c>
      <c r="K271" s="11" t="inlineStr">
        <is>
          <t>END</t>
        </is>
      </c>
      <c r="L271" s="13" t="n">
        <v>176</v>
      </c>
      <c r="M271" s="11" t="n"/>
      <c r="N271" s="12" t="inlineStr">
        <is>
          <t>No stamp</t>
        </is>
      </c>
      <c r="O271" s="12" t="inlineStr"/>
      <c r="P271" s="11" t="inlineStr"/>
      <c r="Q271" s="12" t="inlineStr"/>
      <c r="R271" s="11" t="inlineStr">
        <is>
          <t>4322, 22271</t>
        </is>
      </c>
      <c r="S271" s="12" t="inlineStr">
        <is>
          <t>[Low] Screenshot instead of photo: Black bars above and below - looks like a screenshot of a photo</t>
        </is>
      </c>
      <c r="T271" s="11" t="inlineStr">
        <is>
          <t>Low</t>
        </is>
      </c>
      <c r="U271" s="12" t="inlineStr">
        <is>
          <t>2 - Employee uses stamps elsewhere</t>
        </is>
      </c>
      <c r="V271" s="17" t="n"/>
      <c r="W271" s="12">
        <f>IF(V271="Wrong - photo HAS timestamp + location","Timestamp + Location",IF(V271="Wrong - photo has NO stamp","No stamp",N271))</f>
        <v/>
      </c>
      <c r="X271" s="11">
        <f>IF(W271="Timestamp + Location","Yes","No")</f>
        <v/>
      </c>
      <c r="Y271" s="16" t="inlineStr">
        <is>
          <t>Open photo</t>
        </is>
      </c>
      <c r="Z271" s="11">
        <f>J271&amp;"|"&amp;K271</f>
        <v/>
      </c>
      <c r="AA271" s="12" t="inlineStr">
        <is>
          <t>29% | ECO | lom/h | TORWARO | DTE | ODO | 28 | 4322km | Keveripattinam,Tamil Nadu, | India | O O TXrTa | Google | 40:835112.10 | L22271g02M4 | V:12//2O0:2PNCNT-0:D | Kaveripattinsm, Tamil Nadu, | India | Ohaon Oo TmhXroyeTe | 40835112.109 | Google | VO:120200001:2P4CNT-0:1D</t>
        </is>
      </c>
    </row>
    <row r="272" ht="98" customHeight="1">
      <c r="A272" s="11" t="n">
        <v>271</v>
      </c>
      <c r="B272" s="11" t="inlineStr">
        <is>
          <t>SL04394</t>
        </is>
      </c>
      <c r="C272" s="12" t="inlineStr">
        <is>
          <t>DHILIBAN M</t>
        </is>
      </c>
      <c r="D272" s="11" t="inlineStr">
        <is>
          <t>SO</t>
        </is>
      </c>
      <c r="E272" s="11" t="inlineStr">
        <is>
          <t>GTR09</t>
        </is>
      </c>
      <c r="F272" s="11" t="inlineStr">
        <is>
          <t>Krishnagiri</t>
        </is>
      </c>
      <c r="G272" s="12" t="inlineStr">
        <is>
          <t>Saravanan N</t>
        </is>
      </c>
      <c r="H272" s="11" t="inlineStr">
        <is>
          <t>349966</t>
        </is>
      </c>
      <c r="I272" s="14" t="n">
        <v>46310</v>
      </c>
      <c r="J272" s="11" t="n">
        <v>1657</v>
      </c>
      <c r="K272" s="11" t="inlineStr">
        <is>
          <t>START</t>
        </is>
      </c>
      <c r="L272" s="13" t="n">
        <v>164</v>
      </c>
      <c r="M272" s="11" t="n"/>
      <c r="N272" s="12" t="inlineStr">
        <is>
          <t>Timestamp + Location</t>
        </is>
      </c>
      <c r="O272" s="12" t="inlineStr">
        <is>
          <t>15-Oct-2026</t>
        </is>
      </c>
      <c r="P272" s="11" t="inlineStr">
        <is>
          <t>10:41</t>
        </is>
      </c>
      <c r="Q272" s="12" t="inlineStr"/>
      <c r="R272" s="11" t="inlineStr">
        <is>
          <t>1102, 4380, 22258</t>
        </is>
      </c>
      <c r="S272" s="12" t="inlineStr"/>
      <c r="T272" s="11" t="inlineStr"/>
      <c r="U272" s="12" t="inlineStr"/>
      <c r="V272" s="12" t="n"/>
      <c r="W272" s="12">
        <f>IF(V272="Wrong - photo HAS timestamp + location","Timestamp + Location",IF(V272="Wrong - photo has NO stamp","No stamp",N272))</f>
        <v/>
      </c>
      <c r="X272" s="11">
        <f>IF(W272="Timestamp + Location","Yes","No")</f>
        <v/>
      </c>
      <c r="Y272" s="16" t="inlineStr">
        <is>
          <t>Open photo</t>
        </is>
      </c>
      <c r="Z272" s="11">
        <f>J272&amp;"|"&amp;K272</f>
        <v/>
      </c>
      <c r="AA272" s="12" t="inlineStr">
        <is>
          <t>8:47 | 150ctober,2026 | 10:41AM | 1102 | 4380km | Kevenpattinam.Tamil Nadu, | India | -a2K.wm.Tnd2 | Google | 22258*107.2W | TL8/7025141ACH+0633 | 音 | Kevenpattinam, Tamil Nadu, | India | Google | .2225810107219</t>
        </is>
      </c>
    </row>
    <row r="273" ht="98" customHeight="1">
      <c r="A273" s="11" t="n">
        <v>272</v>
      </c>
      <c r="B273" s="11" t="inlineStr">
        <is>
          <t>SL04394</t>
        </is>
      </c>
      <c r="C273" s="12" t="inlineStr">
        <is>
          <t>DHILIBAN M</t>
        </is>
      </c>
      <c r="D273" s="11" t="inlineStr">
        <is>
          <t>SO</t>
        </is>
      </c>
      <c r="E273" s="11" t="inlineStr">
        <is>
          <t>GTR09</t>
        </is>
      </c>
      <c r="F273" s="11" t="inlineStr">
        <is>
          <t>Krishnagiri</t>
        </is>
      </c>
      <c r="G273" s="12" t="inlineStr">
        <is>
          <t>Saravanan N</t>
        </is>
      </c>
      <c r="H273" s="11" t="inlineStr">
        <is>
          <t>349966</t>
        </is>
      </c>
      <c r="I273" s="14" t="n">
        <v>46310</v>
      </c>
      <c r="J273" s="11" t="n">
        <v>1657</v>
      </c>
      <c r="K273" s="11" t="inlineStr">
        <is>
          <t>END</t>
        </is>
      </c>
      <c r="L273" s="13" t="n">
        <v>164</v>
      </c>
      <c r="M273" s="11" t="n"/>
      <c r="N273" s="12" t="inlineStr">
        <is>
          <t>Timestamp + Location</t>
        </is>
      </c>
      <c r="O273" s="12" t="inlineStr">
        <is>
          <t>15-Oct-2026</t>
        </is>
      </c>
      <c r="P273" s="11" t="inlineStr">
        <is>
          <t>20:47</t>
        </is>
      </c>
      <c r="Q273" s="12" t="inlineStr"/>
      <c r="R273" s="11" t="inlineStr">
        <is>
          <t>4436, 2047, 107</t>
        </is>
      </c>
      <c r="S273" s="12" t="inlineStr"/>
      <c r="T273" s="11" t="inlineStr"/>
      <c r="U273" s="12" t="inlineStr"/>
      <c r="V273" s="12" t="n"/>
      <c r="W273" s="12">
        <f>IF(V273="Wrong - photo HAS timestamp + location","Timestamp + Location",IF(V273="Wrong - photo has NO stamp","No stamp",N273))</f>
        <v/>
      </c>
      <c r="X273" s="11">
        <f>IF(W273="Timestamp + Location","Yes","No")</f>
        <v/>
      </c>
      <c r="Y273" s="16" t="inlineStr">
        <is>
          <t>Open photo</t>
        </is>
      </c>
      <c r="Z273" s="11">
        <f>J273&amp;"|"&amp;K273</f>
        <v/>
      </c>
      <c r="AA273" s="12" t="inlineStr">
        <is>
          <t>848 | 150ctober,2026 | 8:47PM | 32% | lon/h | OPO | ore | 4436km | 31折 | Kewerpattinam,Tamil Nadu, | India | 1.SNn Rd May:CedgFma | Google | Xnn66.0 | 223980075.2181 | TLS/7D2047PT+020 | 音 | Kevenpattinam, Tamil Nadu, | India | 1Svto Nan P ay: CedcoFamtam | Xatn Tn6.o | e | L.22238t0107.218m | TeLnA00250k7PT+20</t>
        </is>
      </c>
    </row>
    <row r="274" ht="98" customHeight="1">
      <c r="A274" s="11" t="n">
        <v>273</v>
      </c>
      <c r="B274" s="11" t="inlineStr">
        <is>
          <t>SL04394</t>
        </is>
      </c>
      <c r="C274" s="12" t="inlineStr">
        <is>
          <t>DHILIBAN M</t>
        </is>
      </c>
      <c r="D274" s="11" t="inlineStr">
        <is>
          <t>SO</t>
        </is>
      </c>
      <c r="E274" s="11" t="inlineStr">
        <is>
          <t>GTR09</t>
        </is>
      </c>
      <c r="F274" s="11" t="inlineStr">
        <is>
          <t>Krishnagiri</t>
        </is>
      </c>
      <c r="G274" s="12" t="inlineStr">
        <is>
          <t>Saravanan N</t>
        </is>
      </c>
      <c r="H274" s="11" t="inlineStr">
        <is>
          <t>350422</t>
        </is>
      </c>
      <c r="I274" s="14" t="n">
        <v>46311</v>
      </c>
      <c r="J274" s="11" t="n">
        <v>2168</v>
      </c>
      <c r="K274" s="11" t="inlineStr">
        <is>
          <t>START</t>
        </is>
      </c>
      <c r="L274" s="13" t="n">
        <v>172</v>
      </c>
      <c r="M274" s="11" t="n"/>
      <c r="N274" s="12" t="inlineStr">
        <is>
          <t>Timestamp + Location</t>
        </is>
      </c>
      <c r="O274" s="12" t="inlineStr">
        <is>
          <t>16-Oct-2026</t>
        </is>
      </c>
      <c r="P274" s="11" t="inlineStr">
        <is>
          <t>10:37</t>
        </is>
      </c>
      <c r="Q274" s="12" t="inlineStr"/>
      <c r="R274" s="11" t="inlineStr">
        <is>
          <t>4438</t>
        </is>
      </c>
      <c r="S274" s="12" t="inlineStr"/>
      <c r="T274" s="11" t="inlineStr"/>
      <c r="U274" s="12" t="inlineStr"/>
      <c r="V274" s="12" t="n"/>
      <c r="W274" s="12">
        <f>IF(V274="Wrong - photo HAS timestamp + location","Timestamp + Location",IF(V274="Wrong - photo has NO stamp","No stamp",N274))</f>
        <v/>
      </c>
      <c r="X274" s="11">
        <f>IF(W274="Timestamp + Location","Yes","No")</f>
        <v/>
      </c>
      <c r="Y274" s="16" t="inlineStr">
        <is>
          <t>Open photo</t>
        </is>
      </c>
      <c r="Z274" s="11">
        <f>J274&amp;"|"&amp;K274</f>
        <v/>
      </c>
      <c r="AA274" s="12" t="inlineStr">
        <is>
          <t>8:23 | 160ctober,2026 | 10:37AM | km/b | OTE | 000 | 100 | 4438km | Kevenpattinam.Tamil Nadu | India |  TT | Google | 20.635H2.106) | 音 | Kavenpattinam, Tamil Nadu, | India | 40.635H2.16) | Google | .222:0840298250</t>
        </is>
      </c>
    </row>
    <row r="275" ht="98" customHeight="1">
      <c r="A275" s="11" t="n">
        <v>274</v>
      </c>
      <c r="B275" s="11" t="inlineStr">
        <is>
          <t>SL04394</t>
        </is>
      </c>
      <c r="C275" s="12" t="inlineStr">
        <is>
          <t>DHILIBAN M</t>
        </is>
      </c>
      <c r="D275" s="11" t="inlineStr">
        <is>
          <t>SO</t>
        </is>
      </c>
      <c r="E275" s="11" t="inlineStr">
        <is>
          <t>GTR09</t>
        </is>
      </c>
      <c r="F275" s="11" t="inlineStr">
        <is>
          <t>Krishnagiri</t>
        </is>
      </c>
      <c r="G275" s="12" t="inlineStr">
        <is>
          <t>Saravanan N</t>
        </is>
      </c>
      <c r="H275" s="11" t="inlineStr">
        <is>
          <t>350422</t>
        </is>
      </c>
      <c r="I275" s="14" t="n">
        <v>46311</v>
      </c>
      <c r="J275" s="11" t="n">
        <v>2168</v>
      </c>
      <c r="K275" s="11" t="inlineStr">
        <is>
          <t>END</t>
        </is>
      </c>
      <c r="L275" s="13" t="n">
        <v>172</v>
      </c>
      <c r="M275" s="11" t="n"/>
      <c r="N275" s="12" t="inlineStr">
        <is>
          <t>Timestamp + Location</t>
        </is>
      </c>
      <c r="O275" s="12" t="inlineStr">
        <is>
          <t>16-Oct-2026</t>
        </is>
      </c>
      <c r="P275" s="11" t="inlineStr">
        <is>
          <t>19:55</t>
        </is>
      </c>
      <c r="Q275" s="12" t="inlineStr"/>
      <c r="R275" s="11" t="inlineStr">
        <is>
          <t>4516, 5121, 8.06122e+06</t>
        </is>
      </c>
      <c r="S275" s="12" t="inlineStr"/>
      <c r="T275" s="11" t="inlineStr"/>
      <c r="U275" s="12" t="inlineStr"/>
      <c r="V275" s="12" t="n"/>
      <c r="W275" s="12">
        <f>IF(V275="Wrong - photo HAS timestamp + location","Timestamp + Location",IF(V275="Wrong - photo has NO stamp","No stamp",N275))</f>
        <v/>
      </c>
      <c r="X275" s="11">
        <f>IF(W275="Timestamp + Location","Yes","No")</f>
        <v/>
      </c>
      <c r="Y275" s="16" t="inlineStr">
        <is>
          <t>Open photo</t>
        </is>
      </c>
      <c r="Z275" s="11">
        <f>J275&amp;"|"&amp;K275</f>
        <v/>
      </c>
      <c r="AA275" s="12" t="inlineStr">
        <is>
          <t>8:24 | 160ctober,2026 | 7:55PM | 32% | ECG | jom/h | LOKWARD | DTE | ODO | 31.Km | 4516k.n | Kavericattinam,Tamil Nadu, | India | 44,Th Ft,rpt,TrNu | 5121 | Google | .12A21503Lo4y74245:8 | T6516/20/20M0783PW0N:+0620 | No:gao tyUrsVapCer | 音 | Kavericattinam, Tamil Nadu, | India | 14Ton2nFxt,Frpetan,TINac | 8061221 | Google | o.12A2150sLo1974295:8 | 1S51620/20M075P4C0:+05:20 | MsxiadwtyUrspCetn</t>
        </is>
      </c>
    </row>
    <row r="276" ht="98" customHeight="1">
      <c r="A276" s="11" t="n">
        <v>275</v>
      </c>
      <c r="B276" s="11" t="inlineStr">
        <is>
          <t>SL04406</t>
        </is>
      </c>
      <c r="C276" s="12" t="inlineStr">
        <is>
          <t>ARUN KUMAR</t>
        </is>
      </c>
      <c r="D276" s="11" t="inlineStr">
        <is>
          <t>SO</t>
        </is>
      </c>
      <c r="E276" s="11" t="inlineStr">
        <is>
          <t>GTR01</t>
        </is>
      </c>
      <c r="F276" s="11" t="inlineStr">
        <is>
          <t>Ludhiana</t>
        </is>
      </c>
      <c r="G276" s="12" t="inlineStr">
        <is>
          <t>MUNISH KAPOOR</t>
        </is>
      </c>
      <c r="H276" s="11" t="inlineStr">
        <is>
          <t>348230</t>
        </is>
      </c>
      <c r="I276" s="14" t="n">
        <v>46307</v>
      </c>
      <c r="J276" s="11" t="n">
        <v>178</v>
      </c>
      <c r="K276" s="11" t="inlineStr">
        <is>
          <t>START</t>
        </is>
      </c>
      <c r="L276" s="13" t="n">
        <v>104</v>
      </c>
      <c r="M276" s="11" t="n"/>
      <c r="N276" s="12" t="inlineStr">
        <is>
          <t>No stamp</t>
        </is>
      </c>
      <c r="O276" s="12" t="inlineStr"/>
      <c r="P276" s="11" t="inlineStr"/>
      <c r="Q276" s="12" t="inlineStr"/>
      <c r="R276" s="11" t="inlineStr">
        <is>
          <t>506070, 55261</t>
        </is>
      </c>
      <c r="S276" s="12" t="inlineStr"/>
      <c r="T276" s="11" t="inlineStr"/>
      <c r="U276" s="12" t="inlineStr">
        <is>
          <t>2 - Employee uses stamps elsewhere</t>
        </is>
      </c>
      <c r="V276" s="17" t="n"/>
      <c r="W276" s="12">
        <f>IF(V276="Wrong - photo HAS timestamp + location","Timestamp + Location",IF(V276="Wrong - photo has NO stamp","No stamp",N276))</f>
        <v/>
      </c>
      <c r="X276" s="11">
        <f>IF(W276="Timestamp + Location","Yes","No")</f>
        <v/>
      </c>
      <c r="Y276" s="16" t="inlineStr">
        <is>
          <t>Open photo</t>
        </is>
      </c>
      <c r="Z276" s="11">
        <f>J276&amp;"|"&amp;K276</f>
        <v/>
      </c>
      <c r="AA276" s="12" t="inlineStr">
        <is>
          <t>506070 | 40 | 30 | 55261 | 80 | km | 90 | 100 | 110 | 120 | km/h | 90 | 100 | 110 | 120 | km/h</t>
        </is>
      </c>
    </row>
    <row r="277" ht="98" customHeight="1">
      <c r="A277" s="11" t="n">
        <v>276</v>
      </c>
      <c r="B277" s="11" t="inlineStr">
        <is>
          <t>SL04406</t>
        </is>
      </c>
      <c r="C277" s="12" t="inlineStr">
        <is>
          <t>ARUN KUMAR</t>
        </is>
      </c>
      <c r="D277" s="11" t="inlineStr">
        <is>
          <t>SO</t>
        </is>
      </c>
      <c r="E277" s="11" t="inlineStr">
        <is>
          <t>GTR01</t>
        </is>
      </c>
      <c r="F277" s="11" t="inlineStr">
        <is>
          <t>Ludhiana</t>
        </is>
      </c>
      <c r="G277" s="12" t="inlineStr">
        <is>
          <t>MUNISH KAPOOR</t>
        </is>
      </c>
      <c r="H277" s="11" t="inlineStr">
        <is>
          <t>348230</t>
        </is>
      </c>
      <c r="I277" s="14" t="n">
        <v>46307</v>
      </c>
      <c r="J277" s="11" t="n">
        <v>178</v>
      </c>
      <c r="K277" s="11" t="inlineStr">
        <is>
          <t>END</t>
        </is>
      </c>
      <c r="L277" s="13" t="n">
        <v>104</v>
      </c>
      <c r="M277" s="11" t="n"/>
      <c r="N277" s="12" t="inlineStr">
        <is>
          <t>No stamp</t>
        </is>
      </c>
      <c r="O277" s="12" t="inlineStr"/>
      <c r="P277" s="11" t="inlineStr"/>
      <c r="Q277" s="12" t="inlineStr"/>
      <c r="R277" s="11" t="inlineStr">
        <is>
          <t>55321</t>
        </is>
      </c>
      <c r="S277" s="12" t="inlineStr"/>
      <c r="T277" s="11" t="inlineStr"/>
      <c r="U277" s="12" t="inlineStr">
        <is>
          <t>2 - Employee uses stamps elsewhere</t>
        </is>
      </c>
      <c r="V277" s="17" t="n"/>
      <c r="W277" s="12">
        <f>IF(V277="Wrong - photo HAS timestamp + location","Timestamp + Location",IF(V277="Wrong - photo has NO stamp","No stamp",N277))</f>
        <v/>
      </c>
      <c r="X277" s="11">
        <f>IF(W277="Timestamp + Location","Yes","No")</f>
        <v/>
      </c>
      <c r="Y277" s="16" t="inlineStr">
        <is>
          <t>Open photo</t>
        </is>
      </c>
      <c r="Z277" s="11">
        <f>J277&amp;"|"&amp;K277</f>
        <v/>
      </c>
      <c r="AA277" s="12" t="inlineStr">
        <is>
          <t>50.60 | 30 | 55321 | 80 | km | 90 | 100 | 110 | 120 | km/h | 90 | 10 | 100 | 110 | 120 | km/h</t>
        </is>
      </c>
    </row>
    <row r="278" ht="98" customHeight="1">
      <c r="A278" s="11" t="n">
        <v>277</v>
      </c>
      <c r="B278" s="11" t="inlineStr">
        <is>
          <t>SL04406</t>
        </is>
      </c>
      <c r="C278" s="12" t="inlineStr">
        <is>
          <t>ARUN KUMAR</t>
        </is>
      </c>
      <c r="D278" s="11" t="inlineStr">
        <is>
          <t>SO</t>
        </is>
      </c>
      <c r="E278" s="11" t="inlineStr">
        <is>
          <t>GTR01</t>
        </is>
      </c>
      <c r="F278" s="11" t="inlineStr">
        <is>
          <t>Ludhiana</t>
        </is>
      </c>
      <c r="G278" s="12" t="inlineStr">
        <is>
          <t>MUNISH KAPOOR</t>
        </is>
      </c>
      <c r="H278" s="11" t="inlineStr">
        <is>
          <t>350859</t>
        </is>
      </c>
      <c r="I278" s="14" t="n">
        <v>46312</v>
      </c>
      <c r="J278" s="11" t="n">
        <v>2690</v>
      </c>
      <c r="K278" s="11" t="inlineStr">
        <is>
          <t>START</t>
        </is>
      </c>
      <c r="L278" s="13" t="n">
        <v>60</v>
      </c>
      <c r="M278" s="11" t="n"/>
      <c r="N278" s="12" t="inlineStr">
        <is>
          <t>Timestamp + Location</t>
        </is>
      </c>
      <c r="O278" s="12" t="inlineStr">
        <is>
          <t>17-Oct-2026</t>
        </is>
      </c>
      <c r="P278" s="11" t="inlineStr">
        <is>
          <t>10:24</t>
        </is>
      </c>
      <c r="Q278" s="12" t="inlineStr"/>
      <c r="R278" s="11" t="inlineStr">
        <is>
          <t>506070, 558153</t>
        </is>
      </c>
      <c r="S278" s="12" t="inlineStr"/>
      <c r="T278" s="11" t="inlineStr"/>
      <c r="U278" s="12" t="inlineStr"/>
      <c r="V278" s="12" t="n"/>
      <c r="W278" s="12">
        <f>IF(V278="Wrong - photo HAS timestamp + location","Timestamp + Location",IF(V278="Wrong - photo has NO stamp","No stamp",N278))</f>
        <v/>
      </c>
      <c r="X278" s="11">
        <f>IF(W278="Timestamp + Location","Yes","No")</f>
        <v/>
      </c>
      <c r="Y278" s="16" t="inlineStr">
        <is>
          <t>Open photo</t>
        </is>
      </c>
      <c r="Z278" s="11">
        <f>J278&amp;"|"&amp;K278</f>
        <v/>
      </c>
      <c r="AA278" s="12" t="inlineStr">
        <is>
          <t>506070 | 40 | 30 | 558153 | 80 | 20 | km | 90 | 100 | 110 | 120 | km/h | 17 0ct 2026 10:24:41 am | Punjab | 110 | 120 | km/h | 17 0ct 2026 10:24:41 am | Punjab</t>
        </is>
      </c>
    </row>
    <row r="279" ht="98" customHeight="1">
      <c r="A279" s="11" t="n">
        <v>278</v>
      </c>
      <c r="B279" s="11" t="inlineStr">
        <is>
          <t>SL04406</t>
        </is>
      </c>
      <c r="C279" s="12" t="inlineStr">
        <is>
          <t>ARUN KUMAR</t>
        </is>
      </c>
      <c r="D279" s="11" t="inlineStr">
        <is>
          <t>SO</t>
        </is>
      </c>
      <c r="E279" s="11" t="inlineStr">
        <is>
          <t>GTR01</t>
        </is>
      </c>
      <c r="F279" s="11" t="inlineStr">
        <is>
          <t>Ludhiana</t>
        </is>
      </c>
      <c r="G279" s="12" t="inlineStr">
        <is>
          <t>MUNISH KAPOOR</t>
        </is>
      </c>
      <c r="H279" s="11" t="inlineStr">
        <is>
          <t>350859</t>
        </is>
      </c>
      <c r="I279" s="14" t="n">
        <v>46312</v>
      </c>
      <c r="J279" s="11" t="n">
        <v>2690</v>
      </c>
      <c r="K279" s="11" t="inlineStr">
        <is>
          <t>END</t>
        </is>
      </c>
      <c r="L279" s="13" t="n">
        <v>60</v>
      </c>
      <c r="M279" s="11" t="n"/>
      <c r="N279" s="12" t="inlineStr">
        <is>
          <t>Timestamp + Location</t>
        </is>
      </c>
      <c r="O279" s="12" t="inlineStr">
        <is>
          <t>17-Oct-2026</t>
        </is>
      </c>
      <c r="P279" s="11" t="inlineStr">
        <is>
          <t>18:40</t>
        </is>
      </c>
      <c r="Q279" s="12" t="inlineStr"/>
      <c r="R279" s="11" t="inlineStr">
        <is>
          <t>209, 558653</t>
        </is>
      </c>
      <c r="S279" s="12" t="inlineStr"/>
      <c r="T279" s="11" t="inlineStr"/>
      <c r="U279" s="12" t="inlineStr"/>
      <c r="V279" s="12" t="n"/>
      <c r="W279" s="12">
        <f>IF(V279="Wrong - photo HAS timestamp + location","Timestamp + Location",IF(V279="Wrong - photo has NO stamp","No stamp",N279))</f>
        <v/>
      </c>
      <c r="X279" s="11">
        <f>IF(W279="Timestamp + Location","Yes","No")</f>
        <v/>
      </c>
      <c r="Y279" s="16" t="inlineStr">
        <is>
          <t>Open photo</t>
        </is>
      </c>
      <c r="Z279" s="11">
        <f>J279&amp;"|"&amp;K279</f>
        <v/>
      </c>
      <c r="AA279" s="12" t="inlineStr">
        <is>
          <t>0209.09 | 558653 | 高 | 17 0ct 2026 6:40:32 pm | Punjab | 17 0ct 2026 6:40:32 pm | Punjab</t>
        </is>
      </c>
    </row>
    <row r="280" ht="98" customHeight="1">
      <c r="A280" s="11" t="n">
        <v>279</v>
      </c>
      <c r="B280" s="11" t="inlineStr">
        <is>
          <t>SL04417</t>
        </is>
      </c>
      <c r="C280" s="12" t="inlineStr">
        <is>
          <t>DEVAIAH KUDUMU</t>
        </is>
      </c>
      <c r="D280" s="11" t="inlineStr">
        <is>
          <t>SR</t>
        </is>
      </c>
      <c r="E280" s="11" t="inlineStr">
        <is>
          <t>GTR07</t>
        </is>
      </c>
      <c r="F280" s="11" t="inlineStr">
        <is>
          <t>Tirupati</t>
        </is>
      </c>
      <c r="G280" s="12" t="inlineStr">
        <is>
          <t>VINOD KANDAPPAGARI</t>
        </is>
      </c>
      <c r="H280" s="11" t="inlineStr">
        <is>
          <t>349504</t>
        </is>
      </c>
      <c r="I280" s="14" t="n">
        <v>46307</v>
      </c>
      <c r="J280" s="11" t="n">
        <v>1154</v>
      </c>
      <c r="K280" s="11" t="inlineStr">
        <is>
          <t>START</t>
        </is>
      </c>
      <c r="L280" s="13" t="n">
        <v>76</v>
      </c>
      <c r="M280" s="11" t="n"/>
      <c r="N280" s="12" t="inlineStr">
        <is>
          <t>No stamp</t>
        </is>
      </c>
      <c r="O280" s="12" t="inlineStr"/>
      <c r="P280" s="11" t="inlineStr"/>
      <c r="Q280" s="12" t="inlineStr"/>
      <c r="R280" s="11" t="inlineStr">
        <is>
          <t>442940</t>
        </is>
      </c>
      <c r="S280" s="12" t="inlineStr"/>
      <c r="T280" s="11" t="inlineStr"/>
      <c r="U280" s="12" t="inlineStr"/>
      <c r="V280" s="12" t="n"/>
      <c r="W280" s="12">
        <f>IF(V280="Wrong - photo HAS timestamp + location","Timestamp + Location",IF(V280="Wrong - photo has NO stamp","No stamp",N280))</f>
        <v/>
      </c>
      <c r="X280" s="11">
        <f>IF(W280="Timestamp + Location","Yes","No")</f>
        <v/>
      </c>
      <c r="Y280" s="16" t="inlineStr">
        <is>
          <t>Open photo</t>
        </is>
      </c>
      <c r="Z280" s="11">
        <f>J280&amp;"|"&amp;K280</f>
        <v/>
      </c>
      <c r="AA280" s="12" t="inlineStr">
        <is>
          <t>60 | 80 | 3 | 100 | 442940 | 2 | m | 20 | km | 12 | 20 | 140</t>
        </is>
      </c>
    </row>
    <row r="281" ht="98" customHeight="1">
      <c r="A281" s="11" t="n">
        <v>280</v>
      </c>
      <c r="B281" s="11" t="inlineStr">
        <is>
          <t>SL04417</t>
        </is>
      </c>
      <c r="C281" s="12" t="inlineStr">
        <is>
          <t>DEVAIAH KUDUMU</t>
        </is>
      </c>
      <c r="D281" s="11" t="inlineStr">
        <is>
          <t>SR</t>
        </is>
      </c>
      <c r="E281" s="11" t="inlineStr">
        <is>
          <t>GTR07</t>
        </is>
      </c>
      <c r="F281" s="11" t="inlineStr">
        <is>
          <t>Tirupati</t>
        </is>
      </c>
      <c r="G281" s="12" t="inlineStr">
        <is>
          <t>VINOD KANDAPPAGARI</t>
        </is>
      </c>
      <c r="H281" s="11" t="inlineStr">
        <is>
          <t>349504</t>
        </is>
      </c>
      <c r="I281" s="14" t="n">
        <v>46307</v>
      </c>
      <c r="J281" s="11" t="n">
        <v>1154</v>
      </c>
      <c r="K281" s="11" t="inlineStr">
        <is>
          <t>END</t>
        </is>
      </c>
      <c r="L281" s="13" t="n">
        <v>76</v>
      </c>
      <c r="M281" s="11" t="n"/>
      <c r="N281" s="12" t="inlineStr">
        <is>
          <t>No stamp</t>
        </is>
      </c>
      <c r="O281" s="12" t="inlineStr"/>
      <c r="P281" s="11" t="inlineStr"/>
      <c r="Q281" s="12" t="inlineStr"/>
      <c r="R281" s="11" t="inlineStr"/>
      <c r="S281" s="12" t="inlineStr"/>
      <c r="T281" s="11" t="inlineStr"/>
      <c r="U281" s="12" t="inlineStr"/>
      <c r="V281" s="12" t="n"/>
      <c r="W281" s="12">
        <f>IF(V281="Wrong - photo HAS timestamp + location","Timestamp + Location",IF(V281="Wrong - photo has NO stamp","No stamp",N281))</f>
        <v/>
      </c>
      <c r="X281" s="11">
        <f>IF(W281="Timestamp + Location","Yes","No")</f>
        <v/>
      </c>
      <c r="Y281" s="16" t="inlineStr">
        <is>
          <t>Open photo</t>
        </is>
      </c>
      <c r="Z281" s="11">
        <f>J281&amp;"|"&amp;K281</f>
        <v/>
      </c>
      <c r="AA281" s="12" t="inlineStr">
        <is>
          <t>80 | 60 | 3 | 443T30 | S | 2 | km | 20 | km | 20 | 63</t>
        </is>
      </c>
    </row>
    <row r="282" ht="98" customHeight="1">
      <c r="A282" s="11" t="n">
        <v>281</v>
      </c>
      <c r="B282" s="11" t="inlineStr">
        <is>
          <t>SL04417</t>
        </is>
      </c>
      <c r="C282" s="12" t="inlineStr">
        <is>
          <t>DEVAIAH KUDUMU</t>
        </is>
      </c>
      <c r="D282" s="11" t="inlineStr">
        <is>
          <t>SR</t>
        </is>
      </c>
      <c r="E282" s="11" t="inlineStr">
        <is>
          <t>GTR07</t>
        </is>
      </c>
      <c r="F282" s="11" t="inlineStr">
        <is>
          <t>Tirupati</t>
        </is>
      </c>
      <c r="G282" s="12" t="inlineStr">
        <is>
          <t>VINOD KANDAPPAGARI</t>
        </is>
      </c>
      <c r="H282" s="11" t="inlineStr">
        <is>
          <t>351495</t>
        </is>
      </c>
      <c r="I282" s="14" t="n">
        <v>46308</v>
      </c>
      <c r="J282" s="11" t="n">
        <v>3425</v>
      </c>
      <c r="K282" s="11" t="inlineStr">
        <is>
          <t>START</t>
        </is>
      </c>
      <c r="L282" s="13" t="n">
        <v>92</v>
      </c>
      <c r="M282" s="11" t="n"/>
      <c r="N282" s="12" t="inlineStr">
        <is>
          <t>No stamp</t>
        </is>
      </c>
      <c r="O282" s="12" t="inlineStr"/>
      <c r="P282" s="11" t="inlineStr"/>
      <c r="Q282" s="12" t="inlineStr"/>
      <c r="R282" s="11" t="inlineStr">
        <is>
          <t>444067</t>
        </is>
      </c>
      <c r="S282" s="12" t="inlineStr"/>
      <c r="T282" s="11" t="inlineStr"/>
      <c r="U282" s="12" t="inlineStr"/>
      <c r="V282" s="12" t="n"/>
      <c r="W282" s="12">
        <f>IF(V282="Wrong - photo HAS timestamp + location","Timestamp + Location",IF(V282="Wrong - photo has NO stamp","No stamp",N282))</f>
        <v/>
      </c>
      <c r="X282" s="11">
        <f>IF(W282="Timestamp + Location","Yes","No")</f>
        <v/>
      </c>
      <c r="Y282" s="16" t="inlineStr">
        <is>
          <t>Open photo</t>
        </is>
      </c>
      <c r="Z282" s="11">
        <f>J282&amp;"|"&amp;K282</f>
        <v/>
      </c>
      <c r="AA282" s="12" t="inlineStr">
        <is>
          <t>60 | 80 | 3 | y | 444067 | 5 | km | -20 | km/h | -20 | L | 14 | km/h | 2</t>
        </is>
      </c>
    </row>
    <row r="283" ht="98" customHeight="1">
      <c r="A283" s="11" t="n">
        <v>282</v>
      </c>
      <c r="B283" s="11" t="inlineStr">
        <is>
          <t>SL04417</t>
        </is>
      </c>
      <c r="C283" s="12" t="inlineStr">
        <is>
          <t>DEVAIAH KUDUMU</t>
        </is>
      </c>
      <c r="D283" s="11" t="inlineStr">
        <is>
          <t>SR</t>
        </is>
      </c>
      <c r="E283" s="11" t="inlineStr">
        <is>
          <t>GTR07</t>
        </is>
      </c>
      <c r="F283" s="11" t="inlineStr">
        <is>
          <t>Tirupati</t>
        </is>
      </c>
      <c r="G283" s="12" t="inlineStr">
        <is>
          <t>VINOD KANDAPPAGARI</t>
        </is>
      </c>
      <c r="H283" s="11" t="inlineStr">
        <is>
          <t>351495</t>
        </is>
      </c>
      <c r="I283" s="14" t="n">
        <v>46308</v>
      </c>
      <c r="J283" s="11" t="n">
        <v>3425</v>
      </c>
      <c r="K283" s="11" t="inlineStr">
        <is>
          <t>END</t>
        </is>
      </c>
      <c r="L283" s="13" t="n">
        <v>92</v>
      </c>
      <c r="M283" s="11" t="n"/>
      <c r="N283" s="12" t="inlineStr">
        <is>
          <t>No stamp</t>
        </is>
      </c>
      <c r="O283" s="12" t="inlineStr"/>
      <c r="P283" s="11" t="inlineStr"/>
      <c r="Q283" s="12" t="inlineStr"/>
      <c r="R283" s="11" t="inlineStr">
        <is>
          <t>44431</t>
        </is>
      </c>
      <c r="S283" s="12" t="inlineStr"/>
      <c r="T283" s="11" t="inlineStr"/>
      <c r="U283" s="12" t="inlineStr">
        <is>
          <t>3 - Random sample (no stamp)</t>
        </is>
      </c>
      <c r="V283" s="17" t="n"/>
      <c r="W283" s="12">
        <f>IF(V283="Wrong - photo HAS timestamp + location","Timestamp + Location",IF(V283="Wrong - photo has NO stamp","No stamp",N283))</f>
        <v/>
      </c>
      <c r="X283" s="11">
        <f>IF(W283="Timestamp + Location","Yes","No")</f>
        <v/>
      </c>
      <c r="Y283" s="16" t="inlineStr">
        <is>
          <t>Open photo</t>
        </is>
      </c>
      <c r="Z283" s="11">
        <f>J283&amp;"|"&amp;K283</f>
        <v/>
      </c>
      <c r="AA283" s="12" t="inlineStr">
        <is>
          <t>km | 3 | G | 8 | 44431 | km/h | m | n | 4 | 2 | n | 20</t>
        </is>
      </c>
    </row>
    <row r="284" ht="98" customHeight="1">
      <c r="A284" s="11" t="n">
        <v>283</v>
      </c>
      <c r="B284" s="11" t="inlineStr">
        <is>
          <t>SL04417</t>
        </is>
      </c>
      <c r="C284" s="12" t="inlineStr">
        <is>
          <t>DEVAIAH KUDUMU</t>
        </is>
      </c>
      <c r="D284" s="11" t="inlineStr">
        <is>
          <t>SR</t>
        </is>
      </c>
      <c r="E284" s="11" t="inlineStr">
        <is>
          <t>GTR07</t>
        </is>
      </c>
      <c r="F284" s="11" t="inlineStr">
        <is>
          <t>Tirupati</t>
        </is>
      </c>
      <c r="G284" s="12" t="inlineStr">
        <is>
          <t>VINOD KANDAPPAGARI</t>
        </is>
      </c>
      <c r="H284" s="11" t="inlineStr">
        <is>
          <t>351494</t>
        </is>
      </c>
      <c r="I284" s="14" t="n">
        <v>46309</v>
      </c>
      <c r="J284" s="11" t="n">
        <v>3423</v>
      </c>
      <c r="K284" s="11" t="inlineStr">
        <is>
          <t>START</t>
        </is>
      </c>
      <c r="L284" s="13" t="n">
        <v>80</v>
      </c>
      <c r="M284" s="11" t="n"/>
      <c r="N284" s="12" t="inlineStr">
        <is>
          <t>No stamp</t>
        </is>
      </c>
      <c r="O284" s="12" t="inlineStr"/>
      <c r="P284" s="11" t="inlineStr"/>
      <c r="Q284" s="12" t="inlineStr"/>
      <c r="R284" s="11" t="inlineStr"/>
      <c r="S284" s="12" t="inlineStr"/>
      <c r="T284" s="11" t="inlineStr"/>
      <c r="U284" s="12" t="inlineStr"/>
      <c r="V284" s="12" t="n"/>
      <c r="W284" s="12">
        <f>IF(V284="Wrong - photo HAS timestamp + location","Timestamp + Location",IF(V284="Wrong - photo has NO stamp","No stamp",N284))</f>
        <v/>
      </c>
      <c r="X284" s="11">
        <f>IF(W284="Timestamp + Location","Yes","No")</f>
        <v/>
      </c>
      <c r="Y284" s="16" t="inlineStr">
        <is>
          <t>Open photo</t>
        </is>
      </c>
      <c r="Z284" s="11">
        <f>J284&amp;"|"&amp;K284</f>
        <v/>
      </c>
      <c r="AA284" s="12" t="inlineStr">
        <is>
          <t>60 | 80 | 3 | 100 | 40 | 5 | 2 | km | 20 | km/h | 140 | 20 | 63 | 140 | km/h</t>
        </is>
      </c>
    </row>
    <row r="285" ht="98" customHeight="1">
      <c r="A285" s="11" t="n">
        <v>284</v>
      </c>
      <c r="B285" s="11" t="inlineStr">
        <is>
          <t>SL04417</t>
        </is>
      </c>
      <c r="C285" s="12" t="inlineStr">
        <is>
          <t>DEVAIAH KUDUMU</t>
        </is>
      </c>
      <c r="D285" s="11" t="inlineStr">
        <is>
          <t>SR</t>
        </is>
      </c>
      <c r="E285" s="11" t="inlineStr">
        <is>
          <t>GTR07</t>
        </is>
      </c>
      <c r="F285" s="11" t="inlineStr">
        <is>
          <t>Tirupati</t>
        </is>
      </c>
      <c r="G285" s="12" t="inlineStr">
        <is>
          <t>VINOD KANDAPPAGARI</t>
        </is>
      </c>
      <c r="H285" s="11" t="inlineStr">
        <is>
          <t>351494</t>
        </is>
      </c>
      <c r="I285" s="14" t="n">
        <v>46309</v>
      </c>
      <c r="J285" s="11" t="n">
        <v>3423</v>
      </c>
      <c r="K285" s="11" t="inlineStr">
        <is>
          <t>END</t>
        </is>
      </c>
      <c r="L285" s="13" t="n">
        <v>80</v>
      </c>
      <c r="M285" s="11" t="n"/>
      <c r="N285" s="12" t="inlineStr">
        <is>
          <t>No stamp</t>
        </is>
      </c>
      <c r="O285" s="12" t="inlineStr"/>
      <c r="P285" s="11" t="inlineStr"/>
      <c r="Q285" s="12" t="inlineStr"/>
      <c r="R285" s="11" t="inlineStr">
        <is>
          <t>4450</t>
        </is>
      </c>
      <c r="S285" s="12" t="inlineStr"/>
      <c r="T285" s="11" t="inlineStr"/>
      <c r="U285" s="12" t="inlineStr"/>
      <c r="V285" s="12" t="n"/>
      <c r="W285" s="12">
        <f>IF(V285="Wrong - photo HAS timestamp + location","Timestamp + Location",IF(V285="Wrong - photo has NO stamp","No stamp",N285))</f>
        <v/>
      </c>
      <c r="X285" s="11">
        <f>IF(W285="Timestamp + Location","Yes","No")</f>
        <v/>
      </c>
      <c r="Y285" s="16" t="inlineStr">
        <is>
          <t>Open photo</t>
        </is>
      </c>
      <c r="Z285" s="11">
        <f>J285&amp;"|"&amp;K285</f>
        <v/>
      </c>
      <c r="AA285" s="12" t="inlineStr">
        <is>
          <t>80 | 60 | 40 | 4450T2 | S | km | 20 | 140 | km/h | km | 20 | 140 | km/h</t>
        </is>
      </c>
    </row>
    <row r="286" ht="98" customHeight="1">
      <c r="A286" s="11" t="n">
        <v>285</v>
      </c>
      <c r="B286" s="11" t="inlineStr">
        <is>
          <t>SL04417</t>
        </is>
      </c>
      <c r="C286" s="12" t="inlineStr">
        <is>
          <t>DEVAIAH KUDUMU</t>
        </is>
      </c>
      <c r="D286" s="11" t="inlineStr">
        <is>
          <t>SR</t>
        </is>
      </c>
      <c r="E286" s="11" t="inlineStr">
        <is>
          <t>GTR07</t>
        </is>
      </c>
      <c r="F286" s="11" t="inlineStr">
        <is>
          <t>Tirupati</t>
        </is>
      </c>
      <c r="G286" s="12" t="inlineStr">
        <is>
          <t>VINOD KANDAPPAGARI</t>
        </is>
      </c>
      <c r="H286" s="11" t="inlineStr">
        <is>
          <t>351713</t>
        </is>
      </c>
      <c r="I286" s="14" t="n">
        <v>46310</v>
      </c>
      <c r="J286" s="11" t="n">
        <v>3547</v>
      </c>
      <c r="K286" s="11" t="inlineStr">
        <is>
          <t>START</t>
        </is>
      </c>
      <c r="L286" s="13" t="n">
        <v>92</v>
      </c>
      <c r="M286" s="11" t="n"/>
      <c r="N286" s="12" t="inlineStr">
        <is>
          <t>No stamp</t>
        </is>
      </c>
      <c r="O286" s="12" t="inlineStr"/>
      <c r="P286" s="11" t="inlineStr"/>
      <c r="Q286" s="12" t="inlineStr"/>
      <c r="R286" s="11" t="inlineStr">
        <is>
          <t>445078</t>
        </is>
      </c>
      <c r="S286" s="12" t="inlineStr"/>
      <c r="T286" s="11" t="inlineStr"/>
      <c r="U286" s="12" t="inlineStr"/>
      <c r="V286" s="12" t="n"/>
      <c r="W286" s="12">
        <f>IF(V286="Wrong - photo HAS timestamp + location","Timestamp + Location",IF(V286="Wrong - photo has NO stamp","No stamp",N286))</f>
        <v/>
      </c>
      <c r="X286" s="11">
        <f>IF(W286="Timestamp + Location","Yes","No")</f>
        <v/>
      </c>
      <c r="Y286" s="16" t="inlineStr">
        <is>
          <t>Open photo</t>
        </is>
      </c>
      <c r="Z286" s="11">
        <f>J286&amp;"|"&amp;K286</f>
        <v/>
      </c>
      <c r="AA286" s="12" t="inlineStr">
        <is>
          <t>60 | 80 | 3 | 4 | 10 | 445078 | 5 | 2 | km | 20 | km | 20 | 65</t>
        </is>
      </c>
    </row>
    <row r="287" ht="98" customHeight="1">
      <c r="A287" s="11" t="n">
        <v>286</v>
      </c>
      <c r="B287" s="11" t="inlineStr">
        <is>
          <t>SL04417</t>
        </is>
      </c>
      <c r="C287" s="12" t="inlineStr">
        <is>
          <t>DEVAIAH KUDUMU</t>
        </is>
      </c>
      <c r="D287" s="11" t="inlineStr">
        <is>
          <t>SR</t>
        </is>
      </c>
      <c r="E287" s="11" t="inlineStr">
        <is>
          <t>GTR07</t>
        </is>
      </c>
      <c r="F287" s="11" t="inlineStr">
        <is>
          <t>Tirupati</t>
        </is>
      </c>
      <c r="G287" s="12" t="inlineStr">
        <is>
          <t>VINOD KANDAPPAGARI</t>
        </is>
      </c>
      <c r="H287" s="11" t="inlineStr">
        <is>
          <t>351713</t>
        </is>
      </c>
      <c r="I287" s="14" t="n">
        <v>46310</v>
      </c>
      <c r="J287" s="11" t="n">
        <v>3547</v>
      </c>
      <c r="K287" s="11" t="inlineStr">
        <is>
          <t>END</t>
        </is>
      </c>
      <c r="L287" s="13" t="n">
        <v>92</v>
      </c>
      <c r="M287" s="11" t="n"/>
      <c r="N287" s="12" t="inlineStr">
        <is>
          <t>No stamp</t>
        </is>
      </c>
      <c r="O287" s="12" t="inlineStr"/>
      <c r="P287" s="11" t="inlineStr"/>
      <c r="Q287" s="12" t="inlineStr"/>
      <c r="R287" s="11" t="inlineStr">
        <is>
          <t>44530</t>
        </is>
      </c>
      <c r="S287" s="12" t="inlineStr"/>
      <c r="T287" s="11" t="inlineStr"/>
      <c r="U287" s="12" t="inlineStr"/>
      <c r="V287" s="12" t="n"/>
      <c r="W287" s="12">
        <f>IF(V287="Wrong - photo HAS timestamp + location","Timestamp + Location",IF(V287="Wrong - photo has NO stamp","No stamp",N287))</f>
        <v/>
      </c>
      <c r="X287" s="11">
        <f>IF(W287="Timestamp + Location","Yes","No")</f>
        <v/>
      </c>
      <c r="Y287" s="16" t="inlineStr">
        <is>
          <t>Open photo</t>
        </is>
      </c>
      <c r="Z287" s="11">
        <f>J287&amp;"|"&amp;K287</f>
        <v/>
      </c>
      <c r="AA287" s="12" t="inlineStr">
        <is>
          <t>6O | 80 | 3 | 40 | 100 | 44530 | 7 | 5 | km | 120 | 20 | 140 | km/h | 20 | km/h</t>
        </is>
      </c>
    </row>
    <row r="288" ht="98" customHeight="1">
      <c r="A288" s="11" t="n">
        <v>287</v>
      </c>
      <c r="B288" s="11" t="inlineStr">
        <is>
          <t>SL04417</t>
        </is>
      </c>
      <c r="C288" s="12" t="inlineStr">
        <is>
          <t>DEVAIAH KUDUMU</t>
        </is>
      </c>
      <c r="D288" s="11" t="inlineStr">
        <is>
          <t>SR</t>
        </is>
      </c>
      <c r="E288" s="11" t="inlineStr">
        <is>
          <t>GTR07</t>
        </is>
      </c>
      <c r="F288" s="11" t="inlineStr">
        <is>
          <t>Tirupati</t>
        </is>
      </c>
      <c r="G288" s="12" t="inlineStr">
        <is>
          <t>VINOD KANDAPPAGARI</t>
        </is>
      </c>
      <c r="H288" s="11" t="inlineStr">
        <is>
          <t>352347</t>
        </is>
      </c>
      <c r="I288" s="14" t="n">
        <v>46312</v>
      </c>
      <c r="J288" s="11" t="n">
        <v>4006</v>
      </c>
      <c r="K288" s="11" t="inlineStr">
        <is>
          <t>START</t>
        </is>
      </c>
      <c r="L288" s="13" t="n">
        <v>76</v>
      </c>
      <c r="M288" s="11" t="n"/>
      <c r="N288" s="12" t="inlineStr">
        <is>
          <t>No stamp</t>
        </is>
      </c>
      <c r="O288" s="12" t="inlineStr"/>
      <c r="P288" s="11" t="inlineStr"/>
      <c r="Q288" s="12" t="inlineStr"/>
      <c r="R288" s="11" t="inlineStr">
        <is>
          <t>44543</t>
        </is>
      </c>
      <c r="S288" s="12" t="inlineStr"/>
      <c r="T288" s="11" t="inlineStr"/>
      <c r="U288" s="12" t="inlineStr">
        <is>
          <t>3 - Random sample (no stamp)</t>
        </is>
      </c>
      <c r="V288" s="17" t="n"/>
      <c r="W288" s="12">
        <f>IF(V288="Wrong - photo HAS timestamp + location","Timestamp + Location",IF(V288="Wrong - photo has NO stamp","No stamp",N288))</f>
        <v/>
      </c>
      <c r="X288" s="11">
        <f>IF(W288="Timestamp + Location","Yes","No")</f>
        <v/>
      </c>
      <c r="Y288" s="16" t="inlineStr">
        <is>
          <t>Open photo</t>
        </is>
      </c>
      <c r="Z288" s="11">
        <f>J288&amp;"|"&amp;K288</f>
        <v/>
      </c>
      <c r="AA288" s="12" t="inlineStr">
        <is>
          <t>80 | 60 | 100 | ECO | 40 | 44543 | 5 | km | 20 | km/h | 20 | 140 | km/h</t>
        </is>
      </c>
    </row>
    <row r="289" ht="98" customHeight="1">
      <c r="A289" s="11" t="n">
        <v>288</v>
      </c>
      <c r="B289" s="11" t="inlineStr">
        <is>
          <t>SL04417</t>
        </is>
      </c>
      <c r="C289" s="12" t="inlineStr">
        <is>
          <t>DEVAIAH KUDUMU</t>
        </is>
      </c>
      <c r="D289" s="11" t="inlineStr">
        <is>
          <t>SR</t>
        </is>
      </c>
      <c r="E289" s="11" t="inlineStr">
        <is>
          <t>GTR07</t>
        </is>
      </c>
      <c r="F289" s="11" t="inlineStr">
        <is>
          <t>Tirupati</t>
        </is>
      </c>
      <c r="G289" s="12" t="inlineStr">
        <is>
          <t>VINOD KANDAPPAGARI</t>
        </is>
      </c>
      <c r="H289" s="11" t="inlineStr">
        <is>
          <t>352347</t>
        </is>
      </c>
      <c r="I289" s="14" t="n">
        <v>46312</v>
      </c>
      <c r="J289" s="11" t="n">
        <v>4006</v>
      </c>
      <c r="K289" s="11" t="inlineStr">
        <is>
          <t>END</t>
        </is>
      </c>
      <c r="L289" s="13" t="n">
        <v>76</v>
      </c>
      <c r="M289" s="11" t="n"/>
      <c r="N289" s="12" t="inlineStr">
        <is>
          <t>No stamp</t>
        </is>
      </c>
      <c r="O289" s="12" t="inlineStr"/>
      <c r="P289" s="11" t="inlineStr"/>
      <c r="Q289" s="12" t="inlineStr"/>
      <c r="R289" s="11" t="inlineStr">
        <is>
          <t>44562</t>
        </is>
      </c>
      <c r="S289" s="12" t="inlineStr"/>
      <c r="T289" s="11" t="inlineStr"/>
      <c r="U289" s="12" t="inlineStr"/>
      <c r="V289" s="12" t="n"/>
      <c r="W289" s="12">
        <f>IF(V289="Wrong - photo HAS timestamp + location","Timestamp + Location",IF(V289="Wrong - photo has NO stamp","No stamp",N289))</f>
        <v/>
      </c>
      <c r="X289" s="11">
        <f>IF(W289="Timestamp + Location","Yes","No")</f>
        <v/>
      </c>
      <c r="Y289" s="16" t="inlineStr">
        <is>
          <t>Open photo</t>
        </is>
      </c>
      <c r="Z289" s="11">
        <f>J289&amp;"|"&amp;K289</f>
        <v/>
      </c>
      <c r="AA289" s="12" t="inlineStr">
        <is>
          <t>80 | 60 | 3 | 100 | 40 | 44562 | 5 | 2 | k | 120 | 20 | km/h | 140 | 120 | 20 | 140 | km/h</t>
        </is>
      </c>
    </row>
    <row r="290" ht="98" customHeight="1">
      <c r="A290" s="11" t="n">
        <v>289</v>
      </c>
      <c r="B290" s="11" t="inlineStr">
        <is>
          <t>SL04418</t>
        </is>
      </c>
      <c r="C290" s="12" t="inlineStr">
        <is>
          <t>P SHIVA PRASAD YADAV</t>
        </is>
      </c>
      <c r="D290" s="11" t="inlineStr">
        <is>
          <t>SR</t>
        </is>
      </c>
      <c r="E290" s="11" t="inlineStr">
        <is>
          <t>GTR07</t>
        </is>
      </c>
      <c r="F290" s="11" t="inlineStr">
        <is>
          <t>Sri Kalahasti</t>
        </is>
      </c>
      <c r="G290" s="12" t="inlineStr">
        <is>
          <t>VINOD KANDAPPAGARI</t>
        </is>
      </c>
      <c r="H290" s="11" t="inlineStr">
        <is>
          <t>349038</t>
        </is>
      </c>
      <c r="I290" s="14" t="n">
        <v>46307</v>
      </c>
      <c r="J290" s="11" t="n">
        <v>725</v>
      </c>
      <c r="K290" s="11" t="inlineStr">
        <is>
          <t>START</t>
        </is>
      </c>
      <c r="L290" s="13" t="n">
        <v>146</v>
      </c>
      <c r="M290" s="11" t="n"/>
      <c r="N290" s="12" t="inlineStr">
        <is>
          <t>No stamp</t>
        </is>
      </c>
      <c r="O290" s="12" t="inlineStr"/>
      <c r="P290" s="11" t="inlineStr"/>
      <c r="Q290" s="12" t="inlineStr"/>
      <c r="R290" s="11" t="inlineStr">
        <is>
          <t>276869</t>
        </is>
      </c>
      <c r="S290" s="12" t="inlineStr">
        <is>
          <t>[High] Possible AI-edited photo: Sparkle mark like Google Gemini's AI mark found (score 0.97)</t>
        </is>
      </c>
      <c r="T290" s="11" t="inlineStr">
        <is>
          <t>High</t>
        </is>
      </c>
      <c r="U290" s="12" t="inlineStr">
        <is>
          <t>1 - Red flag</t>
        </is>
      </c>
      <c r="V290" s="17" t="n"/>
      <c r="W290" s="12">
        <f>IF(V290="Wrong - photo HAS timestamp + location","Timestamp + Location",IF(V290="Wrong - photo has NO stamp","No stamp",N290))</f>
        <v/>
      </c>
      <c r="X290" s="11">
        <f>IF(W290="Timestamp + Location","Yes","No")</f>
        <v/>
      </c>
      <c r="Y290" s="16" t="inlineStr">
        <is>
          <t>Open photo</t>
        </is>
      </c>
      <c r="Z290" s="11">
        <f>J290&amp;"|"&amp;K290</f>
        <v/>
      </c>
      <c r="AA290" s="12" t="inlineStr">
        <is>
          <t>60 | 80 | Mili | 100 | ECONOMY | 276869 | km | km/h | PGM-P | E | PGNEI | O | E | F</t>
        </is>
      </c>
    </row>
    <row r="291" ht="98" customHeight="1">
      <c r="A291" s="11" t="n">
        <v>290</v>
      </c>
      <c r="B291" s="11" t="inlineStr">
        <is>
          <t>SL04418</t>
        </is>
      </c>
      <c r="C291" s="12" t="inlineStr">
        <is>
          <t>P SHIVA PRASAD YADAV</t>
        </is>
      </c>
      <c r="D291" s="11" t="inlineStr">
        <is>
          <t>SR</t>
        </is>
      </c>
      <c r="E291" s="11" t="inlineStr">
        <is>
          <t>GTR07</t>
        </is>
      </c>
      <c r="F291" s="11" t="inlineStr">
        <is>
          <t>Sri Kalahasti</t>
        </is>
      </c>
      <c r="G291" s="12" t="inlineStr">
        <is>
          <t>VINOD KANDAPPAGARI</t>
        </is>
      </c>
      <c r="H291" s="11" t="inlineStr">
        <is>
          <t>349038</t>
        </is>
      </c>
      <c r="I291" s="14" t="n">
        <v>46307</v>
      </c>
      <c r="J291" s="11" t="n">
        <v>725</v>
      </c>
      <c r="K291" s="11" t="inlineStr">
        <is>
          <t>END</t>
        </is>
      </c>
      <c r="L291" s="13" t="n">
        <v>146</v>
      </c>
      <c r="M291" s="11" t="n"/>
      <c r="N291" s="12" t="inlineStr">
        <is>
          <t>No stamp</t>
        </is>
      </c>
      <c r="O291" s="12" t="inlineStr"/>
      <c r="P291" s="11" t="inlineStr"/>
      <c r="Q291" s="12" t="inlineStr"/>
      <c r="R291" s="11" t="inlineStr">
        <is>
          <t>27723</t>
        </is>
      </c>
      <c r="S291" s="12" t="inlineStr"/>
      <c r="T291" s="11" t="inlineStr"/>
      <c r="U291" s="12" t="inlineStr"/>
      <c r="V291" s="12" t="n"/>
      <c r="W291" s="12">
        <f>IF(V291="Wrong - photo HAS timestamp + location","Timestamp + Location",IF(V291="Wrong - photo has NO stamp","No stamp",N291))</f>
        <v/>
      </c>
      <c r="X291" s="11">
        <f>IF(W291="Timestamp + Location","Yes","No")</f>
        <v/>
      </c>
      <c r="Y291" s="16" t="inlineStr">
        <is>
          <t>Open photo</t>
        </is>
      </c>
      <c r="Z291" s="11">
        <f>J291&amp;"|"&amp;K291</f>
        <v/>
      </c>
      <c r="AA291" s="12" t="inlineStr">
        <is>
          <t>40 | 60 | 80 | 7!!V | 100 | ECONOMY | 27723 | km | km | PGM·P | PGN·FI | PUELIWOECTON | 福 | 4F</t>
        </is>
      </c>
    </row>
    <row r="292" ht="98" customHeight="1">
      <c r="A292" s="11" t="n">
        <v>291</v>
      </c>
      <c r="B292" s="11" t="inlineStr">
        <is>
          <t>SL04418</t>
        </is>
      </c>
      <c r="C292" s="12" t="inlineStr">
        <is>
          <t>P SHIVA PRASAD YADAV</t>
        </is>
      </c>
      <c r="D292" s="11" t="inlineStr">
        <is>
          <t>SR</t>
        </is>
      </c>
      <c r="E292" s="11" t="inlineStr">
        <is>
          <t>GTR07</t>
        </is>
      </c>
      <c r="F292" s="11" t="inlineStr">
        <is>
          <t>Sri Kalahasti</t>
        </is>
      </c>
      <c r="G292" s="12" t="inlineStr">
        <is>
          <t>VINOD KANDAPPAGARI</t>
        </is>
      </c>
      <c r="H292" s="11" t="inlineStr">
        <is>
          <t>349953</t>
        </is>
      </c>
      <c r="I292" s="14" t="n">
        <v>46310</v>
      </c>
      <c r="J292" s="11" t="n">
        <v>1642</v>
      </c>
      <c r="K292" s="11" t="inlineStr">
        <is>
          <t>START</t>
        </is>
      </c>
      <c r="L292" s="13" t="n">
        <v>151.2</v>
      </c>
      <c r="M292" s="11" t="n"/>
      <c r="N292" s="12" t="inlineStr">
        <is>
          <t>No stamp</t>
        </is>
      </c>
      <c r="O292" s="12" t="inlineStr"/>
      <c r="P292" s="11" t="inlineStr"/>
      <c r="Q292" s="12" t="inlineStr"/>
      <c r="R292" s="11" t="inlineStr">
        <is>
          <t>278406</t>
        </is>
      </c>
      <c r="S292" s="12" t="inlineStr"/>
      <c r="T292" s="11" t="inlineStr"/>
      <c r="U292" s="12" t="inlineStr"/>
      <c r="V292" s="12" t="n"/>
      <c r="W292" s="12">
        <f>IF(V292="Wrong - photo HAS timestamp + location","Timestamp + Location",IF(V292="Wrong - photo has NO stamp","No stamp",N292))</f>
        <v/>
      </c>
      <c r="X292" s="11">
        <f>IF(W292="Timestamp + Location","Yes","No")</f>
        <v/>
      </c>
      <c r="Y292" s="16" t="inlineStr">
        <is>
          <t>Open photo</t>
        </is>
      </c>
      <c r="Z292" s="11">
        <f>J292&amp;"|"&amp;K292</f>
        <v/>
      </c>
      <c r="AA292" s="12" t="inlineStr">
        <is>
          <t>60 | 80 | Aili | 100 | ECONOMY | 278406 | km | km/h | PGM-R | F | O | E | F</t>
        </is>
      </c>
    </row>
    <row r="293" ht="98" customHeight="1">
      <c r="A293" s="11" t="n">
        <v>292</v>
      </c>
      <c r="B293" s="11" t="inlineStr">
        <is>
          <t>SL04418</t>
        </is>
      </c>
      <c r="C293" s="12" t="inlineStr">
        <is>
          <t>P SHIVA PRASAD YADAV</t>
        </is>
      </c>
      <c r="D293" s="11" t="inlineStr">
        <is>
          <t>SR</t>
        </is>
      </c>
      <c r="E293" s="11" t="inlineStr">
        <is>
          <t>GTR07</t>
        </is>
      </c>
      <c r="F293" s="11" t="inlineStr">
        <is>
          <t>Sri Kalahasti</t>
        </is>
      </c>
      <c r="G293" s="12" t="inlineStr">
        <is>
          <t>VINOD KANDAPPAGARI</t>
        </is>
      </c>
      <c r="H293" s="11" t="inlineStr">
        <is>
          <t>349953</t>
        </is>
      </c>
      <c r="I293" s="14" t="n">
        <v>46310</v>
      </c>
      <c r="J293" s="11" t="n">
        <v>1642</v>
      </c>
      <c r="K293" s="11" t="inlineStr">
        <is>
          <t>END</t>
        </is>
      </c>
      <c r="L293" s="13" t="n">
        <v>151.2</v>
      </c>
      <c r="M293" s="11" t="n"/>
      <c r="N293" s="12" t="inlineStr">
        <is>
          <t>No stamp</t>
        </is>
      </c>
      <c r="O293" s="12" t="inlineStr"/>
      <c r="P293" s="11" t="inlineStr"/>
      <c r="Q293" s="12" t="inlineStr"/>
      <c r="R293" s="11" t="inlineStr">
        <is>
          <t>27878</t>
        </is>
      </c>
      <c r="S293" s="12" t="inlineStr">
        <is>
          <t>[High] Possible AI-edited photo: Sparkle mark like Google Gemini's AI mark found (score 0.86)</t>
        </is>
      </c>
      <c r="T293" s="11" t="inlineStr">
        <is>
          <t>High</t>
        </is>
      </c>
      <c r="U293" s="12" t="inlineStr">
        <is>
          <t>1 - Red flag</t>
        </is>
      </c>
      <c r="V293" s="17" t="n"/>
      <c r="W293" s="12">
        <f>IF(V293="Wrong - photo HAS timestamp + location","Timestamp + Location",IF(V293="Wrong - photo has NO stamp","No stamp",N293))</f>
        <v/>
      </c>
      <c r="X293" s="11">
        <f>IF(W293="Timestamp + Location","Yes","No")</f>
        <v/>
      </c>
      <c r="Y293" s="16" t="inlineStr">
        <is>
          <t>Open photo</t>
        </is>
      </c>
      <c r="Z293" s="11">
        <f>J293&amp;"|"&amp;K293</f>
        <v/>
      </c>
      <c r="AA293" s="12" t="inlineStr">
        <is>
          <t>60 | 80 | MiliZ | 100 | ECONOMY | 27878 | km | km/l | PGM-I | PGN-FI | LGLMNPTKOHV | E</t>
        </is>
      </c>
    </row>
    <row r="294" ht="98" customHeight="1">
      <c r="A294" s="11" t="n">
        <v>293</v>
      </c>
      <c r="B294" s="11" t="inlineStr">
        <is>
          <t>SL04419</t>
        </is>
      </c>
      <c r="C294" s="12" t="inlineStr">
        <is>
          <t>NATHA ASHOK KAMBLE</t>
        </is>
      </c>
      <c r="D294" s="11" t="inlineStr">
        <is>
          <t>SO</t>
        </is>
      </c>
      <c r="E294" s="11" t="inlineStr">
        <is>
          <t>West</t>
        </is>
      </c>
      <c r="F294" s="11" t="inlineStr">
        <is>
          <t>MUMBAI</t>
        </is>
      </c>
      <c r="G294" s="12" t="inlineStr">
        <is>
          <t>NAVEEN N ANCHAN</t>
        </is>
      </c>
      <c r="H294" s="11" t="inlineStr">
        <is>
          <t>349155</t>
        </is>
      </c>
      <c r="I294" s="14" t="n">
        <v>46307</v>
      </c>
      <c r="J294" s="11" t="n">
        <v>821</v>
      </c>
      <c r="K294" s="11" t="inlineStr">
        <is>
          <t>START</t>
        </is>
      </c>
      <c r="L294" s="13" t="n">
        <v>68</v>
      </c>
      <c r="M294" s="11" t="n"/>
      <c r="N294" s="12" t="inlineStr">
        <is>
          <t>Timestamp + Location</t>
        </is>
      </c>
      <c r="O294" s="12" t="inlineStr">
        <is>
          <t>12-Oct-2026</t>
        </is>
      </c>
      <c r="P294" s="11" t="inlineStr">
        <is>
          <t>10:03</t>
        </is>
      </c>
      <c r="Q294" s="12" t="inlineStr"/>
      <c r="R294" s="11" t="inlineStr">
        <is>
          <t>60510</t>
        </is>
      </c>
      <c r="S294" s="12" t="inlineStr"/>
      <c r="T294" s="11" t="inlineStr"/>
      <c r="U294" s="12" t="inlineStr"/>
      <c r="V294" s="12" t="n"/>
      <c r="W294" s="12">
        <f>IF(V294="Wrong - photo HAS timestamp + location","Timestamp + Location",IF(V294="Wrong - photo has NO stamp","No stamp",N294))</f>
        <v/>
      </c>
      <c r="X294" s="11">
        <f>IF(W294="Timestamp + Location","Yes","No")</f>
        <v/>
      </c>
      <c r="Y294" s="16" t="inlineStr">
        <is>
          <t>Open photo</t>
        </is>
      </c>
      <c r="Z294" s="11">
        <f>J294&amp;"|"&amp;K294</f>
        <v/>
      </c>
      <c r="AA294" s="12" t="inlineStr">
        <is>
          <t>60510 | Oct 12. 2026 10:03:46 AM | 361 GyanWikas Road | Kopar Khairane | Navi Mumbai | Konkan Division | Maharashtra | km/h | Oct 12. 2026 10:03:46 AM | 361 Gyan Vikas Road | Kopar Khairane | Navi Mumbai | Konkan Division | Maharashtra</t>
        </is>
      </c>
    </row>
    <row r="295" ht="98" customHeight="1">
      <c r="A295" s="11" t="n">
        <v>294</v>
      </c>
      <c r="B295" s="11" t="inlineStr">
        <is>
          <t>SL04419</t>
        </is>
      </c>
      <c r="C295" s="12" t="inlineStr">
        <is>
          <t>NATHA ASHOK KAMBLE</t>
        </is>
      </c>
      <c r="D295" s="11" t="inlineStr">
        <is>
          <t>SO</t>
        </is>
      </c>
      <c r="E295" s="11" t="inlineStr">
        <is>
          <t>West</t>
        </is>
      </c>
      <c r="F295" s="11" t="inlineStr">
        <is>
          <t>MUMBAI</t>
        </is>
      </c>
      <c r="G295" s="12" t="inlineStr">
        <is>
          <t>NAVEEN N ANCHAN</t>
        </is>
      </c>
      <c r="H295" s="11" t="inlineStr">
        <is>
          <t>349155</t>
        </is>
      </c>
      <c r="I295" s="14" t="n">
        <v>46307</v>
      </c>
      <c r="J295" s="11" t="n">
        <v>821</v>
      </c>
      <c r="K295" s="11" t="inlineStr">
        <is>
          <t>END</t>
        </is>
      </c>
      <c r="L295" s="13" t="n">
        <v>68</v>
      </c>
      <c r="M295" s="11" t="n"/>
      <c r="N295" s="12" t="inlineStr">
        <is>
          <t>Timestamp + Location</t>
        </is>
      </c>
      <c r="O295" s="12" t="inlineStr">
        <is>
          <t>12-Oct-2026</t>
        </is>
      </c>
      <c r="P295" s="11" t="inlineStr">
        <is>
          <t>20:28</t>
        </is>
      </c>
      <c r="Q295" s="12" t="inlineStr"/>
      <c r="R295" s="11" t="inlineStr">
        <is>
          <t>2243, 60562</t>
        </is>
      </c>
      <c r="S295" s="12" t="inlineStr"/>
      <c r="T295" s="11" t="inlineStr"/>
      <c r="U295" s="12" t="inlineStr"/>
      <c r="V295" s="12" t="n"/>
      <c r="W295" s="12">
        <f>IF(V295="Wrong - photo HAS timestamp + location","Timestamp + Location",IF(V295="Wrong - photo has NO stamp","No stamp",N295))</f>
        <v/>
      </c>
      <c r="X295" s="11">
        <f>IF(W295="Timestamp + Location","Yes","No")</f>
        <v/>
      </c>
      <c r="Y295" s="16" t="inlineStr">
        <is>
          <t>Open photo</t>
        </is>
      </c>
      <c r="Z295" s="11">
        <f>J295&amp;"|"&amp;K295</f>
        <v/>
      </c>
      <c r="AA295" s="12" t="inlineStr">
        <is>
          <t>MH01E | $2243 | 合 | 60562 | Qct 12, 2026 8:28:32 PM | Kopar Khairane | Navi Mumbai | Konkah Division | Maharashtra | Dct 12, 2026 8:28:32 PM | Kopar Khairane | Navi Mumbai | Konkah Division | Maharashtra</t>
        </is>
      </c>
    </row>
    <row r="296" ht="98" customHeight="1">
      <c r="A296" s="11" t="n">
        <v>295</v>
      </c>
      <c r="B296" s="11" t="inlineStr">
        <is>
          <t>SL04419</t>
        </is>
      </c>
      <c r="C296" s="12" t="inlineStr">
        <is>
          <t>NATHA ASHOK KAMBLE</t>
        </is>
      </c>
      <c r="D296" s="11" t="inlineStr">
        <is>
          <t>SO</t>
        </is>
      </c>
      <c r="E296" s="11" t="inlineStr">
        <is>
          <t>West</t>
        </is>
      </c>
      <c r="F296" s="11" t="inlineStr">
        <is>
          <t>MUMBAI</t>
        </is>
      </c>
      <c r="G296" s="12" t="inlineStr">
        <is>
          <t>NAVEEN N ANCHAN</t>
        </is>
      </c>
      <c r="H296" s="11" t="inlineStr">
        <is>
          <t>349156</t>
        </is>
      </c>
      <c r="I296" s="14" t="n">
        <v>46308</v>
      </c>
      <c r="J296" s="11" t="n">
        <v>822</v>
      </c>
      <c r="K296" s="11" t="inlineStr">
        <is>
          <t>START</t>
        </is>
      </c>
      <c r="L296" s="13" t="n">
        <v>160</v>
      </c>
      <c r="M296" s="11" t="n"/>
      <c r="N296" s="12" t="inlineStr">
        <is>
          <t>Timestamp + Location</t>
        </is>
      </c>
      <c r="O296" s="12" t="inlineStr">
        <is>
          <t>13-Oct-2026</t>
        </is>
      </c>
      <c r="P296" s="11" t="inlineStr">
        <is>
          <t>10:38</t>
        </is>
      </c>
      <c r="Q296" s="12" t="inlineStr"/>
      <c r="R296" s="11" t="inlineStr">
        <is>
          <t>169909</t>
        </is>
      </c>
      <c r="S296" s="12" t="inlineStr"/>
      <c r="T296" s="11" t="inlineStr"/>
      <c r="U296" s="12" t="inlineStr"/>
      <c r="V296" s="12" t="n"/>
      <c r="W296" s="12">
        <f>IF(V296="Wrong - photo HAS timestamp + location","Timestamp + Location",IF(V296="Wrong - photo has NO stamp","No stamp",N296))</f>
        <v/>
      </c>
      <c r="X296" s="11">
        <f>IF(W296="Timestamp + Location","Yes","No")</f>
        <v/>
      </c>
      <c r="Y296" s="16" t="inlineStr">
        <is>
          <t>Open photo</t>
        </is>
      </c>
      <c r="Z296" s="11">
        <f>J296&amp;"|"&amp;K296</f>
        <v/>
      </c>
      <c r="AA296" s="12" t="inlineStr">
        <is>
          <t>169909 | 30 | Oct 13, 2026 10:38:41 AM | Sedtor 19 | Kopar Khairane | Navi Mumbai | Konkan Division | Maharashtra | Oct 13. 2026 10:38:41 AM | Sedtor 19 | Kopar Khairane | Navi Mumbai | Konkan Division | Maharashtra</t>
        </is>
      </c>
    </row>
    <row r="297" ht="98" customHeight="1">
      <c r="A297" s="11" t="n">
        <v>296</v>
      </c>
      <c r="B297" s="11" t="inlineStr">
        <is>
          <t>SL04419</t>
        </is>
      </c>
      <c r="C297" s="12" t="inlineStr">
        <is>
          <t>NATHA ASHOK KAMBLE</t>
        </is>
      </c>
      <c r="D297" s="11" t="inlineStr">
        <is>
          <t>SO</t>
        </is>
      </c>
      <c r="E297" s="11" t="inlineStr">
        <is>
          <t>West</t>
        </is>
      </c>
      <c r="F297" s="11" t="inlineStr">
        <is>
          <t>MUMBAI</t>
        </is>
      </c>
      <c r="G297" s="12" t="inlineStr">
        <is>
          <t>NAVEEN N ANCHAN</t>
        </is>
      </c>
      <c r="H297" s="11" t="inlineStr">
        <is>
          <t>349156</t>
        </is>
      </c>
      <c r="I297" s="14" t="n">
        <v>46308</v>
      </c>
      <c r="J297" s="11" t="n">
        <v>822</v>
      </c>
      <c r="K297" s="11" t="inlineStr">
        <is>
          <t>END</t>
        </is>
      </c>
      <c r="L297" s="13" t="n">
        <v>160</v>
      </c>
      <c r="M297" s="11" t="n"/>
      <c r="N297" s="12" t="inlineStr">
        <is>
          <t>Timestamp + Location</t>
        </is>
      </c>
      <c r="O297" s="12" t="inlineStr">
        <is>
          <t>13-Oct-2026</t>
        </is>
      </c>
      <c r="P297" s="11" t="inlineStr">
        <is>
          <t>17:57</t>
        </is>
      </c>
      <c r="Q297" s="12" t="inlineStr"/>
      <c r="R297" s="11" t="inlineStr"/>
      <c r="S297" s="12" t="inlineStr"/>
      <c r="T297" s="11" t="inlineStr"/>
      <c r="U297" s="12" t="inlineStr"/>
      <c r="V297" s="12" t="n"/>
      <c r="W297" s="12">
        <f>IF(V297="Wrong - photo HAS timestamp + location","Timestamp + Location",IF(V297="Wrong - photo has NO stamp","No stamp",N297))</f>
        <v/>
      </c>
      <c r="X297" s="11">
        <f>IF(W297="Timestamp + Location","Yes","No")</f>
        <v/>
      </c>
      <c r="Y297" s="16" t="inlineStr">
        <is>
          <t>Open photo</t>
        </is>
      </c>
      <c r="Z297" s="11">
        <f>J297&amp;"|"&amp;K297</f>
        <v/>
      </c>
      <c r="AA297" s="12" t="inlineStr">
        <is>
          <t>Oct13,20265:57:12 PM | Kopar Khairane | Thane | Konkan Division | Maharashtra | Oct 13, 2026 5:57:12 PM | Kopar Khairane | Thane | Konkan Division | Maharashtra</t>
        </is>
      </c>
    </row>
    <row r="298" ht="98" customHeight="1">
      <c r="A298" s="11" t="n">
        <v>297</v>
      </c>
      <c r="B298" s="11" t="inlineStr">
        <is>
          <t>SL04426</t>
        </is>
      </c>
      <c r="C298" s="12" t="inlineStr">
        <is>
          <t>P VIJAY KUMAR</t>
        </is>
      </c>
      <c r="D298" s="11" t="inlineStr">
        <is>
          <t>TSM</t>
        </is>
      </c>
      <c r="E298" s="11" t="inlineStr">
        <is>
          <t>GTR08</t>
        </is>
      </c>
      <c r="F298" s="11" t="inlineStr">
        <is>
          <t>Bangalore</t>
        </is>
      </c>
      <c r="G298" s="12" t="inlineStr">
        <is>
          <t>REVANASIDDAPPA</t>
        </is>
      </c>
      <c r="H298" s="11" t="inlineStr">
        <is>
          <t>348650</t>
        </is>
      </c>
      <c r="I298" s="14" t="n">
        <v>46307</v>
      </c>
      <c r="J298" s="11" t="n">
        <v>380</v>
      </c>
      <c r="K298" s="11" t="inlineStr">
        <is>
          <t>START</t>
        </is>
      </c>
      <c r="L298" s="13" t="n">
        <v>256</v>
      </c>
      <c r="M298" s="11" t="n"/>
      <c r="N298" s="12" t="inlineStr">
        <is>
          <t>No stamp</t>
        </is>
      </c>
      <c r="O298" s="12" t="inlineStr"/>
      <c r="P298" s="11" t="inlineStr"/>
      <c r="Q298" s="12" t="inlineStr"/>
      <c r="R298" s="11" t="inlineStr">
        <is>
          <t>146767</t>
        </is>
      </c>
      <c r="S298" s="12" t="inlineStr"/>
      <c r="T298" s="11" t="inlineStr"/>
      <c r="U298" s="12" t="inlineStr"/>
      <c r="V298" s="12" t="n"/>
      <c r="W298" s="12">
        <f>IF(V298="Wrong - photo HAS timestamp + location","Timestamp + Location",IF(V298="Wrong - photo has NO stamp","No stamp",N298))</f>
        <v/>
      </c>
      <c r="X298" s="11">
        <f>IF(W298="Timestamp + Location","Yes","No")</f>
        <v/>
      </c>
      <c r="Y298" s="16" t="inlineStr">
        <is>
          <t>Open photo</t>
        </is>
      </c>
      <c r="Z298" s="11">
        <f>J298&amp;"|"&amp;K298</f>
        <v/>
      </c>
      <c r="AA298" s="12" t="inlineStr">
        <is>
          <t>60 | 40 | 146767 | km | HONDA | Photergegalo | E | RONDA | Fhotcgpvlo.</t>
        </is>
      </c>
    </row>
    <row r="299" ht="98" customHeight="1">
      <c r="A299" s="11" t="n">
        <v>298</v>
      </c>
      <c r="B299" s="11" t="inlineStr">
        <is>
          <t>SL04426</t>
        </is>
      </c>
      <c r="C299" s="12" t="inlineStr">
        <is>
          <t>P VIJAY KUMAR</t>
        </is>
      </c>
      <c r="D299" s="11" t="inlineStr">
        <is>
          <t>TSM</t>
        </is>
      </c>
      <c r="E299" s="11" t="inlineStr">
        <is>
          <t>GTR08</t>
        </is>
      </c>
      <c r="F299" s="11" t="inlineStr">
        <is>
          <t>Bangalore</t>
        </is>
      </c>
      <c r="G299" s="12" t="inlineStr">
        <is>
          <t>REVANASIDDAPPA</t>
        </is>
      </c>
      <c r="H299" s="11" t="inlineStr">
        <is>
          <t>348650</t>
        </is>
      </c>
      <c r="I299" s="14" t="n">
        <v>46307</v>
      </c>
      <c r="J299" s="11" t="n">
        <v>380</v>
      </c>
      <c r="K299" s="11" t="inlineStr">
        <is>
          <t>END</t>
        </is>
      </c>
      <c r="L299" s="13" t="n">
        <v>256</v>
      </c>
      <c r="M299" s="11" t="n"/>
      <c r="N299" s="12" t="inlineStr">
        <is>
          <t>No stamp</t>
        </is>
      </c>
      <c r="O299" s="12" t="inlineStr"/>
      <c r="P299" s="11" t="inlineStr"/>
      <c r="Q299" s="12" t="inlineStr"/>
      <c r="R299" s="11" t="inlineStr">
        <is>
          <t>146096</t>
        </is>
      </c>
      <c r="S299" s="12" t="inlineStr">
        <is>
          <t>[Medium] Odometer END below START: END reading 146096 is lower than START 146767 (OCR reading - verify)</t>
        </is>
      </c>
      <c r="T299" s="11" t="inlineStr">
        <is>
          <t>Medium</t>
        </is>
      </c>
      <c r="U299" s="12" t="inlineStr">
        <is>
          <t>1 - Red flag</t>
        </is>
      </c>
      <c r="V299" s="17" t="n"/>
      <c r="W299" s="12">
        <f>IF(V299="Wrong - photo HAS timestamp + location","Timestamp + Location",IF(V299="Wrong - photo has NO stamp","No stamp",N299))</f>
        <v/>
      </c>
      <c r="X299" s="11">
        <f>IF(W299="Timestamp + Location","Yes","No")</f>
        <v/>
      </c>
      <c r="Y299" s="16" t="inlineStr">
        <is>
          <t>Open photo</t>
        </is>
      </c>
      <c r="Z299" s="11">
        <f>J299&amp;"|"&amp;K299</f>
        <v/>
      </c>
      <c r="AA299" s="12" t="inlineStr">
        <is>
          <t>60 | 40 | 80 | NCOVOMY | 146096 | kin | Fhoegopplo | E</t>
        </is>
      </c>
    </row>
    <row r="300" ht="98" customHeight="1">
      <c r="A300" s="11" t="n">
        <v>299</v>
      </c>
      <c r="B300" s="11" t="inlineStr">
        <is>
          <t>SL04428</t>
        </is>
      </c>
      <c r="C300" s="12" t="inlineStr">
        <is>
          <t>ASHWANI KUMAR</t>
        </is>
      </c>
      <c r="D300" s="11" t="inlineStr">
        <is>
          <t>SO</t>
        </is>
      </c>
      <c r="E300" s="11" t="inlineStr">
        <is>
          <t>GTR02</t>
        </is>
      </c>
      <c r="F300" s="11" t="inlineStr">
        <is>
          <t>Central Delhi</t>
        </is>
      </c>
      <c r="G300" s="12" t="inlineStr">
        <is>
          <t>RAHUL GAUTAM</t>
        </is>
      </c>
      <c r="H300" s="11" t="inlineStr">
        <is>
          <t>349681</t>
        </is>
      </c>
      <c r="I300" s="14" t="n">
        <v>46310</v>
      </c>
      <c r="J300" s="11" t="n">
        <v>1326</v>
      </c>
      <c r="K300" s="11" t="inlineStr">
        <is>
          <t>START</t>
        </is>
      </c>
      <c r="L300" s="13" t="n">
        <v>172</v>
      </c>
      <c r="M300" s="11" t="n"/>
      <c r="N300" s="12" t="inlineStr">
        <is>
          <t>Timestamp + Location</t>
        </is>
      </c>
      <c r="O300" s="12" t="inlineStr">
        <is>
          <t>14-Oct-2026</t>
        </is>
      </c>
      <c r="P300" s="11" t="inlineStr">
        <is>
          <t>10:44</t>
        </is>
      </c>
      <c r="Q300" s="12" t="inlineStr"/>
      <c r="R300" s="11" t="inlineStr">
        <is>
          <t>7080, 306591</t>
        </is>
      </c>
      <c r="S300" s="12" t="inlineStr">
        <is>
          <t>[Medium] Stamp date does not match claim: Photo dated 14-Oct-2026, claim date 15-Oct-2026</t>
        </is>
      </c>
      <c r="T300" s="11" t="inlineStr">
        <is>
          <t>Medium</t>
        </is>
      </c>
      <c r="U300" s="12" t="inlineStr">
        <is>
          <t>1 - Red flag</t>
        </is>
      </c>
      <c r="V300" s="17" t="n"/>
      <c r="W300" s="12">
        <f>IF(V300="Wrong - photo HAS timestamp + location","Timestamp + Location",IF(V300="Wrong - photo has NO stamp","No stamp",N300))</f>
        <v/>
      </c>
      <c r="X300" s="11">
        <f>IF(W300="Timestamp + Location","Yes","No")</f>
        <v/>
      </c>
      <c r="Y300" s="16" t="inlineStr">
        <is>
          <t>Open photo</t>
        </is>
      </c>
      <c r="Z300" s="11">
        <f>J300&amp;"|"&amp;K300</f>
        <v/>
      </c>
      <c r="AA300" s="12" t="inlineStr">
        <is>
          <t>70 80 g0 | 60 | 100 | 50 | 110 | 40 | 306591 | 120 | km | 30 | 130 | 20 | 10 | 140 | 0 | km/h | N458.100 | RORX | rBoclWee | 14 0ct 2026 10:44:37 | SUATA | Shalimar Bagh | New Delhi | Delhi Division | Delhi | NJ458.100 | MSATK | JOASCARPL | reclWeio | 14 0ct 2026 10:44:37 | Shalimar Bagh | BUATA | New Delhi | Delhi Division | AUIESSAD | Delhi | Coegk</t>
        </is>
      </c>
    </row>
    <row r="301" ht="98" customHeight="1">
      <c r="A301" s="11" t="n">
        <v>300</v>
      </c>
      <c r="B301" s="11" t="inlineStr">
        <is>
          <t>SL04428</t>
        </is>
      </c>
      <c r="C301" s="12" t="inlineStr">
        <is>
          <t>ASHWANI KUMAR</t>
        </is>
      </c>
      <c r="D301" s="11" t="inlineStr">
        <is>
          <t>SO</t>
        </is>
      </c>
      <c r="E301" s="11" t="inlineStr">
        <is>
          <t>GTR02</t>
        </is>
      </c>
      <c r="F301" s="11" t="inlineStr">
        <is>
          <t>Central Delhi</t>
        </is>
      </c>
      <c r="G301" s="12" t="inlineStr">
        <is>
          <t>RAHUL GAUTAM</t>
        </is>
      </c>
      <c r="H301" s="11" t="inlineStr">
        <is>
          <t>349681</t>
        </is>
      </c>
      <c r="I301" s="14" t="n">
        <v>46310</v>
      </c>
      <c r="J301" s="11" t="n">
        <v>1326</v>
      </c>
      <c r="K301" s="11" t="inlineStr">
        <is>
          <t>END</t>
        </is>
      </c>
      <c r="L301" s="13" t="n">
        <v>172</v>
      </c>
      <c r="M301" s="11" t="n"/>
      <c r="N301" s="12" t="inlineStr">
        <is>
          <t>No stamp</t>
        </is>
      </c>
      <c r="O301" s="12" t="inlineStr"/>
      <c r="P301" s="11" t="inlineStr"/>
      <c r="Q301" s="12" t="inlineStr"/>
      <c r="R301" s="11" t="inlineStr">
        <is>
          <t>3073</t>
        </is>
      </c>
      <c r="S301" s="12" t="inlineStr"/>
      <c r="T301" s="11" t="inlineStr"/>
      <c r="U301" s="12" t="inlineStr">
        <is>
          <t>2 - Employee uses stamps elsewhere</t>
        </is>
      </c>
      <c r="V301" s="17" t="n"/>
      <c r="W301" s="12">
        <f>IF(V301="Wrong - photo HAS timestamp + location","Timestamp + Location",IF(V301="Wrong - photo has NO stamp","No stamp",N301))</f>
        <v/>
      </c>
      <c r="X301" s="11">
        <f>IF(W301="Timestamp + Location","Yes","No")</f>
        <v/>
      </c>
      <c r="Y301" s="16" t="inlineStr">
        <is>
          <t>Open photo</t>
        </is>
      </c>
      <c r="Z301" s="11">
        <f>J301&amp;"|"&amp;K301</f>
        <v/>
      </c>
      <c r="AA301" s="12" t="inlineStr">
        <is>
          <t>70 | 080 | 60 | 90 | 50 | 100 | 40 | 3073 | 110 | 9 | 30 | lm | 120 | 02 | 130 | 10 | 140 | km/h | 318JN | 02 | 130 | 10 | 140 | km/h</t>
        </is>
      </c>
    </row>
    <row r="302" ht="98" customHeight="1">
      <c r="A302" s="11" t="n">
        <v>301</v>
      </c>
      <c r="B302" s="11" t="inlineStr">
        <is>
          <t>SL04429</t>
        </is>
      </c>
      <c r="C302" s="12" t="inlineStr">
        <is>
          <t>KISHAN KUMAR</t>
        </is>
      </c>
      <c r="D302" s="11" t="inlineStr">
        <is>
          <t>SO</t>
        </is>
      </c>
      <c r="E302" s="11" t="inlineStr">
        <is>
          <t>GTR02</t>
        </is>
      </c>
      <c r="F302" s="11" t="inlineStr">
        <is>
          <t>West Delhi</t>
        </is>
      </c>
      <c r="G302" s="12" t="inlineStr">
        <is>
          <t>RAHUL GAUTAM</t>
        </is>
      </c>
      <c r="H302" s="11" t="inlineStr">
        <is>
          <t>348113</t>
        </is>
      </c>
      <c r="I302" s="14" t="n">
        <v>46307</v>
      </c>
      <c r="J302" s="11" t="n">
        <v>80</v>
      </c>
      <c r="K302" s="11" t="inlineStr">
        <is>
          <t>START</t>
        </is>
      </c>
      <c r="L302" s="13" t="n">
        <v>237.2</v>
      </c>
      <c r="M302" s="11" t="n"/>
      <c r="N302" s="12" t="inlineStr">
        <is>
          <t>No stamp</t>
        </is>
      </c>
      <c r="O302" s="12" t="inlineStr"/>
      <c r="P302" s="11" t="inlineStr"/>
      <c r="Q302" s="12" t="inlineStr"/>
      <c r="R302" s="11" t="inlineStr"/>
      <c r="S302" s="12" t="inlineStr"/>
      <c r="T302" s="11" t="inlineStr"/>
      <c r="U302" s="12" t="inlineStr"/>
      <c r="V302" s="12" t="n"/>
      <c r="W302" s="12">
        <f>IF(V302="Wrong - photo HAS timestamp + location","Timestamp + Location",IF(V302="Wrong - photo has NO stamp","No stamp",N302))</f>
        <v/>
      </c>
      <c r="X302" s="11">
        <f>IF(W302="Timestamp + Location","Yes","No")</f>
        <v/>
      </c>
      <c r="Y302" s="16" t="inlineStr">
        <is>
          <t>Open photo</t>
        </is>
      </c>
      <c r="Z302" s="11">
        <f>J302&amp;"|"&amp;K302</f>
        <v/>
      </c>
      <c r="AA302" s="12" t="inlineStr">
        <is>
          <t>RESE | 之 | 2 | u</t>
        </is>
      </c>
    </row>
    <row r="303" ht="98" customHeight="1">
      <c r="A303" s="11" t="n">
        <v>302</v>
      </c>
      <c r="B303" s="11" t="inlineStr">
        <is>
          <t>SL04429</t>
        </is>
      </c>
      <c r="C303" s="12" t="inlineStr">
        <is>
          <t>KISHAN KUMAR</t>
        </is>
      </c>
      <c r="D303" s="11" t="inlineStr">
        <is>
          <t>SO</t>
        </is>
      </c>
      <c r="E303" s="11" t="inlineStr">
        <is>
          <t>GTR02</t>
        </is>
      </c>
      <c r="F303" s="11" t="inlineStr">
        <is>
          <t>West Delhi</t>
        </is>
      </c>
      <c r="G303" s="12" t="inlineStr">
        <is>
          <t>RAHUL GAUTAM</t>
        </is>
      </c>
      <c r="H303" s="11" t="inlineStr">
        <is>
          <t>348113</t>
        </is>
      </c>
      <c r="I303" s="14" t="n">
        <v>46307</v>
      </c>
      <c r="J303" s="11" t="n">
        <v>80</v>
      </c>
      <c r="K303" s="11" t="inlineStr">
        <is>
          <t>END</t>
        </is>
      </c>
      <c r="L303" s="13" t="n">
        <v>237.2</v>
      </c>
      <c r="M303" s="11" t="n"/>
      <c r="N303" s="12" t="inlineStr">
        <is>
          <t>No stamp</t>
        </is>
      </c>
      <c r="O303" s="12" t="inlineStr"/>
      <c r="P303" s="11" t="inlineStr"/>
      <c r="Q303" s="12" t="inlineStr"/>
      <c r="R303" s="11" t="inlineStr"/>
      <c r="S303" s="12" t="inlineStr"/>
      <c r="T303" s="11" t="inlineStr"/>
      <c r="U303" s="12" t="inlineStr"/>
      <c r="V303" s="12" t="n"/>
      <c r="W303" s="12">
        <f>IF(V303="Wrong - photo HAS timestamp + location","Timestamp + Location",IF(V303="Wrong - photo has NO stamp","No stamp",N303))</f>
        <v/>
      </c>
      <c r="X303" s="11">
        <f>IF(W303="Timestamp + Location","Yes","No")</f>
        <v/>
      </c>
      <c r="Y303" s="16" t="inlineStr">
        <is>
          <t>Open photo</t>
        </is>
      </c>
      <c r="Z303" s="11">
        <f>J303&amp;"|"&amp;K303</f>
        <v/>
      </c>
      <c r="AA303" s="12" t="inlineStr">
        <is>
          <t>889.3km | J</t>
        </is>
      </c>
    </row>
    <row r="304" ht="98" customHeight="1">
      <c r="A304" s="11" t="n">
        <v>303</v>
      </c>
      <c r="B304" s="11" t="inlineStr">
        <is>
          <t>SL04429</t>
        </is>
      </c>
      <c r="C304" s="12" t="inlineStr">
        <is>
          <t>KISHAN KUMAR</t>
        </is>
      </c>
      <c r="D304" s="11" t="inlineStr">
        <is>
          <t>SO</t>
        </is>
      </c>
      <c r="E304" s="11" t="inlineStr">
        <is>
          <t>GTR02</t>
        </is>
      </c>
      <c r="F304" s="11" t="inlineStr">
        <is>
          <t>West Delhi</t>
        </is>
      </c>
      <c r="G304" s="12" t="inlineStr">
        <is>
          <t>RAHUL GAUTAM</t>
        </is>
      </c>
      <c r="H304" s="11" t="inlineStr">
        <is>
          <t>348702</t>
        </is>
      </c>
      <c r="I304" s="14" t="n">
        <v>46308</v>
      </c>
      <c r="J304" s="11" t="n">
        <v>427</v>
      </c>
      <c r="K304" s="11" t="inlineStr">
        <is>
          <t>START</t>
        </is>
      </c>
      <c r="L304" s="13" t="n">
        <v>184.8</v>
      </c>
      <c r="M304" s="11" t="n"/>
      <c r="N304" s="12" t="inlineStr">
        <is>
          <t>No stamp</t>
        </is>
      </c>
      <c r="O304" s="12" t="inlineStr"/>
      <c r="P304" s="11" t="inlineStr"/>
      <c r="Q304" s="12" t="inlineStr"/>
      <c r="R304" s="11" t="inlineStr">
        <is>
          <t>8914</t>
        </is>
      </c>
      <c r="S304" s="12" t="inlineStr"/>
      <c r="T304" s="11" t="inlineStr"/>
      <c r="U304" s="12" t="inlineStr"/>
      <c r="V304" s="12" t="n"/>
      <c r="W304" s="12">
        <f>IF(V304="Wrong - photo HAS timestamp + location","Timestamp + Location",IF(V304="Wrong - photo has NO stamp","No stamp",N304))</f>
        <v/>
      </c>
      <c r="X304" s="11">
        <f>IF(W304="Timestamp + Location","Yes","No")</f>
        <v/>
      </c>
      <c r="Y304" s="16" t="inlineStr">
        <is>
          <t>Open photo</t>
        </is>
      </c>
      <c r="Z304" s="11">
        <f>J304&amp;"|"&amp;K304</f>
        <v/>
      </c>
      <c r="AA304" s="12" t="inlineStr">
        <is>
          <t>kmih | RPI8914k | IO | ID | N</t>
        </is>
      </c>
    </row>
    <row r="305" ht="98" customHeight="1">
      <c r="A305" s="11" t="n">
        <v>304</v>
      </c>
      <c r="B305" s="11" t="inlineStr">
        <is>
          <t>SL04429</t>
        </is>
      </c>
      <c r="C305" s="12" t="inlineStr">
        <is>
          <t>KISHAN KUMAR</t>
        </is>
      </c>
      <c r="D305" s="11" t="inlineStr">
        <is>
          <t>SO</t>
        </is>
      </c>
      <c r="E305" s="11" t="inlineStr">
        <is>
          <t>GTR02</t>
        </is>
      </c>
      <c r="F305" s="11" t="inlineStr">
        <is>
          <t>West Delhi</t>
        </is>
      </c>
      <c r="G305" s="12" t="inlineStr">
        <is>
          <t>RAHUL GAUTAM</t>
        </is>
      </c>
      <c r="H305" s="11" t="inlineStr">
        <is>
          <t>348702</t>
        </is>
      </c>
      <c r="I305" s="14" t="n">
        <v>46308</v>
      </c>
      <c r="J305" s="11" t="n">
        <v>427</v>
      </c>
      <c r="K305" s="11" t="inlineStr">
        <is>
          <t>END</t>
        </is>
      </c>
      <c r="L305" s="13" t="n">
        <v>184.8</v>
      </c>
      <c r="M305" s="11" t="n"/>
      <c r="N305" s="12" t="inlineStr">
        <is>
          <t>No stamp</t>
        </is>
      </c>
      <c r="O305" s="12" t="inlineStr"/>
      <c r="P305" s="11" t="inlineStr"/>
      <c r="Q305" s="12" t="inlineStr"/>
      <c r="R305" s="11" t="inlineStr"/>
      <c r="S305" s="12" t="inlineStr">
        <is>
          <t>[Medium] Reused photo: same as #305 (START, claim 349246, 14-Oct)</t>
        </is>
      </c>
      <c r="T305" s="11" t="inlineStr">
        <is>
          <t>Medium</t>
        </is>
      </c>
      <c r="U305" s="12" t="inlineStr">
        <is>
          <t>1 - Red flag</t>
        </is>
      </c>
      <c r="V305" s="17" t="n"/>
      <c r="W305" s="12">
        <f>IF(V305="Wrong - photo HAS timestamp + location","Timestamp + Location",IF(V305="Wrong - photo has NO stamp","No stamp",N305))</f>
        <v/>
      </c>
      <c r="X305" s="11">
        <f>IF(W305="Timestamp + Location","Yes","No")</f>
        <v/>
      </c>
      <c r="Y305" s="16" t="inlineStr">
        <is>
          <t>Open photo</t>
        </is>
      </c>
      <c r="Z305" s="11">
        <f>J305&amp;"|"&amp;K305</f>
        <v/>
      </c>
      <c r="AA305" s="12" t="inlineStr">
        <is>
          <t>Z</t>
        </is>
      </c>
    </row>
    <row r="306" ht="98" customHeight="1">
      <c r="A306" s="11" t="n">
        <v>305</v>
      </c>
      <c r="B306" s="11" t="inlineStr">
        <is>
          <t>SL04429</t>
        </is>
      </c>
      <c r="C306" s="12" t="inlineStr">
        <is>
          <t>KISHAN KUMAR</t>
        </is>
      </c>
      <c r="D306" s="11" t="inlineStr">
        <is>
          <t>SO</t>
        </is>
      </c>
      <c r="E306" s="11" t="inlineStr">
        <is>
          <t>GTR02</t>
        </is>
      </c>
      <c r="F306" s="11" t="inlineStr">
        <is>
          <t>West Delhi</t>
        </is>
      </c>
      <c r="G306" s="12" t="inlineStr">
        <is>
          <t>RAHUL GAUTAM</t>
        </is>
      </c>
      <c r="H306" s="11" t="inlineStr">
        <is>
          <t>349246</t>
        </is>
      </c>
      <c r="I306" s="14" t="n">
        <v>46309</v>
      </c>
      <c r="J306" s="11" t="n">
        <v>897</v>
      </c>
      <c r="K306" s="11" t="inlineStr">
        <is>
          <t>START</t>
        </is>
      </c>
      <c r="L306" s="13" t="n">
        <v>196</v>
      </c>
      <c r="M306" s="11" t="n"/>
      <c r="N306" s="12" t="inlineStr">
        <is>
          <t>No stamp</t>
        </is>
      </c>
      <c r="O306" s="12" t="inlineStr"/>
      <c r="P306" s="11" t="inlineStr"/>
      <c r="Q306" s="12" t="inlineStr"/>
      <c r="R306" s="11" t="inlineStr"/>
      <c r="S306" s="12" t="inlineStr">
        <is>
          <t>[Medium] Reused photo: same as #304 (END, claim 348702, 13-Oct)</t>
        </is>
      </c>
      <c r="T306" s="11" t="inlineStr">
        <is>
          <t>Medium</t>
        </is>
      </c>
      <c r="U306" s="12" t="inlineStr">
        <is>
          <t>1 - Red flag</t>
        </is>
      </c>
      <c r="V306" s="17" t="n"/>
      <c r="W306" s="12">
        <f>IF(V306="Wrong - photo HAS timestamp + location","Timestamp + Location",IF(V306="Wrong - photo has NO stamp","No stamp",N306))</f>
        <v/>
      </c>
      <c r="X306" s="11">
        <f>IF(W306="Timestamp + Location","Yes","No")</f>
        <v/>
      </c>
      <c r="Y306" s="16" t="inlineStr">
        <is>
          <t>Open photo</t>
        </is>
      </c>
      <c r="Z306" s="11">
        <f>J306&amp;"|"&amp;K306</f>
        <v/>
      </c>
      <c r="AA306" s="12" t="inlineStr">
        <is>
          <t>Z</t>
        </is>
      </c>
    </row>
    <row r="307" ht="98" customHeight="1">
      <c r="A307" s="11" t="n">
        <v>306</v>
      </c>
      <c r="B307" s="11" t="inlineStr">
        <is>
          <t>SL04429</t>
        </is>
      </c>
      <c r="C307" s="12" t="inlineStr">
        <is>
          <t>KISHAN KUMAR</t>
        </is>
      </c>
      <c r="D307" s="11" t="inlineStr">
        <is>
          <t>SO</t>
        </is>
      </c>
      <c r="E307" s="11" t="inlineStr">
        <is>
          <t>GTR02</t>
        </is>
      </c>
      <c r="F307" s="11" t="inlineStr">
        <is>
          <t>West Delhi</t>
        </is>
      </c>
      <c r="G307" s="12" t="inlineStr">
        <is>
          <t>RAHUL GAUTAM</t>
        </is>
      </c>
      <c r="H307" s="11" t="inlineStr">
        <is>
          <t>349246</t>
        </is>
      </c>
      <c r="I307" s="14" t="n">
        <v>46309</v>
      </c>
      <c r="J307" s="11" t="n">
        <v>897</v>
      </c>
      <c r="K307" s="11" t="inlineStr">
        <is>
          <t>END</t>
        </is>
      </c>
      <c r="L307" s="13" t="n">
        <v>196</v>
      </c>
      <c r="M307" s="11" t="n"/>
      <c r="N307" s="12" t="inlineStr">
        <is>
          <t>No stamp</t>
        </is>
      </c>
      <c r="O307" s="12" t="inlineStr"/>
      <c r="P307" s="11" t="inlineStr"/>
      <c r="Q307" s="12" t="inlineStr"/>
      <c r="R307" s="11" t="inlineStr"/>
      <c r="S307" s="12" t="inlineStr"/>
      <c r="T307" s="11" t="inlineStr"/>
      <c r="U307" s="12" t="inlineStr"/>
      <c r="V307" s="12" t="n"/>
      <c r="W307" s="12">
        <f>IF(V307="Wrong - photo HAS timestamp + location","Timestamp + Location",IF(V307="Wrong - photo has NO stamp","No stamp",N307))</f>
        <v/>
      </c>
      <c r="X307" s="11">
        <f>IF(W307="Timestamp + Location","Yes","No")</f>
        <v/>
      </c>
      <c r="Y307" s="16" t="inlineStr">
        <is>
          <t>Open photo</t>
        </is>
      </c>
      <c r="Z307" s="11">
        <f>J307&amp;"|"&amp;K307</f>
        <v/>
      </c>
      <c r="AA307" s="12" t="inlineStr">
        <is>
          <t>km/h | 88</t>
        </is>
      </c>
    </row>
    <row r="308" ht="98" customHeight="1">
      <c r="A308" s="11" t="n">
        <v>307</v>
      </c>
      <c r="B308" s="11" t="inlineStr">
        <is>
          <t>SL04432</t>
        </is>
      </c>
      <c r="C308" s="12" t="inlineStr">
        <is>
          <t>GOBIND KUMAR PASWAN</t>
        </is>
      </c>
      <c r="D308" s="11" t="inlineStr">
        <is>
          <t>KAE</t>
        </is>
      </c>
      <c r="E308" s="11" t="inlineStr">
        <is>
          <t>West</t>
        </is>
      </c>
      <c r="F308" s="11" t="inlineStr">
        <is>
          <t>CHANDIGRAH</t>
        </is>
      </c>
      <c r="G308" s="12" t="inlineStr">
        <is>
          <t>Gouri Shankar</t>
        </is>
      </c>
      <c r="H308" s="11" t="inlineStr">
        <is>
          <t>350541</t>
        </is>
      </c>
      <c r="I308" s="14" t="n">
        <v>46308</v>
      </c>
      <c r="J308" s="11" t="n">
        <v>2298</v>
      </c>
      <c r="K308" s="11" t="inlineStr">
        <is>
          <t>START</t>
        </is>
      </c>
      <c r="L308" s="13" t="n">
        <v>272</v>
      </c>
      <c r="M308" s="11" t="n"/>
      <c r="N308" s="12" t="inlineStr">
        <is>
          <t>Timestamp + Location</t>
        </is>
      </c>
      <c r="O308" s="12" t="inlineStr">
        <is>
          <t>13-Oct-2026</t>
        </is>
      </c>
      <c r="P308" s="11" t="inlineStr">
        <is>
          <t>08:19</t>
        </is>
      </c>
      <c r="Q308" s="12" t="inlineStr">
        <is>
          <t>30.64643, 76.83042, GPS Map Camera</t>
        </is>
      </c>
      <c r="R308" s="11" t="inlineStr">
        <is>
          <t>6070, 5484</t>
        </is>
      </c>
      <c r="S308" s="12" t="inlineStr"/>
      <c r="T308" s="11" t="inlineStr"/>
      <c r="U308" s="12" t="inlineStr">
        <is>
          <t>3 - Random sample (stamped)</t>
        </is>
      </c>
      <c r="V308" s="17" t="n"/>
      <c r="W308" s="12">
        <f>IF(V308="Wrong - photo HAS timestamp + location","Timestamp + Location",IF(V308="Wrong - photo has NO stamp","No stamp",N308))</f>
        <v/>
      </c>
      <c r="X308" s="11">
        <f>IF(W308="Timestamp + Location","Yes","No")</f>
        <v/>
      </c>
      <c r="Y308" s="16" t="inlineStr">
        <is>
          <t>Open photo</t>
        </is>
      </c>
      <c r="Z308" s="11">
        <f>J308&amp;"|"&amp;K308</f>
        <v/>
      </c>
      <c r="AA308" s="12" t="inlineStr">
        <is>
          <t>80  | 60 70 | 90 | 50 | 100 | F= 40  | 05484 | 9 | 110 | E | F | 30 | km | 120 | =20 | 130 | Hero | 10 | 140 | km/h | GPS Map Camera | Checkin | Zirakpur, Punjab, India | 529, Zirakpur, Punjab 140603, India | Lat 30.646429° Long 76.830424° | Tuesday, 13/10/2026 08:19 AM GMT +05:30 | Google | Zirakpur, F | Punjab, India | 529, Zirakpur, Punjab 140603, India | Lat 30.646429° Long | 76.830424° | Tuesday, 13/10/2026 08:19 Am GMT +05:30 | Google</t>
        </is>
      </c>
    </row>
    <row r="309" ht="98" customHeight="1">
      <c r="A309" s="11" t="n">
        <v>308</v>
      </c>
      <c r="B309" s="11" t="inlineStr">
        <is>
          <t>SL04432</t>
        </is>
      </c>
      <c r="C309" s="12" t="inlineStr">
        <is>
          <t>GOBIND KUMAR PASWAN</t>
        </is>
      </c>
      <c r="D309" s="11" t="inlineStr">
        <is>
          <t>KAE</t>
        </is>
      </c>
      <c r="E309" s="11" t="inlineStr">
        <is>
          <t>West</t>
        </is>
      </c>
      <c r="F309" s="11" t="inlineStr">
        <is>
          <t>CHANDIGRAH</t>
        </is>
      </c>
      <c r="G309" s="12" t="inlineStr">
        <is>
          <t>Gouri Shankar</t>
        </is>
      </c>
      <c r="H309" s="11" t="inlineStr">
        <is>
          <t>350541</t>
        </is>
      </c>
      <c r="I309" s="14" t="n">
        <v>46308</v>
      </c>
      <c r="J309" s="11" t="n">
        <v>2298</v>
      </c>
      <c r="K309" s="11" t="inlineStr">
        <is>
          <t>END</t>
        </is>
      </c>
      <c r="L309" s="13" t="n">
        <v>272</v>
      </c>
      <c r="M309" s="11" t="n"/>
      <c r="N309" s="12" t="inlineStr">
        <is>
          <t>Timestamp + Location</t>
        </is>
      </c>
      <c r="O309" s="12" t="inlineStr">
        <is>
          <t>13-Oct-2026</t>
        </is>
      </c>
      <c r="P309" s="11" t="inlineStr">
        <is>
          <t>19:05</t>
        </is>
      </c>
      <c r="Q309" s="12" t="inlineStr">
        <is>
          <t>GPS Map Camera</t>
        </is>
      </c>
      <c r="R309" s="11" t="inlineStr">
        <is>
          <t>5591</t>
        </is>
      </c>
      <c r="S309" s="12" t="inlineStr">
        <is>
          <t>[High] Stamp looks edited: Impossible GPS coordinates written in the stamp</t>
        </is>
      </c>
      <c r="T309" s="11" t="inlineStr">
        <is>
          <t>High</t>
        </is>
      </c>
      <c r="U309" s="12" t="inlineStr">
        <is>
          <t>1 - Red flag</t>
        </is>
      </c>
      <c r="V309" s="17" t="n"/>
      <c r="W309" s="12">
        <f>IF(V309="Wrong - photo HAS timestamp + location","Timestamp + Location",IF(V309="Wrong - photo has NO stamp","No stamp",N309))</f>
        <v/>
      </c>
      <c r="X309" s="11">
        <f>IF(W309="Timestamp + Location","Yes","No")</f>
        <v/>
      </c>
      <c r="Y309" s="16" t="inlineStr">
        <is>
          <t>Open photo</t>
        </is>
      </c>
      <c r="Z309" s="11">
        <f>J309&amp;"|"&amp;K309</f>
        <v/>
      </c>
      <c r="AA309" s="12" t="inlineStr">
        <is>
          <t>80 | 60 | 90 | 50 | 3 | 100 | 40 | 05591 | 110 | E | 9 | 30 | km | 120 | 20 | 130 |  Hero | 10 | 140 | km/h | N | GPSMapCamera | Zirakpur, Punjab 140603, India | Zirakpur, Punjab 140603, India | Lat 12454359.000000° Long 51349446.00000 | Tuesday, 13/10/2026 07:05 PM GMT +05:30 | Google | GPSMspiCamera | Zirakpur, F | Punjab 140603 | 3, India | Zirakpur,  | Punjab 140603, India | Lat 12454359.000000° Long-51349446.00000 | Tuesday, 13/10/2026 07:05 PM GMT +05:30 | Google</t>
        </is>
      </c>
    </row>
    <row r="310" ht="98" customHeight="1">
      <c r="A310" s="11" t="n">
        <v>309</v>
      </c>
      <c r="B310" s="11" t="inlineStr">
        <is>
          <t>SL04432</t>
        </is>
      </c>
      <c r="C310" s="12" t="inlineStr">
        <is>
          <t>GOBIND KUMAR PASWAN</t>
        </is>
      </c>
      <c r="D310" s="11" t="inlineStr">
        <is>
          <t>KAE</t>
        </is>
      </c>
      <c r="E310" s="11" t="inlineStr">
        <is>
          <t>West</t>
        </is>
      </c>
      <c r="F310" s="11" t="inlineStr">
        <is>
          <t>CHANDIGRAH</t>
        </is>
      </c>
      <c r="G310" s="12" t="inlineStr">
        <is>
          <t>Gouri Shankar</t>
        </is>
      </c>
      <c r="H310" s="11" t="inlineStr">
        <is>
          <t>350541</t>
        </is>
      </c>
      <c r="I310" s="14" t="n">
        <v>46310</v>
      </c>
      <c r="J310" s="11" t="n">
        <v>2302</v>
      </c>
      <c r="K310" s="11" t="inlineStr">
        <is>
          <t>START</t>
        </is>
      </c>
      <c r="L310" s="13" t="n">
        <v>484</v>
      </c>
      <c r="M310" s="11" t="n"/>
      <c r="N310" s="12" t="inlineStr">
        <is>
          <t>Timestamp + Location</t>
        </is>
      </c>
      <c r="O310" s="12" t="inlineStr">
        <is>
          <t>15-Oct-2026</t>
        </is>
      </c>
      <c r="P310" s="11" t="inlineStr">
        <is>
          <t>08:28</t>
        </is>
      </c>
      <c r="Q310" s="12" t="inlineStr">
        <is>
          <t>30.64643, 76.83042, GPS Map Camera</t>
        </is>
      </c>
      <c r="R310" s="11" t="inlineStr">
        <is>
          <t>100120</t>
        </is>
      </c>
      <c r="S310" s="12" t="inlineStr"/>
      <c r="T310" s="11" t="inlineStr"/>
      <c r="U310" s="12" t="inlineStr">
        <is>
          <t>3 - Random sample (stamped)</t>
        </is>
      </c>
      <c r="V310" s="17" t="n"/>
      <c r="W310" s="12">
        <f>IF(V310="Wrong - photo HAS timestamp + location","Timestamp + Location",IF(V310="Wrong - photo has NO stamp","No stamp",N310))</f>
        <v/>
      </c>
      <c r="X310" s="11">
        <f>IF(W310="Timestamp + Location","Yes","No")</f>
        <v/>
      </c>
      <c r="Y310" s="16" t="inlineStr">
        <is>
          <t>Open photo</t>
        </is>
      </c>
      <c r="Z310" s="11">
        <f>J310&amp;"|"&amp;K310</f>
        <v/>
      </c>
      <c r="AA310" s="12" t="inlineStr">
        <is>
          <t>80 | 100120 | 60 | 140±160 | 129GEAR0 | GPS MapCamera | Zirakpur, Punjab, India | 08:29 | 529, Zirakpur, Punjab 140603, India | Lat 30.646429° Long 76.830424° | Thursday, 15/10/2026 08:28 AM GMT +05:30 | Google | Zirakpur, | Punjab, India | 08:29 | 529, | Zirakpur,  | Punjab 140603, | , India | Lat 3 | 30.646429°L | Long | 76.830424° | Thursday, 15/10/2026  | 6 08:28 AM GMT +05:30 | Google</t>
        </is>
      </c>
    </row>
    <row r="311" ht="98" customHeight="1">
      <c r="A311" s="11" t="n">
        <v>310</v>
      </c>
      <c r="B311" s="11" t="inlineStr">
        <is>
          <t>SL04432</t>
        </is>
      </c>
      <c r="C311" s="12" t="inlineStr">
        <is>
          <t>GOBIND KUMAR PASWAN</t>
        </is>
      </c>
      <c r="D311" s="11" t="inlineStr">
        <is>
          <t>KAE</t>
        </is>
      </c>
      <c r="E311" s="11" t="inlineStr">
        <is>
          <t>West</t>
        </is>
      </c>
      <c r="F311" s="11" t="inlineStr">
        <is>
          <t>CHANDIGRAH</t>
        </is>
      </c>
      <c r="G311" s="12" t="inlineStr">
        <is>
          <t>Gouri Shankar</t>
        </is>
      </c>
      <c r="H311" s="11" t="inlineStr">
        <is>
          <t>350541</t>
        </is>
      </c>
      <c r="I311" s="14" t="n">
        <v>46310</v>
      </c>
      <c r="J311" s="11" t="n">
        <v>2302</v>
      </c>
      <c r="K311" s="11" t="inlineStr">
        <is>
          <t>END</t>
        </is>
      </c>
      <c r="L311" s="13" t="n">
        <v>484</v>
      </c>
      <c r="M311" s="11" t="n"/>
      <c r="N311" s="12" t="inlineStr">
        <is>
          <t>Timestamp + Location</t>
        </is>
      </c>
      <c r="O311" s="12" t="inlineStr">
        <is>
          <t>15-Oct-2026</t>
        </is>
      </c>
      <c r="P311" s="11" t="inlineStr">
        <is>
          <t>19:07</t>
        </is>
      </c>
      <c r="Q311" s="12" t="inlineStr">
        <is>
          <t>30.64643, 76.83042</t>
        </is>
      </c>
      <c r="R311" s="11" t="inlineStr">
        <is>
          <t>100120, 140160</t>
        </is>
      </c>
      <c r="S311" s="12" t="inlineStr"/>
      <c r="T311" s="11" t="inlineStr"/>
      <c r="U311" s="12" t="inlineStr"/>
      <c r="V311" s="12" t="n"/>
      <c r="W311" s="12">
        <f>IF(V311="Wrong - photo HAS timestamp + location","Timestamp + Location",IF(V311="Wrong - photo has NO stamp","No stamp",N311))</f>
        <v/>
      </c>
      <c r="X311" s="11">
        <f>IF(W311="Timestamp + Location","Yes","No")</f>
        <v/>
      </c>
      <c r="Y311" s="16" t="inlineStr">
        <is>
          <t>Open photo</t>
        </is>
      </c>
      <c r="Z311" s="11">
        <f>J311&amp;"|"&amp;K311</f>
        <v/>
      </c>
      <c r="AA311" s="12" t="inlineStr">
        <is>
          <t>80 | 100120 | 60 | 2 | 40 | 140160 | AM | 124 GEAR0 | EM | ODO | 10 | 6LL | km | TRIPF | E1 | ROYALENFIELD | GPS Msp Camera | Zirakpur,Punjab, India | 529, Zirakpur, Punjab 140603, India | Lat 30.646429° Long 76.830424° | Thursday,15/10/202607:07PMGMT+05:30 | Google | GPSMspCamera | Zirakpur, F | Punjab, India | 529, Zirakpur, Punjab 140603, India | Lat 30.646429° Long 76.830424° | Thursday, 15/10/2026 07:07 PM GMT +05:30 | Google</t>
        </is>
      </c>
    </row>
    <row r="312" ht="98" customHeight="1">
      <c r="A312" s="11" t="n">
        <v>311</v>
      </c>
      <c r="B312" s="11" t="inlineStr">
        <is>
          <t>SL04436</t>
        </is>
      </c>
      <c r="C312" s="12" t="inlineStr">
        <is>
          <t>KOWTHARAPU NAGACHAITANYA</t>
        </is>
      </c>
      <c r="D312" s="11" t="inlineStr">
        <is>
          <t>SR</t>
        </is>
      </c>
      <c r="E312" s="11" t="inlineStr">
        <is>
          <t>GTR07</t>
        </is>
      </c>
      <c r="F312" s="11" t="inlineStr">
        <is>
          <t>Guntur</t>
        </is>
      </c>
      <c r="G312" s="12" t="inlineStr">
        <is>
          <t>Yellapu Nageswara Rao</t>
        </is>
      </c>
      <c r="H312" s="11" t="inlineStr">
        <is>
          <t>349790</t>
        </is>
      </c>
      <c r="I312" s="14" t="n">
        <v>46310</v>
      </c>
      <c r="J312" s="11" t="n">
        <v>1451</v>
      </c>
      <c r="K312" s="11" t="inlineStr">
        <is>
          <t>START</t>
        </is>
      </c>
      <c r="L312" s="13" t="n">
        <v>280</v>
      </c>
      <c r="M312" s="11" t="n"/>
      <c r="N312" s="12" t="inlineStr">
        <is>
          <t>Timestamp + Location</t>
        </is>
      </c>
      <c r="O312" s="12" t="inlineStr">
        <is>
          <t>15-Oct-2026</t>
        </is>
      </c>
      <c r="P312" s="11" t="inlineStr">
        <is>
          <t>08:58</t>
        </is>
      </c>
      <c r="Q312" s="12" t="inlineStr">
        <is>
          <t>16.29576, 80.45637</t>
        </is>
      </c>
      <c r="R312" s="11" t="inlineStr">
        <is>
          <t>29964, 7586, 7596</t>
        </is>
      </c>
      <c r="S312" s="12" t="inlineStr"/>
      <c r="T312" s="11" t="inlineStr"/>
      <c r="U312" s="12" t="inlineStr"/>
      <c r="V312" s="12" t="n"/>
      <c r="W312" s="12">
        <f>IF(V312="Wrong - photo HAS timestamp + location","Timestamp + Location",IF(V312="Wrong - photo has NO stamp","No stamp",N312))</f>
        <v/>
      </c>
      <c r="X312" s="11">
        <f>IF(W312="Timestamp + Location","Yes","No")</f>
        <v/>
      </c>
      <c r="Y312" s="16" t="inlineStr">
        <is>
          <t>Open photo</t>
        </is>
      </c>
      <c r="Z312" s="11">
        <f>J312&amp;"|"&amp;K312</f>
        <v/>
      </c>
      <c r="AA312" s="12" t="inlineStr">
        <is>
          <t>5060:70 | 40 | 80 | 29964m | 90 | 30 | 100 | 20 | 010 | OL | km/h | Guntur,Andhra Pradesh,India | BUS | Guntur Costal Andhra Region Thamma Ranga Reddy | NTUR | Nagar.Guntur.Anchra Pradesh 522001.India | Thur9day.15/10/2026.08:58 amGMI-05.30 | Lat16.295761,Long:80.456371 | Google | 108E29.18 | 7586 | 17.53xm/ | kmh | Guntur.Andhra Pradesh,India | BUS | Guntur CoastalAndhra Region Thamma Rarga Reddy | NTUR | Nagar, Guntur, Anchra Pradesh 522001.India | Thur9day.15/10/2026.08:58 amGMT-05.30 | Lat16</t>
        </is>
      </c>
    </row>
    <row r="313" ht="98" customHeight="1">
      <c r="A313" s="11" t="n">
        <v>312</v>
      </c>
      <c r="B313" s="11" t="inlineStr">
        <is>
          <t>SL04436</t>
        </is>
      </c>
      <c r="C313" s="12" t="inlineStr">
        <is>
          <t>KOWTHARAPU NAGACHAITANYA</t>
        </is>
      </c>
      <c r="D313" s="11" t="inlineStr">
        <is>
          <t>SR</t>
        </is>
      </c>
      <c r="E313" s="11" t="inlineStr">
        <is>
          <t>GTR07</t>
        </is>
      </c>
      <c r="F313" s="11" t="inlineStr">
        <is>
          <t>Guntur</t>
        </is>
      </c>
      <c r="G313" s="12" t="inlineStr">
        <is>
          <t>Yellapu Nageswara Rao</t>
        </is>
      </c>
      <c r="H313" s="11" t="inlineStr">
        <is>
          <t>349790</t>
        </is>
      </c>
      <c r="I313" s="14" t="n">
        <v>46310</v>
      </c>
      <c r="J313" s="11" t="n">
        <v>1451</v>
      </c>
      <c r="K313" s="11" t="inlineStr">
        <is>
          <t>END</t>
        </is>
      </c>
      <c r="L313" s="13" t="n">
        <v>280</v>
      </c>
      <c r="M313" s="11" t="n"/>
      <c r="N313" s="12" t="inlineStr">
        <is>
          <t>Timestamp + Location</t>
        </is>
      </c>
      <c r="O313" s="12" t="inlineStr">
        <is>
          <t>15-Oct-2026</t>
        </is>
      </c>
      <c r="P313" s="11" t="inlineStr">
        <is>
          <t>18:27</t>
        </is>
      </c>
      <c r="Q313" s="12" t="inlineStr">
        <is>
          <t>16.29549, 80.45654</t>
        </is>
      </c>
      <c r="R313" s="11" t="inlineStr">
        <is>
          <t>506070, 30036, 522002</t>
        </is>
      </c>
      <c r="S313" s="12" t="inlineStr"/>
      <c r="T313" s="11" t="inlineStr"/>
      <c r="U313" s="12" t="inlineStr"/>
      <c r="V313" s="12" t="n"/>
      <c r="W313" s="12">
        <f>IF(V313="Wrong - photo HAS timestamp + location","Timestamp + Location",IF(V313="Wrong - photo has NO stamp","No stamp",N313))</f>
        <v/>
      </c>
      <c r="X313" s="11">
        <f>IF(W313="Timestamp + Location","Yes","No")</f>
        <v/>
      </c>
      <c r="Y313" s="16" t="inlineStr">
        <is>
          <t>Open photo</t>
        </is>
      </c>
      <c r="Z313" s="11">
        <f>J313&amp;"|"&amp;K313</f>
        <v/>
      </c>
      <c r="AA313" s="12" t="inlineStr">
        <is>
          <t>506070 | 30036M | 80 | 30 | Rm | 90 | BUS | Mangalagiri, Andhra Pradesh,India | TUR | Gunturntbus stand Guntur | 522002 | Thur9day.15/10/2026.06:27pm GMT+05:30 | Lat 16.295493.Long80.456544 | Google | C | 1155E | 2726 | 91%64.57km/h | BUS | Mangalagiri, Andhra Pradesh, India | TUR | Gunturntbus stand Guntur | 522002 | Thr9day.15/10/2026.06:27 pm GMT +05:30 | Lat 16.295493.Long80.456544 | Google | C | 115SE | 2726 | 91%6F4.57km/h | Goog | 30036M | 506070 | Lat 16.295493.Long 80.456544 | Thur9day.</t>
        </is>
      </c>
    </row>
    <row r="314" ht="98" customHeight="1">
      <c r="A314" s="11" t="n">
        <v>313</v>
      </c>
      <c r="B314" s="11" t="inlineStr">
        <is>
          <t>SL04436</t>
        </is>
      </c>
      <c r="C314" s="12" t="inlineStr">
        <is>
          <t>KOWTHARAPU NAGACHAITANYA</t>
        </is>
      </c>
      <c r="D314" s="11" t="inlineStr">
        <is>
          <t>SR</t>
        </is>
      </c>
      <c r="E314" s="11" t="inlineStr">
        <is>
          <t>GTR07</t>
        </is>
      </c>
      <c r="F314" s="11" t="inlineStr">
        <is>
          <t>Guntur</t>
        </is>
      </c>
      <c r="G314" s="12" t="inlineStr">
        <is>
          <t>Yellapu Nageswara Rao</t>
        </is>
      </c>
      <c r="H314" s="11" t="inlineStr">
        <is>
          <t>350330</t>
        </is>
      </c>
      <c r="I314" s="14" t="n">
        <v>46311</v>
      </c>
      <c r="J314" s="11" t="n">
        <v>2064</v>
      </c>
      <c r="K314" s="11" t="inlineStr">
        <is>
          <t>START</t>
        </is>
      </c>
      <c r="L314" s="13" t="n">
        <v>184</v>
      </c>
      <c r="M314" s="11" t="n"/>
      <c r="N314" s="12" t="inlineStr">
        <is>
          <t>Timestamp + Location</t>
        </is>
      </c>
      <c r="O314" s="12" t="inlineStr">
        <is>
          <t>16-Oct-2026</t>
        </is>
      </c>
      <c r="P314" s="11" t="inlineStr">
        <is>
          <t>08:51</t>
        </is>
      </c>
      <c r="Q314" s="12" t="inlineStr">
        <is>
          <t>16.29549, 80.45654</t>
        </is>
      </c>
      <c r="R314" s="11" t="inlineStr">
        <is>
          <t>30050, 8336, 8396</t>
        </is>
      </c>
      <c r="S314" s="12" t="inlineStr"/>
      <c r="T314" s="11" t="inlineStr"/>
      <c r="U314" s="12" t="inlineStr"/>
      <c r="V314" s="12" t="n"/>
      <c r="W314" s="12">
        <f>IF(V314="Wrong - photo HAS timestamp + location","Timestamp + Location",IF(V314="Wrong - photo has NO stamp","No stamp",N314))</f>
        <v/>
      </c>
      <c r="X314" s="11">
        <f>IF(W314="Timestamp + Location","Yes","No")</f>
        <v/>
      </c>
      <c r="Y314" s="16" t="inlineStr">
        <is>
          <t>Open photo</t>
        </is>
      </c>
      <c r="Z314" s="11">
        <f>J314&amp;"|"&amp;K314</f>
        <v/>
      </c>
      <c r="AA314" s="12" t="inlineStr">
        <is>
          <t>30050g | 90 | km/t | BUS | Guntur.Andhra Pradesh,India | TUR | NT R Bus Station,Arrival Block Rd,Coastal Andhra Regon | Thamma Ranga Reddy Nagar Guntur, Andhra Pradesh 52... | Fday.16/10/2026.08:51amGMI+05:30 | Lat16.295493,Long80.456544 | Google | 131SE | 28.41 | 8336 | 6.62km/h | kmh | BUS | Guntur.Andhra Pradesh,India | TUR | N T R Bus Station.Arrival Block Rd, Coastal Andhra Region, | Thamma Ranga Reddy Nagar Gunur, Andhra Pradesh 52. | FrcaY.16/10/2026.08:51am GMT+05.30 | Lat 16.295493,Long</t>
        </is>
      </c>
    </row>
    <row r="315" ht="98" customHeight="1">
      <c r="A315" s="11" t="n">
        <v>314</v>
      </c>
      <c r="B315" s="11" t="inlineStr">
        <is>
          <t>SL04436</t>
        </is>
      </c>
      <c r="C315" s="12" t="inlineStr">
        <is>
          <t>KOWTHARAPU NAGACHAITANYA</t>
        </is>
      </c>
      <c r="D315" s="11" t="inlineStr">
        <is>
          <t>SR</t>
        </is>
      </c>
      <c r="E315" s="11" t="inlineStr">
        <is>
          <t>GTR07</t>
        </is>
      </c>
      <c r="F315" s="11" t="inlineStr">
        <is>
          <t>Guntur</t>
        </is>
      </c>
      <c r="G315" s="12" t="inlineStr">
        <is>
          <t>Yellapu Nageswara Rao</t>
        </is>
      </c>
      <c r="H315" s="11" t="inlineStr">
        <is>
          <t>350330</t>
        </is>
      </c>
      <c r="I315" s="14" t="n">
        <v>46311</v>
      </c>
      <c r="J315" s="11" t="n">
        <v>2064</v>
      </c>
      <c r="K315" s="11" t="inlineStr">
        <is>
          <t>END</t>
        </is>
      </c>
      <c r="L315" s="13" t="n">
        <v>184</v>
      </c>
      <c r="M315" s="11" t="n"/>
      <c r="N315" s="12" t="inlineStr">
        <is>
          <t>Timestamp + Location</t>
        </is>
      </c>
      <c r="O315" s="12" t="inlineStr">
        <is>
          <t>16-Oct-2026</t>
        </is>
      </c>
      <c r="P315" s="11" t="inlineStr">
        <is>
          <t>19:19</t>
        </is>
      </c>
      <c r="Q315" s="12" t="inlineStr"/>
      <c r="R315" s="11" t="inlineStr">
        <is>
          <t>506070, 30096, 2715</t>
        </is>
      </c>
      <c r="S315" s="12" t="inlineStr">
        <is>
          <t>[Medium] Reused photo: same as #315 (START, claim 350916, 17-Oct)</t>
        </is>
      </c>
      <c r="T315" s="11" t="inlineStr">
        <is>
          <t>Medium</t>
        </is>
      </c>
      <c r="U315" s="12" t="inlineStr">
        <is>
          <t>1 - Red flag</t>
        </is>
      </c>
      <c r="V315" s="17" t="n"/>
      <c r="W315" s="12">
        <f>IF(V315="Wrong - photo HAS timestamp + location","Timestamp + Location",IF(V315="Wrong - photo has NO stamp","No stamp",N315))</f>
        <v/>
      </c>
      <c r="X315" s="11">
        <f>IF(W315="Timestamp + Location","Yes","No")</f>
        <v/>
      </c>
      <c r="Y315" s="16" t="inlineStr">
        <is>
          <t>Open photo</t>
        </is>
      </c>
      <c r="Z315" s="11">
        <f>J315&amp;"|"&amp;K315</f>
        <v/>
      </c>
      <c r="AA315" s="12" t="inlineStr">
        <is>
          <t>08 | 68 | 506070 | 30096M | Mangalagiri,Andhra Pradesh,India | BUS | Gunturntr bus stand Andhn Padesh 522502 India | NTUR | Fridny.16/10/2026.07:19pmGMT-05:30 | La:16.295761,Long:80.456371 | Google | 66NE | $2715 | 87%10.48xmh | 30096 | 6070 | Mangalagiri, Andhra Pradesh, India | BUS | Gunturntr bus stond Anahn Pndesh 522s02 India | JTUR | Fridmy.16/102026.07:19omGMT0530 | La: 16 295761.Long: 80456371 | Google | 66NE271S | 8795 | 810.48kmh</t>
        </is>
      </c>
    </row>
    <row r="316" ht="98" customHeight="1">
      <c r="A316" s="11" t="n">
        <v>315</v>
      </c>
      <c r="B316" s="11" t="inlineStr">
        <is>
          <t>SL04436</t>
        </is>
      </c>
      <c r="C316" s="12" t="inlineStr">
        <is>
          <t>KOWTHARAPU NAGACHAITANYA</t>
        </is>
      </c>
      <c r="D316" s="11" t="inlineStr">
        <is>
          <t>SR</t>
        </is>
      </c>
      <c r="E316" s="11" t="inlineStr">
        <is>
          <t>GTR07</t>
        </is>
      </c>
      <c r="F316" s="11" t="inlineStr">
        <is>
          <t>Guntur</t>
        </is>
      </c>
      <c r="G316" s="12" t="inlineStr">
        <is>
          <t>Yellapu Nageswara Rao</t>
        </is>
      </c>
      <c r="H316" s="11" t="inlineStr">
        <is>
          <t>350916</t>
        </is>
      </c>
      <c r="I316" s="14" t="n">
        <v>46312</v>
      </c>
      <c r="J316" s="11" t="n">
        <v>2769</v>
      </c>
      <c r="K316" s="11" t="inlineStr">
        <is>
          <t>START</t>
        </is>
      </c>
      <c r="L316" s="13" t="n">
        <v>212</v>
      </c>
      <c r="M316" s="11" t="n"/>
      <c r="N316" s="12" t="inlineStr">
        <is>
          <t>Timestamp + Location</t>
        </is>
      </c>
      <c r="O316" s="12" t="inlineStr">
        <is>
          <t>16-Oct-2026</t>
        </is>
      </c>
      <c r="P316" s="11" t="inlineStr">
        <is>
          <t>19:19</t>
        </is>
      </c>
      <c r="Q316" s="12" t="inlineStr"/>
      <c r="R316" s="11" t="inlineStr">
        <is>
          <t>506070, 30096, 2715</t>
        </is>
      </c>
      <c r="S316" s="12" t="inlineStr">
        <is>
          <t>[Medium] Stamp date does not match claim: Photo dated 16-Oct-2026, claim date 17-Oct-2026 | [Medium] Reused photo: same as #314 (END, claim 350330, 16-Oct)</t>
        </is>
      </c>
      <c r="T316" s="11" t="inlineStr">
        <is>
          <t>Medium</t>
        </is>
      </c>
      <c r="U316" s="12" t="inlineStr">
        <is>
          <t>1 - Red flag</t>
        </is>
      </c>
      <c r="V316" s="17" t="n"/>
      <c r="W316" s="12">
        <f>IF(V316="Wrong - photo HAS timestamp + location","Timestamp + Location",IF(V316="Wrong - photo has NO stamp","No stamp",N316))</f>
        <v/>
      </c>
      <c r="X316" s="11">
        <f>IF(W316="Timestamp + Location","Yes","No")</f>
        <v/>
      </c>
      <c r="Y316" s="16" t="inlineStr">
        <is>
          <t>Open photo</t>
        </is>
      </c>
      <c r="Z316" s="11">
        <f>J316&amp;"|"&amp;K316</f>
        <v/>
      </c>
      <c r="AA316" s="12" t="inlineStr">
        <is>
          <t>08 | 68 | 506070 | 30096M | Mangalagiri,Andhra Pradesh,India | BUS | Gunturntr bus stand Andhn Padesh 522502 India | NTUR | Fridny.16/10/2026.07:19pmGMT-05:30 | La:16.295761,Long:80.456371 | Google | 66NE | $2715 | 87%10.48xmh | 30096 | 6070 | Mangalagiri, Andhra Pradesh, India | BUS | Gunturntr bus stond Anahn Pndesh 522s02 India | JTUR | Fridmy.16/102026.07:19omGMT0530 | La: 16 295761.Long: 80456371 | Google | 66NE271S | 8795 | 810.48kmh</t>
        </is>
      </c>
    </row>
    <row r="317" ht="98" customHeight="1">
      <c r="A317" s="11" t="n">
        <v>316</v>
      </c>
      <c r="B317" s="11" t="inlineStr">
        <is>
          <t>SL04436</t>
        </is>
      </c>
      <c r="C317" s="12" t="inlineStr">
        <is>
          <t>KOWTHARAPU NAGACHAITANYA</t>
        </is>
      </c>
      <c r="D317" s="11" t="inlineStr">
        <is>
          <t>SR</t>
        </is>
      </c>
      <c r="E317" s="11" t="inlineStr">
        <is>
          <t>GTR07</t>
        </is>
      </c>
      <c r="F317" s="11" t="inlineStr">
        <is>
          <t>Guntur</t>
        </is>
      </c>
      <c r="G317" s="12" t="inlineStr">
        <is>
          <t>Yellapu Nageswara Rao</t>
        </is>
      </c>
      <c r="H317" s="11" t="inlineStr">
        <is>
          <t>350916</t>
        </is>
      </c>
      <c r="I317" s="14" t="n">
        <v>46312</v>
      </c>
      <c r="J317" s="11" t="n">
        <v>2769</v>
      </c>
      <c r="K317" s="11" t="inlineStr">
        <is>
          <t>END</t>
        </is>
      </c>
      <c r="L317" s="13" t="n">
        <v>212</v>
      </c>
      <c r="M317" s="11" t="n"/>
      <c r="N317" s="12" t="inlineStr">
        <is>
          <t>Timestamp + Location</t>
        </is>
      </c>
      <c r="O317" s="12" t="inlineStr">
        <is>
          <t>17-Oct-2026</t>
        </is>
      </c>
      <c r="P317" s="11" t="inlineStr">
        <is>
          <t>09:40</t>
        </is>
      </c>
      <c r="Q317" s="12" t="inlineStr">
        <is>
          <t>16.30665, 80.43654</t>
        </is>
      </c>
      <c r="R317" s="11" t="inlineStr">
        <is>
          <t>1040</t>
        </is>
      </c>
      <c r="S317" s="12" t="inlineStr"/>
      <c r="T317" s="11" t="inlineStr"/>
      <c r="U317" s="12" t="inlineStr"/>
      <c r="V317" s="12" t="n"/>
      <c r="W317" s="12">
        <f>IF(V317="Wrong - photo HAS timestamp + location","Timestamp + Location",IF(V317="Wrong - photo has NO stamp","No stamp",N317))</f>
        <v/>
      </c>
      <c r="X317" s="11">
        <f>IF(W317="Timestamp + Location","Yes","No")</f>
        <v/>
      </c>
      <c r="Y317" s="16" t="inlineStr">
        <is>
          <t>Open photo</t>
        </is>
      </c>
      <c r="Z317" s="11">
        <f>J317&amp;"|"&amp;K317</f>
        <v/>
      </c>
      <c r="AA317" s="12" t="inlineStr">
        <is>
          <t>Guntur,Andhra Pradesh,India | tarakarama nagar.9th linekanakamedala towers,blockB. | Naidupet,Guntur.Andhra Pradesh522002India, | 150 | Saturday.17/10/2026.09:40amGMT+05:30 | Lat 16.306653,Long 80.436540 | Google | 96E | 25.56 | 91%10.40km | Guntur. Andhra Pradesh, India | tarakarama nagar9th line kanakamedala towers,block B. | Naiduoet.Guntur.Andhra Pradesh 522002 India, | Saturday.17/10/2026.09:40am GMT+05:30 | 151 | Lat 16.306653,Long 80.436540 | Google | 96E | 25.56 | 91% | 1040km</t>
        </is>
      </c>
    </row>
    <row r="318" ht="98" customHeight="1">
      <c r="A318" s="11" t="n">
        <v>317</v>
      </c>
      <c r="B318" s="11" t="inlineStr">
        <is>
          <t>SL04446</t>
        </is>
      </c>
      <c r="C318" s="12" t="inlineStr">
        <is>
          <t>GANDROTHULA SUBBA RAO</t>
        </is>
      </c>
      <c r="D318" s="11" t="inlineStr">
        <is>
          <t>SR</t>
        </is>
      </c>
      <c r="E318" s="11" t="inlineStr">
        <is>
          <t>GTR07</t>
        </is>
      </c>
      <c r="F318" s="11" t="inlineStr">
        <is>
          <t>RAJMUNDRY</t>
        </is>
      </c>
      <c r="G318" s="12" t="inlineStr">
        <is>
          <t>Yellapu Nageswara Rao</t>
        </is>
      </c>
      <c r="H318" s="11" t="inlineStr">
        <is>
          <t>352413</t>
        </is>
      </c>
      <c r="I318" s="14" t="n">
        <v>46311</v>
      </c>
      <c r="J318" s="11" t="n">
        <v>4024</v>
      </c>
      <c r="K318" s="11" t="inlineStr">
        <is>
          <t>START</t>
        </is>
      </c>
      <c r="L318" s="13" t="n">
        <v>196</v>
      </c>
      <c r="M318" s="11" t="n"/>
      <c r="N318" s="12" t="inlineStr">
        <is>
          <t>No stamp - gallery screenshot</t>
        </is>
      </c>
      <c r="O318" s="12" t="inlineStr"/>
      <c r="P318" s="11" t="inlineStr"/>
      <c r="Q318" s="12" t="inlineStr"/>
      <c r="R318" s="11" t="inlineStr">
        <is>
          <t>8536, 66863</t>
        </is>
      </c>
      <c r="S318" s="12" t="inlineStr">
        <is>
          <t>[Low] Screenshot instead of photo: Phone gallery screen captured instead of the original photo</t>
        </is>
      </c>
      <c r="T318" s="11" t="inlineStr">
        <is>
          <t>Low</t>
        </is>
      </c>
      <c r="U318" s="12" t="inlineStr"/>
      <c r="V318" s="12" t="n"/>
      <c r="W318" s="12">
        <f>IF(V318="Wrong - photo HAS timestamp + location","Timestamp + Location",IF(V318="Wrong - photo has NO stamp","No stamp",N318))</f>
        <v/>
      </c>
      <c r="X318" s="11">
        <f>IF(W318="Timestamp + Location","Yes","No")</f>
        <v/>
      </c>
      <c r="Y318" s="16" t="inlineStr">
        <is>
          <t>Open photo</t>
        </is>
      </c>
      <c r="Z318" s="11">
        <f>J318&amp;"|"&amp;K318</f>
        <v/>
      </c>
      <c r="AA318" s="12" t="inlineStr">
        <is>
          <t>9:16 | October16 | 0:13AMAngara | 120 | TRIP | 8536 | 140 | 66863. | Hero | QC116.202698 | Vedurrgudi | 103 | 宁 | Shure | Edt | Delete | More | 0C116.20269103 | Vedunnrsud | T | Share | Edt | Delete | More</t>
        </is>
      </c>
    </row>
    <row r="319" ht="98" customHeight="1">
      <c r="A319" s="11" t="n">
        <v>318</v>
      </c>
      <c r="B319" s="11" t="inlineStr">
        <is>
          <t>SL04446</t>
        </is>
      </c>
      <c r="C319" s="12" t="inlineStr">
        <is>
          <t>GANDROTHULA SUBBA RAO</t>
        </is>
      </c>
      <c r="D319" s="11" t="inlineStr">
        <is>
          <t>SR</t>
        </is>
      </c>
      <c r="E319" s="11" t="inlineStr">
        <is>
          <t>GTR07</t>
        </is>
      </c>
      <c r="F319" s="11" t="inlineStr">
        <is>
          <t>RAJMUNDRY</t>
        </is>
      </c>
      <c r="G319" s="12" t="inlineStr">
        <is>
          <t>Yellapu Nageswara Rao</t>
        </is>
      </c>
      <c r="H319" s="11" t="inlineStr">
        <is>
          <t>352413</t>
        </is>
      </c>
      <c r="I319" s="14" t="n">
        <v>46311</v>
      </c>
      <c r="J319" s="11" t="n">
        <v>4024</v>
      </c>
      <c r="K319" s="11" t="inlineStr">
        <is>
          <t>END</t>
        </is>
      </c>
      <c r="L319" s="13" t="n">
        <v>196</v>
      </c>
      <c r="M319" s="11" t="n"/>
      <c r="N319" s="12" t="inlineStr">
        <is>
          <t>Timestamp only (no location)</t>
        </is>
      </c>
      <c r="O319" s="12" t="inlineStr">
        <is>
          <t>16-Oct-2026</t>
        </is>
      </c>
      <c r="P319" s="11" t="inlineStr">
        <is>
          <t>23:54</t>
        </is>
      </c>
      <c r="Q319" s="12" t="inlineStr"/>
      <c r="R319" s="11" t="inlineStr">
        <is>
          <t>9030, 66912</t>
        </is>
      </c>
      <c r="S319" s="12" t="inlineStr">
        <is>
          <t>[Low] Screenshot instead of photo: Phone gallery screen captured instead of the original photo</t>
        </is>
      </c>
      <c r="T319" s="11" t="inlineStr">
        <is>
          <t>Low</t>
        </is>
      </c>
      <c r="U319" s="12" t="inlineStr"/>
      <c r="V319" s="12" t="n"/>
      <c r="W319" s="12">
        <f>IF(V319="Wrong - photo HAS timestamp + location","Timestamp + Location",IF(V319="Wrong - photo has NO stamp","No stamp",N319))</f>
        <v/>
      </c>
      <c r="X319" s="11">
        <f>IF(W319="Timestamp + Location","Yes","No")</f>
        <v/>
      </c>
      <c r="Y319" s="16" t="inlineStr">
        <is>
          <t>Open photo</t>
        </is>
      </c>
      <c r="Z319" s="11">
        <f>J319&amp;"|"&amp;K319</f>
        <v/>
      </c>
      <c r="AA319" s="12" t="inlineStr">
        <is>
          <t>9:18 | October16 | 723PMAngara | 9030. | 66912 | 0ct16,20267:23:54PM | Anqara | Andhra | sh | Shure | Edt | Delete | More | Oct 16,20267:23:54PM | Bnqara | Andhra | sh | Share | Edt | Delete | More</t>
        </is>
      </c>
    </row>
    <row r="320" ht="98" customHeight="1">
      <c r="A320" s="11" t="n">
        <v>319</v>
      </c>
      <c r="B320" s="11" t="inlineStr">
        <is>
          <t>SL04451</t>
        </is>
      </c>
      <c r="C320" s="12" t="inlineStr">
        <is>
          <t>DEEPAK SHARMA</t>
        </is>
      </c>
      <c r="D320" s="11" t="inlineStr">
        <is>
          <t>SO</t>
        </is>
      </c>
      <c r="E320" s="11" t="inlineStr">
        <is>
          <t>GTR03 B</t>
        </is>
      </c>
      <c r="F320" s="11" t="inlineStr">
        <is>
          <t>MATHURA</t>
        </is>
      </c>
      <c r="G320" s="12" t="inlineStr">
        <is>
          <t>AVDHESH KUMAR SHARMA</t>
        </is>
      </c>
      <c r="H320" s="11" t="inlineStr">
        <is>
          <t>348930</t>
        </is>
      </c>
      <c r="I320" s="14" t="n">
        <v>46308</v>
      </c>
      <c r="J320" s="11" t="n">
        <v>632</v>
      </c>
      <c r="K320" s="11" t="inlineStr">
        <is>
          <t>START</t>
        </is>
      </c>
      <c r="L320" s="13" t="n">
        <v>164</v>
      </c>
      <c r="M320" s="11" t="n"/>
      <c r="N320" s="12" t="inlineStr">
        <is>
          <t>No stamp</t>
        </is>
      </c>
      <c r="O320" s="12" t="inlineStr"/>
      <c r="P320" s="11" t="inlineStr"/>
      <c r="Q320" s="12" t="inlineStr"/>
      <c r="R320" s="11" t="inlineStr"/>
      <c r="S320" s="12" t="inlineStr"/>
      <c r="T320" s="11" t="inlineStr"/>
      <c r="U320" s="12" t="inlineStr"/>
      <c r="V320" s="12" t="n"/>
      <c r="W320" s="12">
        <f>IF(V320="Wrong - photo HAS timestamp + location","Timestamp + Location",IF(V320="Wrong - photo has NO stamp","No stamp",N320))</f>
        <v/>
      </c>
      <c r="X320" s="11">
        <f>IF(W320="Timestamp + Location","Yes","No")</f>
        <v/>
      </c>
      <c r="Y320" s="16" t="inlineStr">
        <is>
          <t>Open photo</t>
        </is>
      </c>
      <c r="Z320" s="11">
        <f>J320&amp;"|"&amp;K320</f>
        <v/>
      </c>
      <c r="AA320" s="12" t="inlineStr">
        <is>
          <t>20 | 2 | 60 | 101 | 80 | S | L | 100 | 12</t>
        </is>
      </c>
    </row>
    <row r="321" ht="98" customHeight="1">
      <c r="A321" s="11" t="n">
        <v>320</v>
      </c>
      <c r="B321" s="11" t="inlineStr">
        <is>
          <t>SL04451</t>
        </is>
      </c>
      <c r="C321" s="12" t="inlineStr">
        <is>
          <t>DEEPAK SHARMA</t>
        </is>
      </c>
      <c r="D321" s="11" t="inlineStr">
        <is>
          <t>SO</t>
        </is>
      </c>
      <c r="E321" s="11" t="inlineStr">
        <is>
          <t>GTR03 B</t>
        </is>
      </c>
      <c r="F321" s="11" t="inlineStr">
        <is>
          <t>MATHURA</t>
        </is>
      </c>
      <c r="G321" s="12" t="inlineStr">
        <is>
          <t>AVDHESH KUMAR SHARMA</t>
        </is>
      </c>
      <c r="H321" s="11" t="inlineStr">
        <is>
          <t>348930</t>
        </is>
      </c>
      <c r="I321" s="14" t="n">
        <v>46308</v>
      </c>
      <c r="J321" s="11" t="n">
        <v>632</v>
      </c>
      <c r="K321" s="11" t="inlineStr">
        <is>
          <t>END</t>
        </is>
      </c>
      <c r="L321" s="13" t="n">
        <v>164</v>
      </c>
      <c r="M321" s="11" t="n"/>
      <c r="N321" s="12" t="inlineStr">
        <is>
          <t>No stamp</t>
        </is>
      </c>
      <c r="O321" s="12" t="inlineStr"/>
      <c r="P321" s="11" t="inlineStr"/>
      <c r="Q321" s="12" t="inlineStr"/>
      <c r="R321" s="11" t="inlineStr">
        <is>
          <t>210198</t>
        </is>
      </c>
      <c r="S321" s="12" t="inlineStr"/>
      <c r="T321" s="11" t="inlineStr"/>
      <c r="U321" s="12" t="inlineStr"/>
      <c r="V321" s="12" t="n"/>
      <c r="W321" s="12">
        <f>IF(V321="Wrong - photo HAS timestamp + location","Timestamp + Location",IF(V321="Wrong - photo has NO stamp","No stamp",N321))</f>
        <v/>
      </c>
      <c r="X321" s="11">
        <f>IF(W321="Timestamp + Location","Yes","No")</f>
        <v/>
      </c>
      <c r="Y321" s="16" t="inlineStr">
        <is>
          <t>Open photo</t>
        </is>
      </c>
      <c r="Z321" s="11">
        <f>J321&amp;"|"&amp;K321</f>
        <v/>
      </c>
      <c r="AA321" s="12" t="inlineStr">
        <is>
          <t>80 | 60 | 30 | 4O210198 | 120 | 20 | M口 | 120 | 20</t>
        </is>
      </c>
    </row>
    <row r="322" ht="98" customHeight="1">
      <c r="A322" s="11" t="n">
        <v>321</v>
      </c>
      <c r="B322" s="11" t="inlineStr">
        <is>
          <t>SL04451</t>
        </is>
      </c>
      <c r="C322" s="12" t="inlineStr">
        <is>
          <t>DEEPAK SHARMA</t>
        </is>
      </c>
      <c r="D322" s="11" t="inlineStr">
        <is>
          <t>SO</t>
        </is>
      </c>
      <c r="E322" s="11" t="inlineStr">
        <is>
          <t>GTR03 B</t>
        </is>
      </c>
      <c r="F322" s="11" t="inlineStr">
        <is>
          <t>MATHURA</t>
        </is>
      </c>
      <c r="G322" s="12" t="inlineStr">
        <is>
          <t>AVDHESH KUMAR SHARMA</t>
        </is>
      </c>
      <c r="H322" s="11" t="inlineStr">
        <is>
          <t>351221</t>
        </is>
      </c>
      <c r="I322" s="14" t="n">
        <v>46312</v>
      </c>
      <c r="J322" s="11" t="n">
        <v>3141</v>
      </c>
      <c r="K322" s="11" t="inlineStr">
        <is>
          <t>START</t>
        </is>
      </c>
      <c r="L322" s="13" t="n">
        <v>160</v>
      </c>
      <c r="M322" s="11" t="n"/>
      <c r="N322" s="12" t="inlineStr">
        <is>
          <t>No stamp</t>
        </is>
      </c>
      <c r="O322" s="12" t="inlineStr"/>
      <c r="P322" s="11" t="inlineStr"/>
      <c r="Q322" s="12" t="inlineStr"/>
      <c r="R322" s="11" t="inlineStr">
        <is>
          <t>10285</t>
        </is>
      </c>
      <c r="S322" s="12" t="inlineStr"/>
      <c r="T322" s="11" t="inlineStr"/>
      <c r="U322" s="12" t="inlineStr">
        <is>
          <t>3 - Random sample (no stamp)</t>
        </is>
      </c>
      <c r="V322" s="17" t="n"/>
      <c r="W322" s="12">
        <f>IF(V322="Wrong - photo HAS timestamp + location","Timestamp + Location",IF(V322="Wrong - photo has NO stamp","No stamp",N322))</f>
        <v/>
      </c>
      <c r="X322" s="11">
        <f>IF(W322="Timestamp + Location","Yes","No")</f>
        <v/>
      </c>
      <c r="Y322" s="16" t="inlineStr">
        <is>
          <t>Open photo</t>
        </is>
      </c>
      <c r="Z322" s="11">
        <f>J322&amp;"|"&amp;K322</f>
        <v/>
      </c>
      <c r="AA322" s="12" t="inlineStr">
        <is>
          <t>90 | 50 | HO-10285 | 120 | 正 | 1HO | Hero | H0 | Hero</t>
        </is>
      </c>
    </row>
    <row r="323" ht="98" customHeight="1">
      <c r="A323" s="11" t="n">
        <v>322</v>
      </c>
      <c r="B323" s="11" t="inlineStr">
        <is>
          <t>SL04451</t>
        </is>
      </c>
      <c r="C323" s="12" t="inlineStr">
        <is>
          <t>DEEPAK SHARMA</t>
        </is>
      </c>
      <c r="D323" s="11" t="inlineStr">
        <is>
          <t>SO</t>
        </is>
      </c>
      <c r="E323" s="11" t="inlineStr">
        <is>
          <t>GTR03 B</t>
        </is>
      </c>
      <c r="F323" s="11" t="inlineStr">
        <is>
          <t>MATHURA</t>
        </is>
      </c>
      <c r="G323" s="12" t="inlineStr">
        <is>
          <t>AVDHESH KUMAR SHARMA</t>
        </is>
      </c>
      <c r="H323" s="11" t="inlineStr">
        <is>
          <t>351221</t>
        </is>
      </c>
      <c r="I323" s="14" t="n">
        <v>46312</v>
      </c>
      <c r="J323" s="11" t="n">
        <v>3141</v>
      </c>
      <c r="K323" s="11" t="inlineStr">
        <is>
          <t>END</t>
        </is>
      </c>
      <c r="L323" s="13" t="n">
        <v>160</v>
      </c>
      <c r="M323" s="11" t="n"/>
      <c r="N323" s="12" t="inlineStr">
        <is>
          <t>No stamp</t>
        </is>
      </c>
      <c r="O323" s="12" t="inlineStr"/>
      <c r="P323" s="11" t="inlineStr"/>
      <c r="Q323" s="12" t="inlineStr"/>
      <c r="R323" s="11" t="inlineStr">
        <is>
          <t>10325</t>
        </is>
      </c>
      <c r="S323" s="12" t="inlineStr"/>
      <c r="T323" s="11" t="inlineStr"/>
      <c r="U323" s="12" t="inlineStr"/>
      <c r="V323" s="12" t="n"/>
      <c r="W323" s="12">
        <f>IF(V323="Wrong - photo HAS timestamp + location","Timestamp + Location",IF(V323="Wrong - photo has NO stamp","No stamp",N323))</f>
        <v/>
      </c>
      <c r="X323" s="11">
        <f>IF(W323="Timestamp + Location","Yes","No")</f>
        <v/>
      </c>
      <c r="Y323" s="16" t="inlineStr">
        <is>
          <t>Open photo</t>
        </is>
      </c>
      <c r="Z323" s="11">
        <f>J323&amp;"|"&amp;K323</f>
        <v/>
      </c>
      <c r="AA323" s="12" t="inlineStr">
        <is>
          <t>80 | 60 | 100 | HO10325 | 120 | 20 | 3H0 | K/ | Hero | Hero</t>
        </is>
      </c>
    </row>
    <row r="324" ht="98" customHeight="1">
      <c r="A324" s="11" t="n">
        <v>323</v>
      </c>
      <c r="B324" s="11" t="inlineStr">
        <is>
          <t>SL04457</t>
        </is>
      </c>
      <c r="C324" s="12" t="inlineStr">
        <is>
          <t>GOURAV TAMRKAR</t>
        </is>
      </c>
      <c r="D324" s="11" t="inlineStr">
        <is>
          <t>SR</t>
        </is>
      </c>
      <c r="E324" s="11" t="inlineStr">
        <is>
          <t>GTR05</t>
        </is>
      </c>
      <c r="F324" s="11" t="inlineStr">
        <is>
          <t>CHHATARPUR</t>
        </is>
      </c>
      <c r="G324" s="12" t="inlineStr">
        <is>
          <t>SURENDRA VISHWAKARMA</t>
        </is>
      </c>
      <c r="H324" s="11" t="inlineStr">
        <is>
          <t>349304</t>
        </is>
      </c>
      <c r="I324" s="14" t="n">
        <v>46309</v>
      </c>
      <c r="J324" s="11" t="n">
        <v>951</v>
      </c>
      <c r="K324" s="11" t="inlineStr">
        <is>
          <t>START</t>
        </is>
      </c>
      <c r="L324" s="13" t="n">
        <v>668</v>
      </c>
      <c r="M324" s="11" t="n"/>
      <c r="N324" s="12" t="inlineStr">
        <is>
          <t>No stamp</t>
        </is>
      </c>
      <c r="O324" s="12" t="inlineStr"/>
      <c r="P324" s="11" t="inlineStr"/>
      <c r="Q324" s="12" t="inlineStr"/>
      <c r="R324" s="11" t="inlineStr">
        <is>
          <t>5</t>
        </is>
      </c>
      <c r="S324" s="12" t="inlineStr"/>
      <c r="T324" s="11" t="inlineStr"/>
      <c r="U324" s="12" t="inlineStr"/>
      <c r="V324" s="12" t="n"/>
      <c r="W324" s="12">
        <f>IF(V324="Wrong - photo HAS timestamp + location","Timestamp + Location",IF(V324="Wrong - photo has NO stamp","No stamp",N324))</f>
        <v/>
      </c>
      <c r="X324" s="11">
        <f>IF(W324="Timestamp + Location","Yes","No")</f>
        <v/>
      </c>
      <c r="Y324" s="16" t="inlineStr">
        <is>
          <t>Open photo</t>
        </is>
      </c>
      <c r="Z324" s="11">
        <f>J324&amp;"|"&amp;K324</f>
        <v/>
      </c>
      <c r="AA324" s="12" t="inlineStr">
        <is>
          <t>000005 | O</t>
        </is>
      </c>
    </row>
    <row r="325" ht="98" customHeight="1">
      <c r="A325" s="11" t="n">
        <v>324</v>
      </c>
      <c r="B325" s="11" t="inlineStr">
        <is>
          <t>SL04457</t>
        </is>
      </c>
      <c r="C325" s="12" t="inlineStr">
        <is>
          <t>GOURAV TAMRKAR</t>
        </is>
      </c>
      <c r="D325" s="11" t="inlineStr">
        <is>
          <t>SR</t>
        </is>
      </c>
      <c r="E325" s="11" t="inlineStr">
        <is>
          <t>GTR05</t>
        </is>
      </c>
      <c r="F325" s="11" t="inlineStr">
        <is>
          <t>CHHATARPUR</t>
        </is>
      </c>
      <c r="G325" s="12" t="inlineStr">
        <is>
          <t>SURENDRA VISHWAKARMA</t>
        </is>
      </c>
      <c r="H325" s="11" t="inlineStr">
        <is>
          <t>349304</t>
        </is>
      </c>
      <c r="I325" s="14" t="n">
        <v>46309</v>
      </c>
      <c r="J325" s="11" t="n">
        <v>951</v>
      </c>
      <c r="K325" s="11" t="inlineStr">
        <is>
          <t>END</t>
        </is>
      </c>
      <c r="L325" s="13" t="n">
        <v>668</v>
      </c>
      <c r="M325" s="11" t="n"/>
      <c r="N325" s="12" t="inlineStr">
        <is>
          <t>No stamp</t>
        </is>
      </c>
      <c r="O325" s="12" t="inlineStr"/>
      <c r="P325" s="11" t="inlineStr"/>
      <c r="Q325" s="12" t="inlineStr"/>
      <c r="R325" s="11" t="inlineStr">
        <is>
          <t>1870</t>
        </is>
      </c>
      <c r="S325" s="12" t="inlineStr"/>
      <c r="T325" s="11" t="inlineStr"/>
      <c r="U325" s="12" t="inlineStr">
        <is>
          <t>3 - Random sample (no stamp)</t>
        </is>
      </c>
      <c r="V325" s="17" t="n"/>
      <c r="W325" s="12">
        <f>IF(V325="Wrong - photo HAS timestamp + location","Timestamp + Location",IF(V325="Wrong - photo has NO stamp","No stamp",N325))</f>
        <v/>
      </c>
      <c r="X325" s="11">
        <f>IF(W325="Timestamp + Location","Yes","No")</f>
        <v/>
      </c>
      <c r="Y325" s="16" t="inlineStr">
        <is>
          <t>Open photo</t>
        </is>
      </c>
      <c r="Z325" s="11">
        <f>J325&amp;"|"&amp;K325</f>
        <v/>
      </c>
      <c r="AA325" s="12" t="inlineStr">
        <is>
          <t>001870 | 11C | 8 | C</t>
        </is>
      </c>
    </row>
    <row r="326" ht="98" customHeight="1">
      <c r="A326" s="11" t="n">
        <v>325</v>
      </c>
      <c r="B326" s="11" t="inlineStr">
        <is>
          <t>SL04457</t>
        </is>
      </c>
      <c r="C326" s="12" t="inlineStr">
        <is>
          <t>GOURAV TAMRKAR</t>
        </is>
      </c>
      <c r="D326" s="11" t="inlineStr">
        <is>
          <t>SR</t>
        </is>
      </c>
      <c r="E326" s="11" t="inlineStr">
        <is>
          <t>GTR05</t>
        </is>
      </c>
      <c r="F326" s="11" t="inlineStr">
        <is>
          <t>CHHATARPUR</t>
        </is>
      </c>
      <c r="G326" s="12" t="inlineStr">
        <is>
          <t>SURENDRA VISHWAKARMA</t>
        </is>
      </c>
      <c r="H326" s="11" t="inlineStr">
        <is>
          <t>350109</t>
        </is>
      </c>
      <c r="I326" s="14" t="n">
        <v>46310</v>
      </c>
      <c r="J326" s="11" t="n">
        <v>1820</v>
      </c>
      <c r="K326" s="11" t="inlineStr">
        <is>
          <t>START</t>
        </is>
      </c>
      <c r="L326" s="13" t="n">
        <v>400</v>
      </c>
      <c r="M326" s="11" t="n"/>
      <c r="N326" s="12" t="inlineStr">
        <is>
          <t>No stamp</t>
        </is>
      </c>
      <c r="O326" s="12" t="inlineStr"/>
      <c r="P326" s="11" t="inlineStr"/>
      <c r="Q326" s="12" t="inlineStr"/>
      <c r="R326" s="11" t="inlineStr"/>
      <c r="S326" s="12" t="inlineStr"/>
      <c r="T326" s="11" t="inlineStr"/>
      <c r="U326" s="12" t="inlineStr"/>
      <c r="V326" s="12" t="n"/>
      <c r="W326" s="12">
        <f>IF(V326="Wrong - photo HAS timestamp + location","Timestamp + Location",IF(V326="Wrong - photo has NO stamp","No stamp",N326))</f>
        <v/>
      </c>
      <c r="X326" s="11">
        <f>IF(W326="Timestamp + Location","Yes","No")</f>
        <v/>
      </c>
      <c r="Y326" s="16" t="inlineStr">
        <is>
          <t>Open photo</t>
        </is>
      </c>
      <c r="Z326" s="11">
        <f>J326&amp;"|"&amp;K326</f>
        <v/>
      </c>
      <c r="AA326" s="12" t="inlineStr"/>
    </row>
    <row r="327" ht="98" customHeight="1">
      <c r="A327" s="11" t="n">
        <v>326</v>
      </c>
      <c r="B327" s="11" t="inlineStr">
        <is>
          <t>SL04457</t>
        </is>
      </c>
      <c r="C327" s="12" t="inlineStr">
        <is>
          <t>GOURAV TAMRKAR</t>
        </is>
      </c>
      <c r="D327" s="11" t="inlineStr">
        <is>
          <t>SR</t>
        </is>
      </c>
      <c r="E327" s="11" t="inlineStr">
        <is>
          <t>GTR05</t>
        </is>
      </c>
      <c r="F327" s="11" t="inlineStr">
        <is>
          <t>CHHATARPUR</t>
        </is>
      </c>
      <c r="G327" s="12" t="inlineStr">
        <is>
          <t>SURENDRA VISHWAKARMA</t>
        </is>
      </c>
      <c r="H327" s="11" t="inlineStr">
        <is>
          <t>350109</t>
        </is>
      </c>
      <c r="I327" s="14" t="n">
        <v>46310</v>
      </c>
      <c r="J327" s="11" t="n">
        <v>1820</v>
      </c>
      <c r="K327" s="11" t="inlineStr">
        <is>
          <t>END</t>
        </is>
      </c>
      <c r="L327" s="13" t="n">
        <v>400</v>
      </c>
      <c r="M327" s="11" t="n"/>
      <c r="N327" s="12" t="inlineStr">
        <is>
          <t>No stamp</t>
        </is>
      </c>
      <c r="O327" s="12" t="inlineStr"/>
      <c r="P327" s="11" t="inlineStr"/>
      <c r="Q327" s="12" t="inlineStr"/>
      <c r="R327" s="11" t="inlineStr">
        <is>
          <t>214</t>
        </is>
      </c>
      <c r="S327" s="12" t="inlineStr"/>
      <c r="T327" s="11" t="inlineStr"/>
      <c r="U327" s="12" t="inlineStr"/>
      <c r="V327" s="12" t="n"/>
      <c r="W327" s="12">
        <f>IF(V327="Wrong - photo HAS timestamp + location","Timestamp + Location",IF(V327="Wrong - photo has NO stamp","No stamp",N327))</f>
        <v/>
      </c>
      <c r="X327" s="11">
        <f>IF(W327="Timestamp + Location","Yes","No")</f>
        <v/>
      </c>
      <c r="Y327" s="16" t="inlineStr">
        <is>
          <t>Open photo</t>
        </is>
      </c>
      <c r="Z327" s="11">
        <f>J327&amp;"|"&amp;K327</f>
        <v/>
      </c>
      <c r="AA327" s="12" t="inlineStr">
        <is>
          <t>NO | io | 00214 | ®</t>
        </is>
      </c>
    </row>
    <row r="328" ht="98" customHeight="1">
      <c r="A328" s="11" t="n">
        <v>327</v>
      </c>
      <c r="B328" s="11" t="inlineStr">
        <is>
          <t>SL04457</t>
        </is>
      </c>
      <c r="C328" s="12" t="inlineStr">
        <is>
          <t>GOURAV TAMRKAR</t>
        </is>
      </c>
      <c r="D328" s="11" t="inlineStr">
        <is>
          <t>SR</t>
        </is>
      </c>
      <c r="E328" s="11" t="inlineStr">
        <is>
          <t>GTR05</t>
        </is>
      </c>
      <c r="F328" s="11" t="inlineStr">
        <is>
          <t>CHHATARPUR</t>
        </is>
      </c>
      <c r="G328" s="12" t="inlineStr">
        <is>
          <t>SURENDRA VISHWAKARMA</t>
        </is>
      </c>
      <c r="H328" s="11" t="inlineStr">
        <is>
          <t>350629</t>
        </is>
      </c>
      <c r="I328" s="14" t="n">
        <v>46311</v>
      </c>
      <c r="J328" s="11" t="n">
        <v>2416</v>
      </c>
      <c r="K328" s="11" t="inlineStr">
        <is>
          <t>START</t>
        </is>
      </c>
      <c r="L328" s="13" t="n">
        <v>1184</v>
      </c>
      <c r="M328" s="11" t="n"/>
      <c r="N328" s="12" t="inlineStr">
        <is>
          <t>No stamp</t>
        </is>
      </c>
      <c r="O328" s="12" t="inlineStr"/>
      <c r="P328" s="11" t="inlineStr"/>
      <c r="Q328" s="12" t="inlineStr"/>
      <c r="R328" s="11" t="inlineStr">
        <is>
          <t>30291</t>
        </is>
      </c>
      <c r="S328" s="12" t="inlineStr"/>
      <c r="T328" s="11" t="inlineStr"/>
      <c r="U328" s="12" t="inlineStr">
        <is>
          <t>3 - Random sample (no stamp)</t>
        </is>
      </c>
      <c r="V328" s="17" t="n"/>
      <c r="W328" s="12">
        <f>IF(V328="Wrong - photo HAS timestamp + location","Timestamp + Location",IF(V328="Wrong - photo has NO stamp","No stamp",N328))</f>
        <v/>
      </c>
      <c r="X328" s="11">
        <f>IF(W328="Timestamp + Location","Yes","No")</f>
        <v/>
      </c>
      <c r="Y328" s="16" t="inlineStr">
        <is>
          <t>Open photo</t>
        </is>
      </c>
      <c r="Z328" s="11">
        <f>J328&amp;"|"&amp;K328</f>
        <v/>
      </c>
      <c r="AA328" s="12" t="inlineStr">
        <is>
          <t>30291- | 天</t>
        </is>
      </c>
    </row>
    <row r="329" ht="98" customHeight="1">
      <c r="A329" s="11" t="n">
        <v>328</v>
      </c>
      <c r="B329" s="11" t="inlineStr">
        <is>
          <t>SL04457</t>
        </is>
      </c>
      <c r="C329" s="12" t="inlineStr">
        <is>
          <t>GOURAV TAMRKAR</t>
        </is>
      </c>
      <c r="D329" s="11" t="inlineStr">
        <is>
          <t>SR</t>
        </is>
      </c>
      <c r="E329" s="11" t="inlineStr">
        <is>
          <t>GTR05</t>
        </is>
      </c>
      <c r="F329" s="11" t="inlineStr">
        <is>
          <t>CHHATARPUR</t>
        </is>
      </c>
      <c r="G329" s="12" t="inlineStr">
        <is>
          <t>SURENDRA VISHWAKARMA</t>
        </is>
      </c>
      <c r="H329" s="11" t="inlineStr">
        <is>
          <t>350629</t>
        </is>
      </c>
      <c r="I329" s="14" t="n">
        <v>46311</v>
      </c>
      <c r="J329" s="11" t="n">
        <v>2416</v>
      </c>
      <c r="K329" s="11" t="inlineStr">
        <is>
          <t>END</t>
        </is>
      </c>
      <c r="L329" s="13" t="n">
        <v>1184</v>
      </c>
      <c r="M329" s="11" t="n"/>
      <c r="N329" s="12" t="inlineStr">
        <is>
          <t>No stamp</t>
        </is>
      </c>
      <c r="O329" s="12" t="inlineStr"/>
      <c r="P329" s="11" t="inlineStr"/>
      <c r="Q329" s="12" t="inlineStr"/>
      <c r="R329" s="11" t="inlineStr">
        <is>
          <t>587</t>
        </is>
      </c>
      <c r="S329" s="12" t="inlineStr"/>
      <c r="T329" s="11" t="inlineStr"/>
      <c r="U329" s="12" t="inlineStr"/>
      <c r="V329" s="12" t="n"/>
      <c r="W329" s="12">
        <f>IF(V329="Wrong - photo HAS timestamp + location","Timestamp + Location",IF(V329="Wrong - photo has NO stamp","No stamp",N329))</f>
        <v/>
      </c>
      <c r="X329" s="11">
        <f>IF(W329="Timestamp + Location","Yes","No")</f>
        <v/>
      </c>
      <c r="Y329" s="16" t="inlineStr">
        <is>
          <t>Open photo</t>
        </is>
      </c>
      <c r="Z329" s="11">
        <f>J329&amp;"|"&amp;K329</f>
        <v/>
      </c>
      <c r="AA329" s="12" t="inlineStr">
        <is>
          <t>D0587R | 10 | 福</t>
        </is>
      </c>
    </row>
    <row r="330" ht="98" customHeight="1">
      <c r="A330" s="11" t="n">
        <v>329</v>
      </c>
      <c r="B330" s="11" t="inlineStr">
        <is>
          <t>SL04461</t>
        </is>
      </c>
      <c r="C330" s="12" t="inlineStr">
        <is>
          <t>KAFIL AHMAD KHAN</t>
        </is>
      </c>
      <c r="D330" s="11" t="inlineStr">
        <is>
          <t>SO</t>
        </is>
      </c>
      <c r="E330" s="11" t="inlineStr">
        <is>
          <t>GTR03 B</t>
        </is>
      </c>
      <c r="F330" s="11" t="inlineStr">
        <is>
          <t>Shahjahanpur</t>
        </is>
      </c>
      <c r="G330" s="12" t="inlineStr">
        <is>
          <t>SAURABH JAISWAL</t>
        </is>
      </c>
      <c r="H330" s="11" t="inlineStr">
        <is>
          <t>352141</t>
        </is>
      </c>
      <c r="I330" s="14" t="n">
        <v>46309</v>
      </c>
      <c r="J330" s="11" t="n">
        <v>3931</v>
      </c>
      <c r="K330" s="11" t="inlineStr">
        <is>
          <t>START</t>
        </is>
      </c>
      <c r="L330" s="13" t="n">
        <v>140</v>
      </c>
      <c r="M330" s="11" t="n"/>
      <c r="N330" s="12" t="inlineStr">
        <is>
          <t>No stamp</t>
        </is>
      </c>
      <c r="O330" s="12" t="inlineStr"/>
      <c r="P330" s="11" t="inlineStr"/>
      <c r="Q330" s="12" t="inlineStr"/>
      <c r="R330" s="11" t="inlineStr">
        <is>
          <t>2839</t>
        </is>
      </c>
      <c r="S330" s="12" t="inlineStr"/>
      <c r="T330" s="11" t="inlineStr"/>
      <c r="U330" s="12" t="inlineStr"/>
      <c r="V330" s="12" t="n"/>
      <c r="W330" s="12">
        <f>IF(V330="Wrong - photo HAS timestamp + location","Timestamp + Location",IF(V330="Wrong - photo has NO stamp","No stamp",N330))</f>
        <v/>
      </c>
      <c r="X330" s="11">
        <f>IF(W330="Timestamp + Location","Yes","No")</f>
        <v/>
      </c>
      <c r="Y330" s="16" t="inlineStr">
        <is>
          <t>Open photo</t>
        </is>
      </c>
      <c r="Z330" s="11">
        <f>J330&amp;"|"&amp;K330</f>
        <v/>
      </c>
      <c r="AA330" s="12" t="inlineStr">
        <is>
          <t>ON- | 2839 | E</t>
        </is>
      </c>
    </row>
    <row r="331" ht="98" customHeight="1">
      <c r="A331" s="11" t="n">
        <v>330</v>
      </c>
      <c r="B331" s="11" t="inlineStr">
        <is>
          <t>SL04461</t>
        </is>
      </c>
      <c r="C331" s="12" t="inlineStr">
        <is>
          <t>KAFIL AHMAD KHAN</t>
        </is>
      </c>
      <c r="D331" s="11" t="inlineStr">
        <is>
          <t>SO</t>
        </is>
      </c>
      <c r="E331" s="11" t="inlineStr">
        <is>
          <t>GTR03 B</t>
        </is>
      </c>
      <c r="F331" s="11" t="inlineStr">
        <is>
          <t>Shahjahanpur</t>
        </is>
      </c>
      <c r="G331" s="12" t="inlineStr">
        <is>
          <t>SAURABH JAISWAL</t>
        </is>
      </c>
      <c r="H331" s="11" t="inlineStr">
        <is>
          <t>352141</t>
        </is>
      </c>
      <c r="I331" s="14" t="n">
        <v>46309</v>
      </c>
      <c r="J331" s="11" t="n">
        <v>3931</v>
      </c>
      <c r="K331" s="11" t="inlineStr">
        <is>
          <t>END</t>
        </is>
      </c>
      <c r="L331" s="13" t="n">
        <v>140</v>
      </c>
      <c r="M331" s="11" t="n"/>
      <c r="N331" s="12" t="inlineStr">
        <is>
          <t>No stamp</t>
        </is>
      </c>
      <c r="O331" s="12" t="inlineStr"/>
      <c r="P331" s="11" t="inlineStr"/>
      <c r="Q331" s="12" t="inlineStr"/>
      <c r="R331" s="11" t="inlineStr"/>
      <c r="S331" s="12" t="inlineStr">
        <is>
          <t>[Medium] Reused photo: same as #331 (START, claim 352693, 15-Oct)</t>
        </is>
      </c>
      <c r="T331" s="11" t="inlineStr">
        <is>
          <t>Medium</t>
        </is>
      </c>
      <c r="U331" s="12" t="inlineStr">
        <is>
          <t>1 - Red flag</t>
        </is>
      </c>
      <c r="V331" s="17" t="n"/>
      <c r="W331" s="12">
        <f>IF(V331="Wrong - photo HAS timestamp + location","Timestamp + Location",IF(V331="Wrong - photo has NO stamp","No stamp",N331))</f>
        <v/>
      </c>
      <c r="X331" s="11">
        <f>IF(W331="Timestamp + Location","Yes","No")</f>
        <v/>
      </c>
      <c r="Y331" s="16" t="inlineStr">
        <is>
          <t>Open photo</t>
        </is>
      </c>
      <c r="Z331" s="11">
        <f>J331&amp;"|"&amp;K331</f>
        <v/>
      </c>
      <c r="AA331" s="12" t="inlineStr">
        <is>
          <t>OO0 | 0 | 3.184</t>
        </is>
      </c>
    </row>
    <row r="332" ht="98" customHeight="1">
      <c r="A332" s="11" t="n">
        <v>331</v>
      </c>
      <c r="B332" s="11" t="inlineStr">
        <is>
          <t>SL04461</t>
        </is>
      </c>
      <c r="C332" s="12" t="inlineStr">
        <is>
          <t>KAFIL AHMAD KHAN</t>
        </is>
      </c>
      <c r="D332" s="11" t="inlineStr">
        <is>
          <t>SO</t>
        </is>
      </c>
      <c r="E332" s="11" t="inlineStr">
        <is>
          <t>GTR03 B</t>
        </is>
      </c>
      <c r="F332" s="11" t="inlineStr">
        <is>
          <t>Shahjahanpur</t>
        </is>
      </c>
      <c r="G332" s="12" t="inlineStr">
        <is>
          <t>SAURABH JAISWAL</t>
        </is>
      </c>
      <c r="H332" s="11" t="inlineStr">
        <is>
          <t>352693</t>
        </is>
      </c>
      <c r="I332" s="14" t="n">
        <v>46310</v>
      </c>
      <c r="J332" s="11" t="n">
        <v>4161</v>
      </c>
      <c r="K332" s="11" t="inlineStr">
        <is>
          <t>START</t>
        </is>
      </c>
      <c r="L332" s="13" t="n">
        <v>144</v>
      </c>
      <c r="M332" s="11" t="n"/>
      <c r="N332" s="12" t="inlineStr">
        <is>
          <t>No stamp</t>
        </is>
      </c>
      <c r="O332" s="12" t="inlineStr"/>
      <c r="P332" s="11" t="inlineStr"/>
      <c r="Q332" s="12" t="inlineStr"/>
      <c r="R332" s="11" t="inlineStr"/>
      <c r="S332" s="12" t="inlineStr">
        <is>
          <t>[Medium] Reused photo: same as #330 (END, claim 352141, 14-Oct)</t>
        </is>
      </c>
      <c r="T332" s="11" t="inlineStr">
        <is>
          <t>Medium</t>
        </is>
      </c>
      <c r="U332" s="12" t="inlineStr">
        <is>
          <t>1 - Red flag</t>
        </is>
      </c>
      <c r="V332" s="17" t="n"/>
      <c r="W332" s="12">
        <f>IF(V332="Wrong - photo HAS timestamp + location","Timestamp + Location",IF(V332="Wrong - photo has NO stamp","No stamp",N332))</f>
        <v/>
      </c>
      <c r="X332" s="11">
        <f>IF(W332="Timestamp + Location","Yes","No")</f>
        <v/>
      </c>
      <c r="Y332" s="16" t="inlineStr">
        <is>
          <t>Open photo</t>
        </is>
      </c>
      <c r="Z332" s="11">
        <f>J332&amp;"|"&amp;K332</f>
        <v/>
      </c>
      <c r="AA332" s="12" t="inlineStr">
        <is>
          <t>OO0 | 0 | 3.184</t>
        </is>
      </c>
    </row>
    <row r="333" ht="98" customHeight="1">
      <c r="A333" s="11" t="n">
        <v>332</v>
      </c>
      <c r="B333" s="11" t="inlineStr">
        <is>
          <t>SL04461</t>
        </is>
      </c>
      <c r="C333" s="12" t="inlineStr">
        <is>
          <t>KAFIL AHMAD KHAN</t>
        </is>
      </c>
      <c r="D333" s="11" t="inlineStr">
        <is>
          <t>SO</t>
        </is>
      </c>
      <c r="E333" s="11" t="inlineStr">
        <is>
          <t>GTR03 B</t>
        </is>
      </c>
      <c r="F333" s="11" t="inlineStr">
        <is>
          <t>Shahjahanpur</t>
        </is>
      </c>
      <c r="G333" s="12" t="inlineStr">
        <is>
          <t>SAURABH JAISWAL</t>
        </is>
      </c>
      <c r="H333" s="11" t="inlineStr">
        <is>
          <t>352693</t>
        </is>
      </c>
      <c r="I333" s="14" t="n">
        <v>46310</v>
      </c>
      <c r="J333" s="11" t="n">
        <v>4161</v>
      </c>
      <c r="K333" s="11" t="inlineStr">
        <is>
          <t>END</t>
        </is>
      </c>
      <c r="L333" s="13" t="n">
        <v>144</v>
      </c>
      <c r="M333" s="11" t="n"/>
      <c r="N333" s="12" t="inlineStr">
        <is>
          <t>No stamp</t>
        </is>
      </c>
      <c r="O333" s="12" t="inlineStr"/>
      <c r="P333" s="11" t="inlineStr"/>
      <c r="Q333" s="12" t="inlineStr"/>
      <c r="R333" s="11" t="inlineStr">
        <is>
          <t>0</t>
        </is>
      </c>
      <c r="S333" s="12" t="inlineStr">
        <is>
          <t>[Medium] Reused photo: same as #333 (START, claim 352703, 16-Oct)</t>
        </is>
      </c>
      <c r="T333" s="11" t="inlineStr">
        <is>
          <t>Medium</t>
        </is>
      </c>
      <c r="U333" s="12" t="inlineStr">
        <is>
          <t>1 - Red flag</t>
        </is>
      </c>
      <c r="V333" s="17" t="n"/>
      <c r="W333" s="12">
        <f>IF(V333="Wrong - photo HAS timestamp + location","Timestamp + Location",IF(V333="Wrong - photo has NO stamp","No stamp",N333))</f>
        <v/>
      </c>
      <c r="X333" s="11">
        <f>IF(W333="Timestamp + Location","Yes","No")</f>
        <v/>
      </c>
      <c r="Y333" s="16" t="inlineStr">
        <is>
          <t>Open photo</t>
        </is>
      </c>
      <c r="Z333" s="11">
        <f>J333&amp;"|"&amp;K333</f>
        <v/>
      </c>
      <c r="AA333" s="12" t="inlineStr">
        <is>
          <t>0000 | 358.5m</t>
        </is>
      </c>
    </row>
    <row r="334" ht="98" customHeight="1">
      <c r="A334" s="11" t="n">
        <v>333</v>
      </c>
      <c r="B334" s="11" t="inlineStr">
        <is>
          <t>SL04461</t>
        </is>
      </c>
      <c r="C334" s="12" t="inlineStr">
        <is>
          <t>KAFIL AHMAD KHAN</t>
        </is>
      </c>
      <c r="D334" s="11" t="inlineStr">
        <is>
          <t>SO</t>
        </is>
      </c>
      <c r="E334" s="11" t="inlineStr">
        <is>
          <t>GTR03 B</t>
        </is>
      </c>
      <c r="F334" s="11" t="inlineStr">
        <is>
          <t>Shahjahanpur</t>
        </is>
      </c>
      <c r="G334" s="12" t="inlineStr">
        <is>
          <t>SAURABH JAISWAL</t>
        </is>
      </c>
      <c r="H334" s="11" t="inlineStr">
        <is>
          <t>352703</t>
        </is>
      </c>
      <c r="I334" s="14" t="n">
        <v>46311</v>
      </c>
      <c r="J334" s="11" t="n">
        <v>4163</v>
      </c>
      <c r="K334" s="11" t="inlineStr">
        <is>
          <t>START</t>
        </is>
      </c>
      <c r="L334" s="13" t="n">
        <v>160</v>
      </c>
      <c r="M334" s="11" t="n"/>
      <c r="N334" s="12" t="inlineStr">
        <is>
          <t>No stamp</t>
        </is>
      </c>
      <c r="O334" s="12" t="inlineStr"/>
      <c r="P334" s="11" t="inlineStr"/>
      <c r="Q334" s="12" t="inlineStr"/>
      <c r="R334" s="11" t="inlineStr">
        <is>
          <t>0</t>
        </is>
      </c>
      <c r="S334" s="12" t="inlineStr">
        <is>
          <t>[Medium] Reused photo: same as #332 (END, claim 352693, 15-Oct)</t>
        </is>
      </c>
      <c r="T334" s="11" t="inlineStr">
        <is>
          <t>Medium</t>
        </is>
      </c>
      <c r="U334" s="12" t="inlineStr">
        <is>
          <t>1 - Red flag</t>
        </is>
      </c>
      <c r="V334" s="17" t="n"/>
      <c r="W334" s="12">
        <f>IF(V334="Wrong - photo HAS timestamp + location","Timestamp + Location",IF(V334="Wrong - photo has NO stamp","No stamp",N334))</f>
        <v/>
      </c>
      <c r="X334" s="11">
        <f>IF(W334="Timestamp + Location","Yes","No")</f>
        <v/>
      </c>
      <c r="Y334" s="16" t="inlineStr">
        <is>
          <t>Open photo</t>
        </is>
      </c>
      <c r="Z334" s="11">
        <f>J334&amp;"|"&amp;K334</f>
        <v/>
      </c>
      <c r="AA334" s="12" t="inlineStr">
        <is>
          <t>0000 | 358.5m</t>
        </is>
      </c>
    </row>
    <row r="335" ht="98" customHeight="1">
      <c r="A335" s="11" t="n">
        <v>334</v>
      </c>
      <c r="B335" s="11" t="inlineStr">
        <is>
          <t>SL04461</t>
        </is>
      </c>
      <c r="C335" s="12" t="inlineStr">
        <is>
          <t>KAFIL AHMAD KHAN</t>
        </is>
      </c>
      <c r="D335" s="11" t="inlineStr">
        <is>
          <t>SO</t>
        </is>
      </c>
      <c r="E335" s="11" t="inlineStr">
        <is>
          <t>GTR03 B</t>
        </is>
      </c>
      <c r="F335" s="11" t="inlineStr">
        <is>
          <t>Shahjahanpur</t>
        </is>
      </c>
      <c r="G335" s="12" t="inlineStr">
        <is>
          <t>SAURABH JAISWAL</t>
        </is>
      </c>
      <c r="H335" s="11" t="inlineStr">
        <is>
          <t>352703</t>
        </is>
      </c>
      <c r="I335" s="14" t="n">
        <v>46311</v>
      </c>
      <c r="J335" s="11" t="n">
        <v>4163</v>
      </c>
      <c r="K335" s="11" t="inlineStr">
        <is>
          <t>END</t>
        </is>
      </c>
      <c r="L335" s="13" t="n">
        <v>160</v>
      </c>
      <c r="M335" s="11" t="n"/>
      <c r="N335" s="12" t="inlineStr">
        <is>
          <t>No stamp</t>
        </is>
      </c>
      <c r="O335" s="12" t="inlineStr"/>
      <c r="P335" s="11" t="inlineStr"/>
      <c r="Q335" s="12" t="inlineStr"/>
      <c r="R335" s="11" t="inlineStr"/>
      <c r="S335" s="12" t="inlineStr"/>
      <c r="T335" s="11" t="inlineStr"/>
      <c r="U335" s="12" t="inlineStr"/>
      <c r="V335" s="12" t="n"/>
      <c r="W335" s="12">
        <f>IF(V335="Wrong - photo HAS timestamp + location","Timestamp + Location",IF(V335="Wrong - photo has NO stamp","No stamp",N335))</f>
        <v/>
      </c>
      <c r="X335" s="11">
        <f>IF(W335="Timestamp + Location","Yes","No")</f>
        <v/>
      </c>
      <c r="Y335" s="16" t="inlineStr">
        <is>
          <t>Open photo</t>
        </is>
      </c>
      <c r="Z335" s="11">
        <f>J335&amp;"|"&amp;K335</f>
        <v/>
      </c>
      <c r="AA335" s="12" t="inlineStr">
        <is>
          <t>000 | 18.3</t>
        </is>
      </c>
    </row>
    <row r="336" ht="98" customHeight="1">
      <c r="A336" s="11" t="n">
        <v>335</v>
      </c>
      <c r="B336" s="11" t="inlineStr">
        <is>
          <t>SL04464</t>
        </is>
      </c>
      <c r="C336" s="12" t="inlineStr">
        <is>
          <t>RAVISHANKAR DHARAMRAJ MAURYA</t>
        </is>
      </c>
      <c r="D336" s="11" t="inlineStr">
        <is>
          <t>KAE</t>
        </is>
      </c>
      <c r="E336" s="11" t="inlineStr">
        <is>
          <t>North</t>
        </is>
      </c>
      <c r="F336" s="11" t="inlineStr">
        <is>
          <t>DELHI</t>
        </is>
      </c>
      <c r="G336" s="12" t="inlineStr">
        <is>
          <t>RISHI RAGHAV</t>
        </is>
      </c>
      <c r="H336" s="11" t="inlineStr">
        <is>
          <t>348896</t>
        </is>
      </c>
      <c r="I336" s="14" t="n">
        <v>46308</v>
      </c>
      <c r="J336" s="11" t="n">
        <v>607</v>
      </c>
      <c r="K336" s="11" t="inlineStr">
        <is>
          <t>START</t>
        </is>
      </c>
      <c r="L336" s="13" t="n">
        <v>620</v>
      </c>
      <c r="M336" s="11" t="n"/>
      <c r="N336" s="12" t="inlineStr">
        <is>
          <t>Timestamp only (no location)</t>
        </is>
      </c>
      <c r="O336" s="12" t="inlineStr">
        <is>
          <t>10-Oct-2026</t>
        </is>
      </c>
      <c r="P336" s="11" t="inlineStr">
        <is>
          <t>18:54</t>
        </is>
      </c>
      <c r="Q336" s="12" t="inlineStr"/>
      <c r="R336" s="11" t="inlineStr">
        <is>
          <t>5199</t>
        </is>
      </c>
      <c r="S336" s="12" t="inlineStr">
        <is>
          <t>[Medium] Stamp date does not match claim: Photo dated 10-Oct-2026, claim date 13-Oct-2026</t>
        </is>
      </c>
      <c r="T336" s="11" t="inlineStr">
        <is>
          <t>Medium</t>
        </is>
      </c>
      <c r="U336" s="12" t="inlineStr">
        <is>
          <t>1 - Red flag</t>
        </is>
      </c>
      <c r="V336" s="17" t="n"/>
      <c r="W336" s="12">
        <f>IF(V336="Wrong - photo HAS timestamp + location","Timestamp + Location",IF(V336="Wrong - photo has NO stamp","No stamp",N336))</f>
        <v/>
      </c>
      <c r="X336" s="11">
        <f>IF(W336="Timestamp + Location","Yes","No")</f>
        <v/>
      </c>
      <c r="Y336" s="16" t="inlineStr">
        <is>
          <t>Open photo</t>
        </is>
      </c>
      <c r="Z336" s="11">
        <f>J336&amp;"|"&amp;K336</f>
        <v/>
      </c>
      <c r="AA336" s="12" t="inlineStr">
        <is>
          <t>Oct10,2026,18:54 | 945 | kim | TRIA | E | 5199 | 000</t>
        </is>
      </c>
    </row>
    <row r="337" ht="98" customHeight="1">
      <c r="A337" s="11" t="n">
        <v>336</v>
      </c>
      <c r="B337" s="11" t="inlineStr">
        <is>
          <t>SL04464</t>
        </is>
      </c>
      <c r="C337" s="12" t="inlineStr">
        <is>
          <t>RAVISHANKAR DHARAMRAJ MAURYA</t>
        </is>
      </c>
      <c r="D337" s="11" t="inlineStr">
        <is>
          <t>KAE</t>
        </is>
      </c>
      <c r="E337" s="11" t="inlineStr">
        <is>
          <t>North</t>
        </is>
      </c>
      <c r="F337" s="11" t="inlineStr">
        <is>
          <t>DELHI</t>
        </is>
      </c>
      <c r="G337" s="12" t="inlineStr">
        <is>
          <t>RISHI RAGHAV</t>
        </is>
      </c>
      <c r="H337" s="11" t="inlineStr">
        <is>
          <t>348896</t>
        </is>
      </c>
      <c r="I337" s="14" t="n">
        <v>46308</v>
      </c>
      <c r="J337" s="11" t="n">
        <v>607</v>
      </c>
      <c r="K337" s="11" t="inlineStr">
        <is>
          <t>END</t>
        </is>
      </c>
      <c r="L337" s="13" t="n">
        <v>620</v>
      </c>
      <c r="M337" s="11" t="n"/>
      <c r="N337" s="12" t="inlineStr">
        <is>
          <t>Timestamp + Location</t>
        </is>
      </c>
      <c r="O337" s="12" t="inlineStr">
        <is>
          <t>12-Oct-2026</t>
        </is>
      </c>
      <c r="P337" s="11" t="inlineStr">
        <is>
          <t>19:38</t>
        </is>
      </c>
      <c r="Q337" s="12" t="inlineStr">
        <is>
          <t>28.59589, 77.45707</t>
        </is>
      </c>
      <c r="R337" s="11" t="inlineStr">
        <is>
          <t>5285</t>
        </is>
      </c>
      <c r="S337" s="12" t="inlineStr">
        <is>
          <t>[Medium] Stamp date does not match claim: Photo dated 12-Oct-2026, claim date 13-Oct-2026</t>
        </is>
      </c>
      <c r="T337" s="11" t="inlineStr">
        <is>
          <t>Medium</t>
        </is>
      </c>
      <c r="U337" s="12" t="inlineStr">
        <is>
          <t>1 - Red flag</t>
        </is>
      </c>
      <c r="V337" s="17" t="n"/>
      <c r="W337" s="12">
        <f>IF(V337="Wrong - photo HAS timestamp + location","Timestamp + Location",IF(V337="Wrong - photo has NO stamp","No stamp",N337))</f>
        <v/>
      </c>
      <c r="X337" s="11">
        <f>IF(W337="Timestamp + Location","Yes","No")</f>
        <v/>
      </c>
      <c r="Y337" s="16" t="inlineStr">
        <is>
          <t>Open photo</t>
        </is>
      </c>
      <c r="Z337" s="11">
        <f>J337&amp;"|"&amp;K337</f>
        <v/>
      </c>
      <c r="AA337" s="12" t="inlineStr">
        <is>
          <t>78 | 5285 | aFaMoCo | Ithaira, Uttar Pradesh, India | C-5,Roza Yakubpur,GreaterNoida,Ithaira,Utt | Pradesh201318,India | Google | Lat 28.595893°Long 77.457067° | Monday.12/10/202607:38PMGMT+05:30 | Ithaira, Uttar Pradesh, India | C-S, Roza Yakubpur, Greater Noida, Ithaira, Uttar | Pradesh 201318. India | Google | Lat 28.595893* Long 77.457067* | Monday. 12/10/2026 07:38 PM GMT +05:30</t>
        </is>
      </c>
    </row>
    <row r="338" ht="98" customHeight="1">
      <c r="A338" s="11" t="n">
        <v>337</v>
      </c>
      <c r="B338" s="11" t="inlineStr">
        <is>
          <t>SL04464</t>
        </is>
      </c>
      <c r="C338" s="12" t="inlineStr">
        <is>
          <t>RAVISHANKAR DHARAMRAJ MAURYA</t>
        </is>
      </c>
      <c r="D338" s="11" t="inlineStr">
        <is>
          <t>KAE</t>
        </is>
      </c>
      <c r="E338" s="11" t="inlineStr">
        <is>
          <t>North</t>
        </is>
      </c>
      <c r="F338" s="11" t="inlineStr">
        <is>
          <t>DELHI</t>
        </is>
      </c>
      <c r="G338" s="12" t="inlineStr">
        <is>
          <t>RISHI RAGHAV</t>
        </is>
      </c>
      <c r="H338" s="11" t="inlineStr">
        <is>
          <t>349563</t>
        </is>
      </c>
      <c r="I338" s="14" t="n">
        <v>46309</v>
      </c>
      <c r="J338" s="11" t="n">
        <v>1213</v>
      </c>
      <c r="K338" s="11" t="inlineStr">
        <is>
          <t>START</t>
        </is>
      </c>
      <c r="L338" s="13" t="n">
        <v>340</v>
      </c>
      <c r="M338" s="11" t="n"/>
      <c r="N338" s="12" t="inlineStr">
        <is>
          <t>Timestamp + Location</t>
        </is>
      </c>
      <c r="O338" s="12" t="inlineStr">
        <is>
          <t>13-Oct-2026</t>
        </is>
      </c>
      <c r="P338" s="11" t="inlineStr">
        <is>
          <t>09:20</t>
        </is>
      </c>
      <c r="Q338" s="12" t="inlineStr">
        <is>
          <t>28.59447, 77.45700</t>
        </is>
      </c>
      <c r="R338" s="11" t="inlineStr"/>
      <c r="S338" s="12" t="inlineStr">
        <is>
          <t>[Medium] Stamp date does not match claim: Photo dated 13-Oct-2026, claim date 14-Oct-2026</t>
        </is>
      </c>
      <c r="T338" s="11" t="inlineStr">
        <is>
          <t>Medium</t>
        </is>
      </c>
      <c r="U338" s="12" t="inlineStr">
        <is>
          <t>1 - Red flag</t>
        </is>
      </c>
      <c r="V338" s="17" t="n"/>
      <c r="W338" s="12">
        <f>IF(V338="Wrong - photo HAS timestamp + location","Timestamp + Location",IF(V338="Wrong - photo has NO stamp","No stamp",N338))</f>
        <v/>
      </c>
      <c r="X338" s="11">
        <f>IF(W338="Timestamp + Location","Yes","No")</f>
        <v/>
      </c>
      <c r="Y338" s="16" t="inlineStr">
        <is>
          <t>Open photo</t>
        </is>
      </c>
      <c r="Z338" s="11">
        <f>J338&amp;"|"&amp;K338</f>
        <v/>
      </c>
      <c r="AA338" s="12" t="inlineStr">
        <is>
          <t>100 | 120 | 140 | Greater Noida, Uttar Pradesh, | India | Hfv4-gmv Green Belt Authority Park,Amrapali Dream | Valley Greater Noida,Utar Pradesh 201318,India | Google | Lat28.594471°Long77.457002° | Tuesd8y,13/10/202609:20AMGMT+05:30 | Greater Noida, Uttar Pradesh, | India | Htv4-gmy Green Belt Authority Park, AmrapallDream | Valley Greater Noida, Uttar Pradash 201318, India | Google | Lat28.594471°Long77457002° | Tuesday, 13/10/2026 09:20 AM GMT +0S:30</t>
        </is>
      </c>
    </row>
    <row r="339" ht="98" customHeight="1">
      <c r="A339" s="11" t="n">
        <v>338</v>
      </c>
      <c r="B339" s="11" t="inlineStr">
        <is>
          <t>SL04464</t>
        </is>
      </c>
      <c r="C339" s="12" t="inlineStr">
        <is>
          <t>RAVISHANKAR DHARAMRAJ MAURYA</t>
        </is>
      </c>
      <c r="D339" s="11" t="inlineStr">
        <is>
          <t>KAE</t>
        </is>
      </c>
      <c r="E339" s="11" t="inlineStr">
        <is>
          <t>North</t>
        </is>
      </c>
      <c r="F339" s="11" t="inlineStr">
        <is>
          <t>DELHI</t>
        </is>
      </c>
      <c r="G339" s="12" t="inlineStr">
        <is>
          <t>RISHI RAGHAV</t>
        </is>
      </c>
      <c r="H339" s="11" t="inlineStr">
        <is>
          <t>349563</t>
        </is>
      </c>
      <c r="I339" s="14" t="n">
        <v>46309</v>
      </c>
      <c r="J339" s="11" t="n">
        <v>1213</v>
      </c>
      <c r="K339" s="11" t="inlineStr">
        <is>
          <t>END</t>
        </is>
      </c>
      <c r="L339" s="13" t="n">
        <v>340</v>
      </c>
      <c r="M339" s="11" t="n"/>
      <c r="N339" s="12" t="inlineStr">
        <is>
          <t>Timestamp + Location</t>
        </is>
      </c>
      <c r="O339" s="12" t="inlineStr">
        <is>
          <t>13-Oct-2026</t>
        </is>
      </c>
      <c r="P339" s="11" t="inlineStr">
        <is>
          <t>19:37</t>
        </is>
      </c>
      <c r="Q339" s="12" t="inlineStr">
        <is>
          <t>28.59774, 77.47140</t>
        </is>
      </c>
      <c r="R339" s="11" t="inlineStr">
        <is>
          <t>52306</t>
        </is>
      </c>
      <c r="S339" s="12" t="inlineStr">
        <is>
          <t>[Medium] Stamp date does not match claim: Photo dated 13-Oct-2026, claim date 14-Oct-2026</t>
        </is>
      </c>
      <c r="T339" s="11" t="inlineStr">
        <is>
          <t>Medium</t>
        </is>
      </c>
      <c r="U339" s="12" t="inlineStr">
        <is>
          <t>1 - Red flag</t>
        </is>
      </c>
      <c r="V339" s="17" t="n"/>
      <c r="W339" s="12">
        <f>IF(V339="Wrong - photo HAS timestamp + location","Timestamp + Location",IF(V339="Wrong - photo has NO stamp","No stamp",N339))</f>
        <v/>
      </c>
      <c r="X339" s="11">
        <f>IF(W339="Timestamp + Location","Yes","No")</f>
        <v/>
      </c>
      <c r="Y339" s="16" t="inlineStr">
        <is>
          <t>Open photo</t>
        </is>
      </c>
      <c r="Z339" s="11">
        <f>J339&amp;"|"&amp;K339</f>
        <v/>
      </c>
      <c r="AA339" s="12" t="inlineStr">
        <is>
          <t>TRIP | 153.3 | Km | F | E | 52306km | Greater Noida,Uttar Pradesh, | India | Hfxc+4m8,Maripat Rd,Roza Jalalour,Roza Jalalpur | village,GreaterNoida,UttarPradesh203207,India | Google | Lat28.597742°Long77.471396° | TuS0ay.13/10/202607:37PMGMT+05:30 | Greater Noida, Uttar Pradesh, | India | Hfxc+4m8, Maripat Rd, Roza Jalalpur, Roza Jalalpur | village, Greater Noida, Uttar Pradesh 203207, India | Google | Lat 28.597742° Long 77.471396* | Tu0sday.13/10/2026 07:37 PM GMT +C5:30</t>
        </is>
      </c>
    </row>
    <row r="340" ht="98" customHeight="1">
      <c r="A340" s="11" t="n">
        <v>339</v>
      </c>
      <c r="B340" s="11" t="inlineStr">
        <is>
          <t>SL04464</t>
        </is>
      </c>
      <c r="C340" s="12" t="inlineStr">
        <is>
          <t>RAVISHANKAR DHARAMRAJ MAURYA</t>
        </is>
      </c>
      <c r="D340" s="11" t="inlineStr">
        <is>
          <t>KAE</t>
        </is>
      </c>
      <c r="E340" s="11" t="inlineStr">
        <is>
          <t>North</t>
        </is>
      </c>
      <c r="F340" s="11" t="inlineStr">
        <is>
          <t>DELHI</t>
        </is>
      </c>
      <c r="G340" s="12" t="inlineStr">
        <is>
          <t>RISHI RAGHAV</t>
        </is>
      </c>
      <c r="H340" s="11" t="inlineStr">
        <is>
          <t>350393</t>
        </is>
      </c>
      <c r="I340" s="14" t="n">
        <v>46311</v>
      </c>
      <c r="J340" s="11" t="n">
        <v>2135</v>
      </c>
      <c r="K340" s="11" t="inlineStr">
        <is>
          <t>START</t>
        </is>
      </c>
      <c r="L340" s="13" t="n">
        <v>236</v>
      </c>
      <c r="M340" s="11" t="n"/>
      <c r="N340" s="12" t="inlineStr">
        <is>
          <t>Timestamp + Location</t>
        </is>
      </c>
      <c r="O340" s="12" t="inlineStr">
        <is>
          <t>15-Oct-2026</t>
        </is>
      </c>
      <c r="P340" s="11" t="inlineStr">
        <is>
          <t>09:25</t>
        </is>
      </c>
      <c r="Q340" s="12" t="inlineStr">
        <is>
          <t>28.59441, 77.45715</t>
        </is>
      </c>
      <c r="R340" s="11" t="inlineStr">
        <is>
          <t>52375</t>
        </is>
      </c>
      <c r="S340" s="12" t="inlineStr">
        <is>
          <t>[Medium] Stamp date does not match claim: Photo dated 15-Oct-2026, claim date 16-Oct-2026 | [Medium] Odometer reading goes backwards: START 5237.5 is below previous END 5285 (13-Oct) - OCR reading, verify</t>
        </is>
      </c>
      <c r="T340" s="11" t="inlineStr">
        <is>
          <t>Medium</t>
        </is>
      </c>
      <c r="U340" s="12" t="inlineStr">
        <is>
          <t>1 - Red flag</t>
        </is>
      </c>
      <c r="V340" s="17" t="n"/>
      <c r="W340" s="12">
        <f>IF(V340="Wrong - photo HAS timestamp + location","Timestamp + Location",IF(V340="Wrong - photo has NO stamp","No stamp",N340))</f>
        <v/>
      </c>
      <c r="X340" s="11">
        <f>IF(W340="Timestamp + Location","Yes","No")</f>
        <v/>
      </c>
      <c r="Y340" s="16" t="inlineStr">
        <is>
          <t>Open photo</t>
        </is>
      </c>
      <c r="Z340" s="11">
        <f>J340&amp;"|"&amp;K340</f>
        <v/>
      </c>
      <c r="AA340" s="12" t="inlineStr">
        <is>
          <t>228.9 | 52375 | RES | Greater Noida, Uttar Pradesh, | India | Hfv4-gmv Green Belt Authority Park,Amrapali Dream | Valley. Greater Noida,Uttar Pradesh201318,India | Google | Lat28.594408°Long77457149 | Thursday,15/10/202609:25AM GMT+05:30 | Greater Noida, Uttar Pradesh, | India | Htv4-gmv Green Belt Authority Park, Amrapall Dream | Valley. Greater Noida,Uttar Pradesh 201318, India | Google | Lat 28.594408°Long77457149° | Thursday,15/10/2026 09:25 AM GMT +05:30</t>
        </is>
      </c>
    </row>
    <row r="341" ht="98" customHeight="1">
      <c r="A341" s="11" t="n">
        <v>340</v>
      </c>
      <c r="B341" s="11" t="inlineStr">
        <is>
          <t>SL04464</t>
        </is>
      </c>
      <c r="C341" s="12" t="inlineStr">
        <is>
          <t>RAVISHANKAR DHARAMRAJ MAURYA</t>
        </is>
      </c>
      <c r="D341" s="11" t="inlineStr">
        <is>
          <t>KAE</t>
        </is>
      </c>
      <c r="E341" s="11" t="inlineStr">
        <is>
          <t>North</t>
        </is>
      </c>
      <c r="F341" s="11" t="inlineStr">
        <is>
          <t>DELHI</t>
        </is>
      </c>
      <c r="G341" s="12" t="inlineStr">
        <is>
          <t>RISHI RAGHAV</t>
        </is>
      </c>
      <c r="H341" s="11" t="inlineStr">
        <is>
          <t>350393</t>
        </is>
      </c>
      <c r="I341" s="14" t="n">
        <v>46311</v>
      </c>
      <c r="J341" s="11" t="n">
        <v>2135</v>
      </c>
      <c r="K341" s="11" t="inlineStr">
        <is>
          <t>END</t>
        </is>
      </c>
      <c r="L341" s="13" t="n">
        <v>236</v>
      </c>
      <c r="M341" s="11" t="n"/>
      <c r="N341" s="12" t="inlineStr">
        <is>
          <t>Timestamp + Location</t>
        </is>
      </c>
      <c r="O341" s="12" t="inlineStr">
        <is>
          <t>15-Oct-2026</t>
        </is>
      </c>
      <c r="P341" s="11" t="inlineStr"/>
      <c r="Q341" s="12" t="inlineStr">
        <is>
          <t>28.59456, 77.46770</t>
        </is>
      </c>
      <c r="R341" s="11" t="inlineStr">
        <is>
          <t>52469</t>
        </is>
      </c>
      <c r="S341" s="12" t="inlineStr">
        <is>
          <t>[Medium] Stamp date does not match claim: Photo dated 15-Oct-2026, claim date 16-Oct-2026</t>
        </is>
      </c>
      <c r="T341" s="11" t="inlineStr">
        <is>
          <t>Medium</t>
        </is>
      </c>
      <c r="U341" s="12" t="inlineStr">
        <is>
          <t>1 - Red flag</t>
        </is>
      </c>
      <c r="V341" s="17" t="n"/>
      <c r="W341" s="12">
        <f>IF(V341="Wrong - photo HAS timestamp + location","Timestamp + Location",IF(V341="Wrong - photo has NO stamp","No stamp",N341))</f>
        <v/>
      </c>
      <c r="X341" s="11">
        <f>IF(W341="Timestamp + Location","Yes","No")</f>
        <v/>
      </c>
      <c r="Y341" s="16" t="inlineStr">
        <is>
          <t>Open photo</t>
        </is>
      </c>
      <c r="Z341" s="11">
        <f>J341&amp;"|"&amp;K341</f>
        <v/>
      </c>
      <c r="AA341" s="12" t="inlineStr">
        <is>
          <t>TAIP | 52469km | aAMC | Milak Lachhi, Uttar Pradesh, | India | Hfq8+qvg.MilakLachchhi,MilakLachhi,Uttar | Pradesh203207,India | Google | Lat28.5945629Long77.467704 | Thursday.15/10/202607:22PMGMT+05:30 | Milak Lachhi, Uttar Pradesh, | India | Hfg8+qvg. Milak Lachchhi, Milak Lachhi, Uttar | Pradesh203207.India | Google | Lat 28.5945629Long 77467704° | ThurSday.15/10/202607:22PM GMT +05:30</t>
        </is>
      </c>
    </row>
    <row r="342" ht="98" customHeight="1">
      <c r="A342" s="11" t="n">
        <v>341</v>
      </c>
      <c r="B342" s="11" t="inlineStr">
        <is>
          <t>SL04464</t>
        </is>
      </c>
      <c r="C342" s="12" t="inlineStr">
        <is>
          <t>RAVISHANKAR DHARAMRAJ MAURYA</t>
        </is>
      </c>
      <c r="D342" s="11" t="inlineStr">
        <is>
          <t>KAE</t>
        </is>
      </c>
      <c r="E342" s="11" t="inlineStr">
        <is>
          <t>North</t>
        </is>
      </c>
      <c r="F342" s="11" t="inlineStr">
        <is>
          <t>DELHI</t>
        </is>
      </c>
      <c r="G342" s="12" t="inlineStr">
        <is>
          <t>RISHI RAGHAV</t>
        </is>
      </c>
      <c r="H342" s="11" t="inlineStr">
        <is>
          <t>351058</t>
        </is>
      </c>
      <c r="I342" s="14" t="n">
        <v>46312</v>
      </c>
      <c r="J342" s="11" t="n">
        <v>2926</v>
      </c>
      <c r="K342" s="11" t="inlineStr">
        <is>
          <t>START</t>
        </is>
      </c>
      <c r="L342" s="13" t="n">
        <v>116</v>
      </c>
      <c r="M342" s="11" t="n"/>
      <c r="N342" s="12" t="inlineStr">
        <is>
          <t>Timestamp + Location</t>
        </is>
      </c>
      <c r="O342" s="12" t="inlineStr">
        <is>
          <t>16-Oct-2026</t>
        </is>
      </c>
      <c r="P342" s="11" t="inlineStr">
        <is>
          <t>09:34</t>
        </is>
      </c>
      <c r="Q342" s="12" t="inlineStr">
        <is>
          <t>28.59446, 77.45719</t>
        </is>
      </c>
      <c r="R342" s="11" t="inlineStr"/>
      <c r="S342" s="12" t="inlineStr">
        <is>
          <t>[Medium] Stamp date does not match claim: Photo dated 16-Oct-2026, claim date 17-Oct-2026</t>
        </is>
      </c>
      <c r="T342" s="11" t="inlineStr">
        <is>
          <t>Medium</t>
        </is>
      </c>
      <c r="U342" s="12" t="inlineStr">
        <is>
          <t>1 - Red flag</t>
        </is>
      </c>
      <c r="V342" s="17" t="n"/>
      <c r="W342" s="12">
        <f>IF(V342="Wrong - photo HAS timestamp + location","Timestamp + Location",IF(V342="Wrong - photo has NO stamp","No stamp",N342))</f>
        <v/>
      </c>
      <c r="X342" s="11">
        <f>IF(W342="Timestamp + Location","Yes","No")</f>
        <v/>
      </c>
      <c r="Y342" s="16" t="inlineStr">
        <is>
          <t>Open photo</t>
        </is>
      </c>
      <c r="Z342" s="11">
        <f>J342&amp;"|"&amp;K342</f>
        <v/>
      </c>
      <c r="AA342" s="12" t="inlineStr">
        <is>
          <t>100 | 120 | 140 | Greater Noida, Uttar Pradesh, | India | Hfv4-gmv Green BeltAuthority Park,Amrapali Dream | Google | Valley. Greater Noida,Uttar Pradesh 201318,India | Lat28.594463°Long77457192° | Friday.16/10/202609:34AMGMT+05:30 | Greater Noida, Uttar Pradesh, | India | Hfv4-gmv Green Belt Authority Park, AmrapallDream | Valley Greater Noida, Uttar Pradesh 201318, India | Google | Lat 28.594463°Long77457192° | Friday,16/10/2026 09:34 AM GMT +05:30</t>
        </is>
      </c>
    </row>
    <row r="343" ht="98" customHeight="1">
      <c r="A343" s="11" t="n">
        <v>342</v>
      </c>
      <c r="B343" s="11" t="inlineStr">
        <is>
          <t>SL04464</t>
        </is>
      </c>
      <c r="C343" s="12" t="inlineStr">
        <is>
          <t>RAVISHANKAR DHARAMRAJ MAURYA</t>
        </is>
      </c>
      <c r="D343" s="11" t="inlineStr">
        <is>
          <t>KAE</t>
        </is>
      </c>
      <c r="E343" s="11" t="inlineStr">
        <is>
          <t>North</t>
        </is>
      </c>
      <c r="F343" s="11" t="inlineStr">
        <is>
          <t>DELHI</t>
        </is>
      </c>
      <c r="G343" s="12" t="inlineStr">
        <is>
          <t>RISHI RAGHAV</t>
        </is>
      </c>
      <c r="H343" s="11" t="inlineStr">
        <is>
          <t>351058</t>
        </is>
      </c>
      <c r="I343" s="14" t="n">
        <v>46312</v>
      </c>
      <c r="J343" s="11" t="n">
        <v>2926</v>
      </c>
      <c r="K343" s="11" t="inlineStr">
        <is>
          <t>END</t>
        </is>
      </c>
      <c r="L343" s="13" t="n">
        <v>116</v>
      </c>
      <c r="M343" s="11" t="n"/>
      <c r="N343" s="12" t="inlineStr">
        <is>
          <t>Timestamp + Location</t>
        </is>
      </c>
      <c r="O343" s="12" t="inlineStr">
        <is>
          <t>16-Oct-2026</t>
        </is>
      </c>
      <c r="P343" s="11" t="inlineStr">
        <is>
          <t>19:44</t>
        </is>
      </c>
      <c r="Q343" s="12" t="inlineStr">
        <is>
          <t>28.51033, 77.36957</t>
        </is>
      </c>
      <c r="R343" s="11" t="inlineStr">
        <is>
          <t>95525</t>
        </is>
      </c>
      <c r="S343" s="12" t="inlineStr">
        <is>
          <t>[Medium] Stamp date does not match claim: Photo dated 16-Oct-2026, claim date 17-Oct-2026</t>
        </is>
      </c>
      <c r="T343" s="11" t="inlineStr">
        <is>
          <t>Medium</t>
        </is>
      </c>
      <c r="U343" s="12" t="inlineStr">
        <is>
          <t>1 - Red flag</t>
        </is>
      </c>
      <c r="V343" s="17" t="n"/>
      <c r="W343" s="12">
        <f>IF(V343="Wrong - photo HAS timestamp + location","Timestamp + Location",IF(V343="Wrong - photo has NO stamp","No stamp",N343))</f>
        <v/>
      </c>
      <c r="X343" s="11">
        <f>IF(W343="Timestamp + Location","Yes","No")</f>
        <v/>
      </c>
      <c r="Y343" s="16" t="inlineStr">
        <is>
          <t>Open photo</t>
        </is>
      </c>
      <c r="Z343" s="11">
        <f>J343&amp;"|"&amp;K343</f>
        <v/>
      </c>
      <c r="AA343" s="12" t="inlineStr">
        <is>
          <t>140 | 95525 | Noida, Uttar Pradesh, India | Trends,Paras One 33,Noida,Uttar Pradesh | 201304,India | Google | Lat28.510334°Long77.369566° | Friday.16/10/202607:44PMGMT+05:30 | JGHT | Noida, Uttar Pradesh, India | Trends, Paras One 33, Noida, Uttar Pradesh | 201304. India | Google | Lat 28.510334° Lorg 77.369566 | Friday. 16/10/2026 07:44 PM GMT + 05:30</t>
        </is>
      </c>
    </row>
    <row r="344" ht="98" customHeight="1">
      <c r="A344" s="11" t="n">
        <v>343</v>
      </c>
      <c r="B344" s="11" t="inlineStr">
        <is>
          <t>SL04478</t>
        </is>
      </c>
      <c r="C344" s="12" t="inlineStr">
        <is>
          <t>KARAN LAMBA</t>
        </is>
      </c>
      <c r="D344" s="11" t="inlineStr">
        <is>
          <t>ASE</t>
        </is>
      </c>
      <c r="E344" s="11" t="inlineStr">
        <is>
          <t>GTR02</t>
        </is>
      </c>
      <c r="F344" s="11" t="inlineStr">
        <is>
          <t>West Delhi</t>
        </is>
      </c>
      <c r="G344" s="12" t="inlineStr">
        <is>
          <t>RAHUL GAUTAM</t>
        </is>
      </c>
      <c r="H344" s="11" t="inlineStr">
        <is>
          <t>348329</t>
        </is>
      </c>
      <c r="I344" s="14" t="n">
        <v>46307</v>
      </c>
      <c r="J344" s="11" t="n">
        <v>237</v>
      </c>
      <c r="K344" s="11" t="inlineStr">
        <is>
          <t>START</t>
        </is>
      </c>
      <c r="L344" s="13" t="n">
        <v>136</v>
      </c>
      <c r="M344" s="11" t="n"/>
      <c r="N344" s="12" t="inlineStr">
        <is>
          <t>No stamp</t>
        </is>
      </c>
      <c r="O344" s="12" t="inlineStr"/>
      <c r="P344" s="11" t="inlineStr"/>
      <c r="Q344" s="12" t="inlineStr"/>
      <c r="R344" s="11" t="inlineStr"/>
      <c r="S344" s="12" t="inlineStr"/>
      <c r="T344" s="11" t="inlineStr"/>
      <c r="U344" s="12" t="inlineStr">
        <is>
          <t>2 - Employee uses stamps elsewhere</t>
        </is>
      </c>
      <c r="V344" s="17" t="n"/>
      <c r="W344" s="12">
        <f>IF(V344="Wrong - photo HAS timestamp + location","Timestamp + Location",IF(V344="Wrong - photo has NO stamp","No stamp",N344))</f>
        <v/>
      </c>
      <c r="X344" s="11">
        <f>IF(W344="Timestamp + Location","Yes","No")</f>
        <v/>
      </c>
      <c r="Y344" s="16" t="inlineStr">
        <is>
          <t>Open photo</t>
        </is>
      </c>
      <c r="Z344" s="11">
        <f>J344&amp;"|"&amp;K344</f>
        <v/>
      </c>
      <c r="AA344" s="12" t="inlineStr">
        <is>
          <t>0 | km/h | 23N7</t>
        </is>
      </c>
    </row>
    <row r="345" ht="98" customHeight="1">
      <c r="A345" s="11" t="n">
        <v>344</v>
      </c>
      <c r="B345" s="11" t="inlineStr">
        <is>
          <t>SL04478</t>
        </is>
      </c>
      <c r="C345" s="12" t="inlineStr">
        <is>
          <t>KARAN LAMBA</t>
        </is>
      </c>
      <c r="D345" s="11" t="inlineStr">
        <is>
          <t>ASE</t>
        </is>
      </c>
      <c r="E345" s="11" t="inlineStr">
        <is>
          <t>GTR02</t>
        </is>
      </c>
      <c r="F345" s="11" t="inlineStr">
        <is>
          <t>West Delhi</t>
        </is>
      </c>
      <c r="G345" s="12" t="inlineStr">
        <is>
          <t>RAHUL GAUTAM</t>
        </is>
      </c>
      <c r="H345" s="11" t="inlineStr">
        <is>
          <t>348329</t>
        </is>
      </c>
      <c r="I345" s="14" t="n">
        <v>46307</v>
      </c>
      <c r="J345" s="11" t="n">
        <v>237</v>
      </c>
      <c r="K345" s="11" t="inlineStr">
        <is>
          <t>END</t>
        </is>
      </c>
      <c r="L345" s="13" t="n">
        <v>136</v>
      </c>
      <c r="M345" s="11" t="n"/>
      <c r="N345" s="12" t="inlineStr">
        <is>
          <t>Timestamp + Location</t>
        </is>
      </c>
      <c r="O345" s="12" t="inlineStr">
        <is>
          <t>12-Oct-2026</t>
        </is>
      </c>
      <c r="P345" s="11" t="inlineStr">
        <is>
          <t>18:51</t>
        </is>
      </c>
      <c r="Q345" s="12" t="inlineStr">
        <is>
          <t>28.63088, 77.03661</t>
        </is>
      </c>
      <c r="R345" s="11" t="inlineStr">
        <is>
          <t>59793, 1278.5</t>
        </is>
      </c>
      <c r="S345" s="12" t="inlineStr"/>
      <c r="T345" s="11" t="inlineStr"/>
      <c r="U345" s="12" t="inlineStr"/>
      <c r="V345" s="12" t="n"/>
      <c r="W345" s="12">
        <f>IF(V345="Wrong - photo HAS timestamp + location","Timestamp + Location",IF(V345="Wrong - photo has NO stamp","No stamp",N345))</f>
        <v/>
      </c>
      <c r="X345" s="11">
        <f>IF(W345="Timestamp + Location","Yes","No")</f>
        <v/>
      </c>
      <c r="Y345" s="16" t="inlineStr">
        <is>
          <t>Open photo</t>
        </is>
      </c>
      <c r="Z345" s="11">
        <f>J345&amp;"|"&amp;K345</f>
        <v/>
      </c>
      <c r="AA345" s="12" t="inlineStr">
        <is>
          <t>km/h | 59793kmTRIP1278.5km | ODO | RESE | GPSMapCamero | New Delhi, Delhi, India | R2/46,BlockP,MohanGarden,Razapur | Khurd,NewDelhi,Delhi110059,India | Google | Lat28.630882°Long77.036611° | Monday,12/10/202606:51PMGMT+05:30 | GPSMapCamero | New Delhi, Delhi, India | R2/46, Block P, Mohan Garden, Razapur | Khurd, New Delhi, Delhi 110059, India | Google | Lat 28.630882° Long 77.036611° | Monday, 12/10/2026 06:51 PM GMT +05:30</t>
        </is>
      </c>
    </row>
    <row r="346" ht="98" customHeight="1">
      <c r="A346" s="11" t="n">
        <v>345</v>
      </c>
      <c r="B346" s="11" t="inlineStr">
        <is>
          <t>SL04478</t>
        </is>
      </c>
      <c r="C346" s="12" t="inlineStr">
        <is>
          <t>KARAN LAMBA</t>
        </is>
      </c>
      <c r="D346" s="11" t="inlineStr">
        <is>
          <t>ASE</t>
        </is>
      </c>
      <c r="E346" s="11" t="inlineStr">
        <is>
          <t>GTR02</t>
        </is>
      </c>
      <c r="F346" s="11" t="inlineStr">
        <is>
          <t>West Delhi</t>
        </is>
      </c>
      <c r="G346" s="12" t="inlineStr">
        <is>
          <t>RAHUL GAUTAM</t>
        </is>
      </c>
      <c r="H346" s="11" t="inlineStr">
        <is>
          <t>350426</t>
        </is>
      </c>
      <c r="I346" s="14" t="n">
        <v>46311</v>
      </c>
      <c r="J346" s="11" t="n">
        <v>2172</v>
      </c>
      <c r="K346" s="11" t="inlineStr">
        <is>
          <t>START</t>
        </is>
      </c>
      <c r="L346" s="13" t="n">
        <v>144</v>
      </c>
      <c r="M346" s="11" t="n"/>
      <c r="N346" s="12" t="inlineStr">
        <is>
          <t>Timestamp + Location</t>
        </is>
      </c>
      <c r="O346" s="12" t="inlineStr">
        <is>
          <t>16-Oct-2026</t>
        </is>
      </c>
      <c r="P346" s="11" t="inlineStr">
        <is>
          <t>10:33</t>
        </is>
      </c>
      <c r="Q346" s="12" t="inlineStr">
        <is>
          <t>28.63090, 77.03677, GPS Map Camera</t>
        </is>
      </c>
      <c r="R346" s="11" t="inlineStr">
        <is>
          <t>59896, 3818</t>
        </is>
      </c>
      <c r="S346" s="12" t="inlineStr"/>
      <c r="T346" s="11" t="inlineStr"/>
      <c r="U346" s="12" t="inlineStr"/>
      <c r="V346" s="12" t="n"/>
      <c r="W346" s="12">
        <f>IF(V346="Wrong - photo HAS timestamp + location","Timestamp + Location",IF(V346="Wrong - photo has NO stamp","No stamp",N346))</f>
        <v/>
      </c>
      <c r="X346" s="11">
        <f>IF(W346="Timestamp + Location","Yes","No")</f>
        <v/>
      </c>
      <c r="Y346" s="16" t="inlineStr">
        <is>
          <t>Open photo</t>
        </is>
      </c>
      <c r="Z346" s="11">
        <f>J346&amp;"|"&amp;K346</f>
        <v/>
      </c>
      <c r="AA346" s="12" t="inlineStr">
        <is>
          <t>knyh | 59896m3818 | CPSNepeente | New Delhi, Delhi, India | R2/48,Block P,Mohan Garden,RazapurKhurd, | New Delhi,Delhi 110059,India | Lat28.630902°Long77.036772° | Google | Friday,16/10/202610:33AM GMT +05:30 | Note:Captured by GPS Map Camera | CPSNopteHte | New Delhi, Delhi, India | R2/48, Block P, Mohan Garden, Razapur Khurd, | New Delhi, Delhi 110059, India | Lat 28.630902* Long 77.036772* | Google | Friday, 16/10/2026 10:33 AM GMT +05:30 | Note : Captured by GPS Map Camera</t>
        </is>
      </c>
    </row>
    <row r="347" ht="98" customHeight="1">
      <c r="A347" s="11" t="n">
        <v>346</v>
      </c>
      <c r="B347" s="11" t="inlineStr">
        <is>
          <t>SL04478</t>
        </is>
      </c>
      <c r="C347" s="12" t="inlineStr">
        <is>
          <t>KARAN LAMBA</t>
        </is>
      </c>
      <c r="D347" s="11" t="inlineStr">
        <is>
          <t>ASE</t>
        </is>
      </c>
      <c r="E347" s="11" t="inlineStr">
        <is>
          <t>GTR02</t>
        </is>
      </c>
      <c r="F347" s="11" t="inlineStr">
        <is>
          <t>West Delhi</t>
        </is>
      </c>
      <c r="G347" s="12" t="inlineStr">
        <is>
          <t>RAHUL GAUTAM</t>
        </is>
      </c>
      <c r="H347" s="11" t="inlineStr">
        <is>
          <t>350426</t>
        </is>
      </c>
      <c r="I347" s="14" t="n">
        <v>46311</v>
      </c>
      <c r="J347" s="11" t="n">
        <v>2172</v>
      </c>
      <c r="K347" s="11" t="inlineStr">
        <is>
          <t>END</t>
        </is>
      </c>
      <c r="L347" s="13" t="n">
        <v>144</v>
      </c>
      <c r="M347" s="11" t="n"/>
      <c r="N347" s="12" t="inlineStr">
        <is>
          <t>Timestamp + Location</t>
        </is>
      </c>
      <c r="O347" s="12" t="inlineStr">
        <is>
          <t>16-Oct-2026</t>
        </is>
      </c>
      <c r="P347" s="11" t="inlineStr">
        <is>
          <t>20:28</t>
        </is>
      </c>
      <c r="Q347" s="12" t="inlineStr">
        <is>
          <t>28.63091, 77.03666, GPS Map Camera</t>
        </is>
      </c>
      <c r="R347" s="11" t="inlineStr">
        <is>
          <t>59967</t>
        </is>
      </c>
      <c r="S347" s="12" t="inlineStr"/>
      <c r="T347" s="11" t="inlineStr"/>
      <c r="U347" s="12" t="inlineStr"/>
      <c r="V347" s="12" t="n"/>
      <c r="W347" s="12">
        <f>IF(V347="Wrong - photo HAS timestamp + location","Timestamp + Location",IF(V347="Wrong - photo has NO stamp","No stamp",N347))</f>
        <v/>
      </c>
      <c r="X347" s="11">
        <f>IF(W347="Timestamp + Location","Yes","No")</f>
        <v/>
      </c>
      <c r="Y347" s="16" t="inlineStr">
        <is>
          <t>Open photo</t>
        </is>
      </c>
      <c r="Z347" s="11">
        <f>J347&amp;"|"&amp;K347</f>
        <v/>
      </c>
      <c r="AA347" s="12" t="inlineStr">
        <is>
          <t>km/h | 59967km TRIP! 452.7k | CPSNspCeste | New Delhi, Delhi, India | BlockR2,R2/47,Block P,Mohan Garden, | RazapurKhurd,NewDelhi,Delhi110059,India | Lat28.630906°Long77036658° | Google | Friday,16/10/202608:28PMGMT+05:30 | Note:Captured by GPS Map Camera | CPSNspenHre | New Delhi, Delhi, India | Block R2, R2/47, Block P, Mohan Garden, | Razapur Khurd, New Delhi, Delhi 110059, India | Lat 28.630906* Long 77036658* | Google | Friday, 16/10/2026 08:28 PM GMT +05:30 | Note : Captured by GPS Map Cam</t>
        </is>
      </c>
    </row>
    <row r="348" ht="98" customHeight="1">
      <c r="A348" s="11" t="n">
        <v>347</v>
      </c>
      <c r="B348" s="11" t="inlineStr">
        <is>
          <t>SL04497</t>
        </is>
      </c>
      <c r="C348" s="12" t="inlineStr">
        <is>
          <t>JAIMINI SOLANKI</t>
        </is>
      </c>
      <c r="D348" s="11" t="inlineStr">
        <is>
          <t>KAE</t>
        </is>
      </c>
      <c r="E348" s="11" t="inlineStr">
        <is>
          <t>West</t>
        </is>
      </c>
      <c r="F348" s="11" t="inlineStr">
        <is>
          <t>Ahmedabad</t>
        </is>
      </c>
      <c r="G348" s="12" t="inlineStr">
        <is>
          <t>NAVEEN N ANCHAN</t>
        </is>
      </c>
      <c r="H348" s="11" t="inlineStr">
        <is>
          <t>349564</t>
        </is>
      </c>
      <c r="I348" s="14" t="n">
        <v>46309</v>
      </c>
      <c r="J348" s="11" t="n">
        <v>1215</v>
      </c>
      <c r="K348" s="11" t="inlineStr">
        <is>
          <t>START</t>
        </is>
      </c>
      <c r="L348" s="13" t="n">
        <v>324</v>
      </c>
      <c r="M348" s="11" t="n"/>
      <c r="N348" s="12" t="inlineStr">
        <is>
          <t>Timestamp + Location</t>
        </is>
      </c>
      <c r="O348" s="12" t="inlineStr">
        <is>
          <t>13-Oct-2026</t>
        </is>
      </c>
      <c r="P348" s="11" t="inlineStr">
        <is>
          <t>18:00</t>
        </is>
      </c>
      <c r="Q348" s="12" t="inlineStr">
        <is>
          <t>Live shooting</t>
        </is>
      </c>
      <c r="R348" s="11" t="inlineStr"/>
      <c r="S348" s="12" t="inlineStr">
        <is>
          <t>[Medium] Stamp date does not match claim: Photo dated 13-Oct-2026, claim date 14-Oct-2026</t>
        </is>
      </c>
      <c r="T348" s="11" t="inlineStr">
        <is>
          <t>Medium</t>
        </is>
      </c>
      <c r="U348" s="12" t="inlineStr">
        <is>
          <t>1 - Red flag</t>
        </is>
      </c>
      <c r="V348" s="17" t="n"/>
      <c r="W348" s="12">
        <f>IF(V348="Wrong - photo HAS timestamp + location","Timestamp + Location",IF(V348="Wrong - photo has NO stamp","No stamp",N348))</f>
        <v/>
      </c>
      <c r="X348" s="11">
        <f>IF(W348="Timestamp + Location","Yes","No")</f>
        <v/>
      </c>
      <c r="Y348" s="16" t="inlineStr">
        <is>
          <t>Open photo</t>
        </is>
      </c>
      <c r="Z348" s="11">
        <f>J348&amp;"|"&amp;K348</f>
        <v/>
      </c>
      <c r="AA348" s="12" t="inlineStr">
        <is>
          <t>Live shooting | Address: sardar patel | industrial estate,Narolgam | ,Ahmedabad | Time: 2026/10/13 | 06:00:00PM | Address: sardar patel | industrial estate,Narolgam | Ahmedabad | Time: 2026/10/13 | 06:00:00PM</t>
        </is>
      </c>
    </row>
    <row r="349" ht="98" customHeight="1">
      <c r="A349" s="11" t="n">
        <v>348</v>
      </c>
      <c r="B349" s="11" t="inlineStr">
        <is>
          <t>SL04497</t>
        </is>
      </c>
      <c r="C349" s="12" t="inlineStr">
        <is>
          <t>JAIMINI SOLANKI</t>
        </is>
      </c>
      <c r="D349" s="11" t="inlineStr">
        <is>
          <t>KAE</t>
        </is>
      </c>
      <c r="E349" s="11" t="inlineStr">
        <is>
          <t>West</t>
        </is>
      </c>
      <c r="F349" s="11" t="inlineStr">
        <is>
          <t>Ahmedabad</t>
        </is>
      </c>
      <c r="G349" s="12" t="inlineStr">
        <is>
          <t>NAVEEN N ANCHAN</t>
        </is>
      </c>
      <c r="H349" s="11" t="inlineStr">
        <is>
          <t>349564</t>
        </is>
      </c>
      <c r="I349" s="14" t="n">
        <v>46309</v>
      </c>
      <c r="J349" s="11" t="n">
        <v>1215</v>
      </c>
      <c r="K349" s="11" t="inlineStr">
        <is>
          <t>END</t>
        </is>
      </c>
      <c r="L349" s="13" t="n">
        <v>324</v>
      </c>
      <c r="M349" s="11" t="n"/>
      <c r="N349" s="12" t="inlineStr">
        <is>
          <t>Timestamp + Location</t>
        </is>
      </c>
      <c r="O349" s="12" t="inlineStr">
        <is>
          <t>13-Oct-2026</t>
        </is>
      </c>
      <c r="P349" s="11" t="inlineStr">
        <is>
          <t>08:53</t>
        </is>
      </c>
      <c r="Q349" s="12" t="inlineStr">
        <is>
          <t>Live shooting</t>
        </is>
      </c>
      <c r="R349" s="11" t="inlineStr"/>
      <c r="S349" s="12" t="inlineStr">
        <is>
          <t>[Medium] Stamp date does not match claim: Photo dated 13-Oct-2026, claim date 14-Oct-2026 | [Medium] END photo taken before START: START 13-Oct 18:00, END 13-Oct 08:53</t>
        </is>
      </c>
      <c r="T349" s="11" t="inlineStr">
        <is>
          <t>Medium</t>
        </is>
      </c>
      <c r="U349" s="12" t="inlineStr">
        <is>
          <t>1 - Red flag</t>
        </is>
      </c>
      <c r="V349" s="17" t="n"/>
      <c r="W349" s="12">
        <f>IF(V349="Wrong - photo HAS timestamp + location","Timestamp + Location",IF(V349="Wrong - photo has NO stamp","No stamp",N349))</f>
        <v/>
      </c>
      <c r="X349" s="11">
        <f>IF(W349="Timestamp + Location","Yes","No")</f>
        <v/>
      </c>
      <c r="Y349" s="16" t="inlineStr">
        <is>
          <t>Open photo</t>
        </is>
      </c>
      <c r="Z349" s="11">
        <f>J349&amp;"|"&amp;K349</f>
        <v/>
      </c>
      <c r="AA349" s="12" t="inlineStr">
        <is>
          <t>40 | 20 | 100 | km/h | Live shooting | 6hh | 626E5 | Address:BLOCK-I,Vatva,A | hmedabad | Time:2026/10/13 | 08:53:45AM | Address: BLOCK-I,Vatva,A | hmedabad | Time:2026/10/13 | 08:53:45AM</t>
        </is>
      </c>
    </row>
    <row r="350" ht="98" customHeight="1">
      <c r="A350" s="11" t="n">
        <v>349</v>
      </c>
      <c r="B350" s="11" t="inlineStr">
        <is>
          <t>SL04501</t>
        </is>
      </c>
      <c r="C350" s="12" t="inlineStr">
        <is>
          <t>DINESHA H A</t>
        </is>
      </c>
      <c r="D350" s="11" t="inlineStr">
        <is>
          <t>SO</t>
        </is>
      </c>
      <c r="E350" s="11" t="inlineStr">
        <is>
          <t>GTR08</t>
        </is>
      </c>
      <c r="F350" s="11" t="inlineStr">
        <is>
          <t>Bangalore</t>
        </is>
      </c>
      <c r="G350" s="12" t="inlineStr">
        <is>
          <t>P VIJAY KUMAR</t>
        </is>
      </c>
      <c r="H350" s="11" t="inlineStr">
        <is>
          <t>348124</t>
        </is>
      </c>
      <c r="I350" s="14" t="n">
        <v>46307</v>
      </c>
      <c r="J350" s="11" t="n">
        <v>94</v>
      </c>
      <c r="K350" s="11" t="inlineStr">
        <is>
          <t>START</t>
        </is>
      </c>
      <c r="L350" s="13" t="n">
        <v>244</v>
      </c>
      <c r="M350" s="11" t="n"/>
      <c r="N350" s="12" t="inlineStr">
        <is>
          <t>No stamp</t>
        </is>
      </c>
      <c r="O350" s="12" t="inlineStr"/>
      <c r="P350" s="11" t="inlineStr"/>
      <c r="Q350" s="12" t="inlineStr"/>
      <c r="R350" s="11" t="inlineStr"/>
      <c r="S350" s="12" t="inlineStr"/>
      <c r="T350" s="11" t="inlineStr"/>
      <c r="U350" s="12" t="inlineStr"/>
      <c r="V350" s="12" t="n"/>
      <c r="W350" s="12">
        <f>IF(V350="Wrong - photo HAS timestamp + location","Timestamp + Location",IF(V350="Wrong - photo has NO stamp","No stamp",N350))</f>
        <v/>
      </c>
      <c r="X350" s="11">
        <f>IF(W350="Timestamp + Location","Yes","No")</f>
        <v/>
      </c>
      <c r="Y350" s="16" t="inlineStr">
        <is>
          <t>Open photo</t>
        </is>
      </c>
      <c r="Z350" s="11">
        <f>J350&amp;"|"&amp;K350</f>
        <v/>
      </c>
      <c r="AA350" s="12" t="inlineStr">
        <is>
          <t>10 | x10o0rmin | 700 | km</t>
        </is>
      </c>
    </row>
    <row r="351" ht="98" customHeight="1">
      <c r="A351" s="11" t="n">
        <v>350</v>
      </c>
      <c r="B351" s="11" t="inlineStr">
        <is>
          <t>SL04501</t>
        </is>
      </c>
      <c r="C351" s="12" t="inlineStr">
        <is>
          <t>DINESHA H A</t>
        </is>
      </c>
      <c r="D351" s="11" t="inlineStr">
        <is>
          <t>SO</t>
        </is>
      </c>
      <c r="E351" s="11" t="inlineStr">
        <is>
          <t>GTR08</t>
        </is>
      </c>
      <c r="F351" s="11" t="inlineStr">
        <is>
          <t>Bangalore</t>
        </is>
      </c>
      <c r="G351" s="12" t="inlineStr">
        <is>
          <t>P VIJAY KUMAR</t>
        </is>
      </c>
      <c r="H351" s="11" t="inlineStr">
        <is>
          <t>348124</t>
        </is>
      </c>
      <c r="I351" s="14" t="n">
        <v>46307</v>
      </c>
      <c r="J351" s="11" t="n">
        <v>94</v>
      </c>
      <c r="K351" s="11" t="inlineStr">
        <is>
          <t>END</t>
        </is>
      </c>
      <c r="L351" s="13" t="n">
        <v>244</v>
      </c>
      <c r="M351" s="11" t="n"/>
      <c r="N351" s="12" t="inlineStr">
        <is>
          <t>No stamp</t>
        </is>
      </c>
      <c r="O351" s="12" t="inlineStr"/>
      <c r="P351" s="11" t="inlineStr"/>
      <c r="Q351" s="12" t="inlineStr"/>
      <c r="R351" s="11" t="inlineStr">
        <is>
          <t>7076</t>
        </is>
      </c>
      <c r="S351" s="12" t="inlineStr"/>
      <c r="T351" s="11" t="inlineStr"/>
      <c r="U351" s="12" t="inlineStr"/>
      <c r="V351" s="12" t="n"/>
      <c r="W351" s="12">
        <f>IF(V351="Wrong - photo HAS timestamp + location","Timestamp + Location",IF(V351="Wrong - photo has NO stamp","No stamp",N351))</f>
        <v/>
      </c>
      <c r="X351" s="11">
        <f>IF(W351="Timestamp + Location","Yes","No")</f>
        <v/>
      </c>
      <c r="Y351" s="16" t="inlineStr">
        <is>
          <t>Open photo</t>
        </is>
      </c>
      <c r="Z351" s="11">
        <f>J351&amp;"|"&amp;K351</f>
        <v/>
      </c>
      <c r="AA351" s="12" t="inlineStr">
        <is>
          <t>10 | 7076</t>
        </is>
      </c>
    </row>
    <row r="352" ht="98" customHeight="1">
      <c r="A352" s="11" t="n">
        <v>351</v>
      </c>
      <c r="B352" s="11" t="inlineStr">
        <is>
          <t>SL04501</t>
        </is>
      </c>
      <c r="C352" s="12" t="inlineStr">
        <is>
          <t>DINESHA H A</t>
        </is>
      </c>
      <c r="D352" s="11" t="inlineStr">
        <is>
          <t>SO</t>
        </is>
      </c>
      <c r="E352" s="11" t="inlineStr">
        <is>
          <t>GTR08</t>
        </is>
      </c>
      <c r="F352" s="11" t="inlineStr">
        <is>
          <t>Bangalore</t>
        </is>
      </c>
      <c r="G352" s="12" t="inlineStr">
        <is>
          <t>P VIJAY KUMAR</t>
        </is>
      </c>
      <c r="H352" s="11" t="inlineStr">
        <is>
          <t>348941</t>
        </is>
      </c>
      <c r="I352" s="14" t="n">
        <v>46308</v>
      </c>
      <c r="J352" s="11" t="n">
        <v>644</v>
      </c>
      <c r="K352" s="11" t="inlineStr">
        <is>
          <t>START</t>
        </is>
      </c>
      <c r="L352" s="13" t="n">
        <v>336</v>
      </c>
      <c r="M352" s="11" t="n"/>
      <c r="N352" s="12" t="inlineStr">
        <is>
          <t>No stamp</t>
        </is>
      </c>
      <c r="O352" s="12" t="inlineStr"/>
      <c r="P352" s="11" t="inlineStr"/>
      <c r="Q352" s="12" t="inlineStr"/>
      <c r="R352" s="11" t="inlineStr"/>
      <c r="S352" s="12" t="inlineStr"/>
      <c r="T352" s="11" t="inlineStr"/>
      <c r="U352" s="12" t="inlineStr"/>
      <c r="V352" s="12" t="n"/>
      <c r="W352" s="12">
        <f>IF(V352="Wrong - photo HAS timestamp + location","Timestamp + Location",IF(V352="Wrong - photo has NO stamp","No stamp",N352))</f>
        <v/>
      </c>
      <c r="X352" s="11">
        <f>IF(W352="Timestamp + Location","Yes","No")</f>
        <v/>
      </c>
      <c r="Y352" s="16" t="inlineStr">
        <is>
          <t>Open photo</t>
        </is>
      </c>
      <c r="Z352" s="11">
        <f>J352&amp;"|"&amp;K352</f>
        <v/>
      </c>
      <c r="AA352" s="12" t="inlineStr">
        <is>
          <t>10 | x1ooormin | 6h60L | ODO | krn</t>
        </is>
      </c>
    </row>
    <row r="353" ht="98" customHeight="1">
      <c r="A353" s="11" t="n">
        <v>352</v>
      </c>
      <c r="B353" s="11" t="inlineStr">
        <is>
          <t>SL04501</t>
        </is>
      </c>
      <c r="C353" s="12" t="inlineStr">
        <is>
          <t>DINESHA H A</t>
        </is>
      </c>
      <c r="D353" s="11" t="inlineStr">
        <is>
          <t>SO</t>
        </is>
      </c>
      <c r="E353" s="11" t="inlineStr">
        <is>
          <t>GTR08</t>
        </is>
      </c>
      <c r="F353" s="11" t="inlineStr">
        <is>
          <t>Bangalore</t>
        </is>
      </c>
      <c r="G353" s="12" t="inlineStr">
        <is>
          <t>P VIJAY KUMAR</t>
        </is>
      </c>
      <c r="H353" s="11" t="inlineStr">
        <is>
          <t>348941</t>
        </is>
      </c>
      <c r="I353" s="14" t="n">
        <v>46308</v>
      </c>
      <c r="J353" s="11" t="n">
        <v>644</v>
      </c>
      <c r="K353" s="11" t="inlineStr">
        <is>
          <t>END</t>
        </is>
      </c>
      <c r="L353" s="13" t="n">
        <v>336</v>
      </c>
      <c r="M353" s="11" t="n"/>
      <c r="N353" s="12" t="inlineStr">
        <is>
          <t>No stamp</t>
        </is>
      </c>
      <c r="O353" s="12" t="inlineStr"/>
      <c r="P353" s="11" t="inlineStr"/>
      <c r="Q353" s="12" t="inlineStr"/>
      <c r="R353" s="11" t="inlineStr"/>
      <c r="S353" s="12" t="inlineStr"/>
      <c r="T353" s="11" t="inlineStr"/>
      <c r="U353" s="12" t="inlineStr"/>
      <c r="V353" s="12" t="n"/>
      <c r="W353" s="12">
        <f>IF(V353="Wrong - photo HAS timestamp + location","Timestamp + Location",IF(V353="Wrong - photo has NO stamp","No stamp",N353))</f>
        <v/>
      </c>
      <c r="X353" s="11">
        <f>IF(W353="Timestamp + Location","Yes","No")</f>
        <v/>
      </c>
      <c r="Y353" s="16" t="inlineStr">
        <is>
          <t>Open photo</t>
        </is>
      </c>
      <c r="Z353" s="11">
        <f>J353&amp;"|"&amp;K353</f>
        <v/>
      </c>
      <c r="AA353" s="12" t="inlineStr">
        <is>
          <t>DO | hEOI</t>
        </is>
      </c>
    </row>
    <row r="354" ht="98" customHeight="1">
      <c r="A354" s="11" t="n">
        <v>353</v>
      </c>
      <c r="B354" s="11" t="inlineStr">
        <is>
          <t>SL04501</t>
        </is>
      </c>
      <c r="C354" s="12" t="inlineStr">
        <is>
          <t>DINESHA H A</t>
        </is>
      </c>
      <c r="D354" s="11" t="inlineStr">
        <is>
          <t>SO</t>
        </is>
      </c>
      <c r="E354" s="11" t="inlineStr">
        <is>
          <t>GTR08</t>
        </is>
      </c>
      <c r="F354" s="11" t="inlineStr">
        <is>
          <t>Bangalore</t>
        </is>
      </c>
      <c r="G354" s="12" t="inlineStr">
        <is>
          <t>P VIJAY KUMAR</t>
        </is>
      </c>
      <c r="H354" s="11" t="inlineStr">
        <is>
          <t>349947</t>
        </is>
      </c>
      <c r="I354" s="14" t="n">
        <v>46310</v>
      </c>
      <c r="J354" s="11" t="n">
        <v>1634</v>
      </c>
      <c r="K354" s="11" t="inlineStr">
        <is>
          <t>START</t>
        </is>
      </c>
      <c r="L354" s="13" t="n">
        <v>556</v>
      </c>
      <c r="M354" s="11" t="n"/>
      <c r="N354" s="12" t="inlineStr">
        <is>
          <t>No stamp</t>
        </is>
      </c>
      <c r="O354" s="12" t="inlineStr"/>
      <c r="P354" s="11" t="inlineStr"/>
      <c r="Q354" s="12" t="inlineStr"/>
      <c r="R354" s="11" t="inlineStr"/>
      <c r="S354" s="12" t="inlineStr"/>
      <c r="T354" s="11" t="inlineStr"/>
      <c r="U354" s="12" t="inlineStr"/>
      <c r="V354" s="12" t="n"/>
      <c r="W354" s="12">
        <f>IF(V354="Wrong - photo HAS timestamp + location","Timestamp + Location",IF(V354="Wrong - photo has NO stamp","No stamp",N354))</f>
        <v/>
      </c>
      <c r="X354" s="11">
        <f>IF(W354="Timestamp + Location","Yes","No")</f>
        <v/>
      </c>
      <c r="Y354" s="16" t="inlineStr">
        <is>
          <t>Open photo</t>
        </is>
      </c>
      <c r="Z354" s="11">
        <f>J354&amp;"|"&amp;K354</f>
        <v/>
      </c>
      <c r="AA354" s="12" t="inlineStr">
        <is>
          <t>DDO | 08 | 10 | 10</t>
        </is>
      </c>
    </row>
    <row r="355" ht="98" customHeight="1">
      <c r="A355" s="11" t="n">
        <v>354</v>
      </c>
      <c r="B355" s="11" t="inlineStr">
        <is>
          <t>SL04501</t>
        </is>
      </c>
      <c r="C355" s="12" t="inlineStr">
        <is>
          <t>DINESHA H A</t>
        </is>
      </c>
      <c r="D355" s="11" t="inlineStr">
        <is>
          <t>SO</t>
        </is>
      </c>
      <c r="E355" s="11" t="inlineStr">
        <is>
          <t>GTR08</t>
        </is>
      </c>
      <c r="F355" s="11" t="inlineStr">
        <is>
          <t>Bangalore</t>
        </is>
      </c>
      <c r="G355" s="12" t="inlineStr">
        <is>
          <t>P VIJAY KUMAR</t>
        </is>
      </c>
      <c r="H355" s="11" t="inlineStr">
        <is>
          <t>349947</t>
        </is>
      </c>
      <c r="I355" s="14" t="n">
        <v>46310</v>
      </c>
      <c r="J355" s="11" t="n">
        <v>1634</v>
      </c>
      <c r="K355" s="11" t="inlineStr">
        <is>
          <t>END</t>
        </is>
      </c>
      <c r="L355" s="13" t="n">
        <v>556</v>
      </c>
      <c r="M355" s="11" t="n"/>
      <c r="N355" s="12" t="inlineStr">
        <is>
          <t>No stamp</t>
        </is>
      </c>
      <c r="O355" s="12" t="inlineStr"/>
      <c r="P355" s="11" t="inlineStr"/>
      <c r="Q355" s="12" t="inlineStr"/>
      <c r="R355" s="11" t="inlineStr">
        <is>
          <t>1000, 70949</t>
        </is>
      </c>
      <c r="S355" s="12" t="inlineStr"/>
      <c r="T355" s="11" t="inlineStr"/>
      <c r="U355" s="12" t="inlineStr">
        <is>
          <t>3 - Random sample (no stamp)</t>
        </is>
      </c>
      <c r="V355" s="17" t="n"/>
      <c r="W355" s="12">
        <f>IF(V355="Wrong - photo HAS timestamp + location","Timestamp + Location",IF(V355="Wrong - photo has NO stamp","No stamp",N355))</f>
        <v/>
      </c>
      <c r="X355" s="11">
        <f>IF(W355="Timestamp + Location","Yes","No")</f>
        <v/>
      </c>
      <c r="Y355" s="16" t="inlineStr">
        <is>
          <t>Open photo</t>
        </is>
      </c>
      <c r="Z355" s="11">
        <f>J355&amp;"|"&amp;K355</f>
        <v/>
      </c>
      <c r="AA355" s="12" t="inlineStr">
        <is>
          <t>x1000rmin | 70949 | ODO</t>
        </is>
      </c>
    </row>
    <row r="356" ht="98" customHeight="1">
      <c r="A356" s="11" t="n">
        <v>355</v>
      </c>
      <c r="B356" s="11" t="inlineStr">
        <is>
          <t>SL04516</t>
        </is>
      </c>
      <c r="C356" s="12" t="inlineStr">
        <is>
          <t>VINAY S</t>
        </is>
      </c>
      <c r="D356" s="11" t="inlineStr">
        <is>
          <t>SO</t>
        </is>
      </c>
      <c r="E356" s="11" t="inlineStr">
        <is>
          <t>GTR08</t>
        </is>
      </c>
      <c r="F356" s="11" t="inlineStr">
        <is>
          <t>BIDADI</t>
        </is>
      </c>
      <c r="G356" s="12" t="inlineStr">
        <is>
          <t>P VIJAY KUMAR</t>
        </is>
      </c>
      <c r="H356" s="11" t="inlineStr">
        <is>
          <t>348078</t>
        </is>
      </c>
      <c r="I356" s="14" t="n">
        <v>46307</v>
      </c>
      <c r="J356" s="11" t="n">
        <v>47</v>
      </c>
      <c r="K356" s="11" t="inlineStr">
        <is>
          <t>START</t>
        </is>
      </c>
      <c r="L356" s="13" t="n">
        <v>248</v>
      </c>
      <c r="M356" s="11" t="n"/>
      <c r="N356" s="12" t="inlineStr">
        <is>
          <t>No stamp</t>
        </is>
      </c>
      <c r="O356" s="12" t="inlineStr"/>
      <c r="P356" s="11" t="inlineStr"/>
      <c r="Q356" s="12" t="inlineStr"/>
      <c r="R356" s="11" t="inlineStr">
        <is>
          <t>608, 26744</t>
        </is>
      </c>
      <c r="S356" s="12" t="inlineStr"/>
      <c r="T356" s="11" t="inlineStr"/>
      <c r="U356" s="12" t="inlineStr">
        <is>
          <t>2 - Employee uses stamps elsewhere</t>
        </is>
      </c>
      <c r="V356" s="17" t="n"/>
      <c r="W356" s="12">
        <f>IF(V356="Wrong - photo HAS timestamp + location","Timestamp + Location",IF(V356="Wrong - photo has NO stamp","No stamp",N356))</f>
        <v/>
      </c>
      <c r="X356" s="11">
        <f>IF(W356="Timestamp + Location","Yes","No")</f>
        <v/>
      </c>
      <c r="Y356" s="16" t="inlineStr">
        <is>
          <t>Open photo</t>
        </is>
      </c>
      <c r="Z356" s="11">
        <f>J356&amp;"|"&amp;K356</f>
        <v/>
      </c>
      <c r="AA356" s="12" t="inlineStr">
        <is>
          <t>0608 | 70 | 60 | 50 | 100 | 3 | 40 | 110 | 026744 | km | 120 | 30 | 130 | 20 | 10 | 140 | km/h | Splendov+ | TURN | Spieno | LOCK | TURN</t>
        </is>
      </c>
    </row>
    <row r="357" ht="98" customHeight="1">
      <c r="A357" s="11" t="n">
        <v>356</v>
      </c>
      <c r="B357" s="11" t="inlineStr">
        <is>
          <t>SL04516</t>
        </is>
      </c>
      <c r="C357" s="12" t="inlineStr">
        <is>
          <t>VINAY S</t>
        </is>
      </c>
      <c r="D357" s="11" t="inlineStr">
        <is>
          <t>SO</t>
        </is>
      </c>
      <c r="E357" s="11" t="inlineStr">
        <is>
          <t>GTR08</t>
        </is>
      </c>
      <c r="F357" s="11" t="inlineStr">
        <is>
          <t>BIDADI</t>
        </is>
      </c>
      <c r="G357" s="12" t="inlineStr">
        <is>
          <t>P VIJAY KUMAR</t>
        </is>
      </c>
      <c r="H357" s="11" t="inlineStr">
        <is>
          <t>348078</t>
        </is>
      </c>
      <c r="I357" s="14" t="n">
        <v>46307</v>
      </c>
      <c r="J357" s="11" t="n">
        <v>47</v>
      </c>
      <c r="K357" s="11" t="inlineStr">
        <is>
          <t>END</t>
        </is>
      </c>
      <c r="L357" s="13" t="n">
        <v>248</v>
      </c>
      <c r="M357" s="11" t="n"/>
      <c r="N357" s="12" t="inlineStr">
        <is>
          <t>No stamp</t>
        </is>
      </c>
      <c r="O357" s="12" t="inlineStr"/>
      <c r="P357" s="11" t="inlineStr"/>
      <c r="Q357" s="12" t="inlineStr"/>
      <c r="R357" s="11" t="inlineStr">
        <is>
          <t>1100, 27719</t>
        </is>
      </c>
      <c r="S357" s="12" t="inlineStr"/>
      <c r="T357" s="11" t="inlineStr"/>
      <c r="U357" s="12" t="inlineStr">
        <is>
          <t>2 - Employee uses stamps elsewhere</t>
        </is>
      </c>
      <c r="V357" s="17" t="n"/>
      <c r="W357" s="12">
        <f>IF(V357="Wrong - photo HAS timestamp + location","Timestamp + Location",IF(V357="Wrong - photo has NO stamp","No stamp",N357))</f>
        <v/>
      </c>
      <c r="X357" s="11">
        <f>IF(W357="Timestamp + Location","Yes","No")</f>
        <v/>
      </c>
      <c r="Y357" s="16" t="inlineStr">
        <is>
          <t>Open photo</t>
        </is>
      </c>
      <c r="Z357" s="11">
        <f>J357&amp;"|"&amp;K357</f>
        <v/>
      </c>
      <c r="AA357" s="12" t="inlineStr">
        <is>
          <t>6070 8090 | 50 | 1100 | 40 | 027719 | 110 | 120 | 130 | km/h | 140 | O | O | O</t>
        </is>
      </c>
    </row>
    <row r="358" ht="98" customHeight="1">
      <c r="A358" s="11" t="n">
        <v>357</v>
      </c>
      <c r="B358" s="11" t="inlineStr">
        <is>
          <t>SL04516</t>
        </is>
      </c>
      <c r="C358" s="12" t="inlineStr">
        <is>
          <t>VINAY S</t>
        </is>
      </c>
      <c r="D358" s="11" t="inlineStr">
        <is>
          <t>SO</t>
        </is>
      </c>
      <c r="E358" s="11" t="inlineStr">
        <is>
          <t>GTR08</t>
        </is>
      </c>
      <c r="F358" s="11" t="inlineStr">
        <is>
          <t>BIDADI</t>
        </is>
      </c>
      <c r="G358" s="12" t="inlineStr">
        <is>
          <t>P VIJAY KUMAR</t>
        </is>
      </c>
      <c r="H358" s="11" t="inlineStr">
        <is>
          <t>348915</t>
        </is>
      </c>
      <c r="I358" s="14" t="n">
        <v>46308</v>
      </c>
      <c r="J358" s="11" t="n">
        <v>617</v>
      </c>
      <c r="K358" s="11" t="inlineStr">
        <is>
          <t>START</t>
        </is>
      </c>
      <c r="L358" s="13" t="n">
        <v>188</v>
      </c>
      <c r="M358" s="11" t="n"/>
      <c r="N358" s="12" t="inlineStr">
        <is>
          <t>No stamp</t>
        </is>
      </c>
      <c r="O358" s="12" t="inlineStr"/>
      <c r="P358" s="11" t="inlineStr"/>
      <c r="Q358" s="12" t="inlineStr"/>
      <c r="R358" s="11" t="inlineStr">
        <is>
          <t>7080, 2772</t>
        </is>
      </c>
      <c r="S358" s="12" t="inlineStr"/>
      <c r="T358" s="11" t="inlineStr"/>
      <c r="U358" s="12" t="inlineStr">
        <is>
          <t>2 - Employee uses stamps elsewhere</t>
        </is>
      </c>
      <c r="V358" s="17" t="n"/>
      <c r="W358" s="12">
        <f>IF(V358="Wrong - photo HAS timestamp + location","Timestamp + Location",IF(V358="Wrong - photo has NO stamp","No stamp",N358))</f>
        <v/>
      </c>
      <c r="X358" s="11">
        <f>IF(W358="Timestamp + Location","Yes","No")</f>
        <v/>
      </c>
      <c r="Y358" s="16" t="inlineStr">
        <is>
          <t>Open photo</t>
        </is>
      </c>
      <c r="Z358" s="11">
        <f>J358&amp;"|"&amp;K358</f>
        <v/>
      </c>
      <c r="AA358" s="12" t="inlineStr">
        <is>
          <t>70 80g0 | 60 | 3 | 0OL | 40 | 02772 | N3 | 110 | 2 | 30 | 120 | 20 | 130 | 10 | km/h | 140 | plenctov | Splendav | TUN</t>
        </is>
      </c>
    </row>
    <row r="359" ht="98" customHeight="1">
      <c r="A359" s="11" t="n">
        <v>358</v>
      </c>
      <c r="B359" s="11" t="inlineStr">
        <is>
          <t>SL04516</t>
        </is>
      </c>
      <c r="C359" s="12" t="inlineStr">
        <is>
          <t>VINAY S</t>
        </is>
      </c>
      <c r="D359" s="11" t="inlineStr">
        <is>
          <t>SO</t>
        </is>
      </c>
      <c r="E359" s="11" t="inlineStr">
        <is>
          <t>GTR08</t>
        </is>
      </c>
      <c r="F359" s="11" t="inlineStr">
        <is>
          <t>BIDADI</t>
        </is>
      </c>
      <c r="G359" s="12" t="inlineStr">
        <is>
          <t>P VIJAY KUMAR</t>
        </is>
      </c>
      <c r="H359" s="11" t="inlineStr">
        <is>
          <t>348915</t>
        </is>
      </c>
      <c r="I359" s="14" t="n">
        <v>46308</v>
      </c>
      <c r="J359" s="11" t="n">
        <v>617</v>
      </c>
      <c r="K359" s="11" t="inlineStr">
        <is>
          <t>END</t>
        </is>
      </c>
      <c r="L359" s="13" t="n">
        <v>188</v>
      </c>
      <c r="M359" s="11" t="n"/>
      <c r="N359" s="12" t="inlineStr">
        <is>
          <t>No stamp</t>
        </is>
      </c>
      <c r="O359" s="12" t="inlineStr"/>
      <c r="P359" s="11" t="inlineStr"/>
      <c r="Q359" s="12" t="inlineStr"/>
      <c r="R359" s="11" t="inlineStr">
        <is>
          <t>28544</t>
        </is>
      </c>
      <c r="S359" s="12" t="inlineStr"/>
      <c r="T359" s="11" t="inlineStr"/>
      <c r="U359" s="12" t="inlineStr">
        <is>
          <t>2 - Employee uses stamps elsewhere</t>
        </is>
      </c>
      <c r="V359" s="17" t="n"/>
      <c r="W359" s="12">
        <f>IF(V359="Wrong - photo HAS timestamp + location","Timestamp + Location",IF(V359="Wrong - photo has NO stamp","No stamp",N359))</f>
        <v/>
      </c>
      <c r="X359" s="11">
        <f>IF(W359="Timestamp + Location","Yes","No")</f>
        <v/>
      </c>
      <c r="Y359" s="16" t="inlineStr">
        <is>
          <t>Open photo</t>
        </is>
      </c>
      <c r="Z359" s="11">
        <f>J359&amp;"|"&amp;K359</f>
        <v/>
      </c>
      <c r="AA359" s="12" t="inlineStr">
        <is>
          <t>80go | 70 | 60 | OS | 100 | 40 | 028544 | 110 | 30 | 120 | 20 | 130 | 10 | km/h | 140</t>
        </is>
      </c>
    </row>
    <row r="360" ht="98" customHeight="1">
      <c r="A360" s="11" t="n">
        <v>359</v>
      </c>
      <c r="B360" s="11" t="inlineStr">
        <is>
          <t>SL04516</t>
        </is>
      </c>
      <c r="C360" s="12" t="inlineStr">
        <is>
          <t>VINAY S</t>
        </is>
      </c>
      <c r="D360" s="11" t="inlineStr">
        <is>
          <t>SO</t>
        </is>
      </c>
      <c r="E360" s="11" t="inlineStr">
        <is>
          <t>GTR08</t>
        </is>
      </c>
      <c r="F360" s="11" t="inlineStr">
        <is>
          <t>BIDADI</t>
        </is>
      </c>
      <c r="G360" s="12" t="inlineStr">
        <is>
          <t>P VIJAY KUMAR</t>
        </is>
      </c>
      <c r="H360" s="11" t="inlineStr">
        <is>
          <t>349272</t>
        </is>
      </c>
      <c r="I360" s="14" t="n">
        <v>46309</v>
      </c>
      <c r="J360" s="11" t="n">
        <v>927</v>
      </c>
      <c r="K360" s="11" t="inlineStr">
        <is>
          <t>START</t>
        </is>
      </c>
      <c r="L360" s="13" t="n">
        <v>292</v>
      </c>
      <c r="M360" s="11" t="n"/>
      <c r="N360" s="12" t="inlineStr">
        <is>
          <t>Timestamp + Location</t>
        </is>
      </c>
      <c r="O360" s="12" t="inlineStr">
        <is>
          <t>14-Oct-2026</t>
        </is>
      </c>
      <c r="P360" s="11" t="inlineStr">
        <is>
          <t>09:22</t>
        </is>
      </c>
      <c r="Q360" s="12" t="inlineStr"/>
      <c r="R360" s="11" t="inlineStr">
        <is>
          <t>28846</t>
        </is>
      </c>
      <c r="S360" s="12" t="inlineStr"/>
      <c r="T360" s="11" t="inlineStr"/>
      <c r="U360" s="12" t="inlineStr"/>
      <c r="V360" s="12" t="n"/>
      <c r="W360" s="12">
        <f>IF(V360="Wrong - photo HAS timestamp + location","Timestamp + Location",IF(V360="Wrong - photo has NO stamp","No stamp",N360))</f>
        <v/>
      </c>
      <c r="X360" s="11">
        <f>IF(W360="Timestamp + Location","Yes","No")</f>
        <v/>
      </c>
      <c r="Y360" s="16" t="inlineStr">
        <is>
          <t>Open photo</t>
        </is>
      </c>
      <c r="Z360" s="11">
        <f>J360&amp;"|"&amp;K360</f>
        <v/>
      </c>
      <c r="AA360" s="12" t="inlineStr">
        <is>
          <t>6070 8090 | 50 | 100 | 3 | 028846 | 110 | lein | 120 | 130 | km/h | 140 | Oct 14,2026 9:22:25.AM | Belikothanur | Bangalore Division | Kamataka | Oct 14. 2026 9:22:25 AM | Belikothanur | Bangalore Division | Karmataka</t>
        </is>
      </c>
    </row>
    <row r="361" ht="98" customHeight="1">
      <c r="A361" s="11" t="n">
        <v>360</v>
      </c>
      <c r="B361" s="11" t="inlineStr">
        <is>
          <t>SL04516</t>
        </is>
      </c>
      <c r="C361" s="12" t="inlineStr">
        <is>
          <t>VINAY S</t>
        </is>
      </c>
      <c r="D361" s="11" t="inlineStr">
        <is>
          <t>SO</t>
        </is>
      </c>
      <c r="E361" s="11" t="inlineStr">
        <is>
          <t>GTR08</t>
        </is>
      </c>
      <c r="F361" s="11" t="inlineStr">
        <is>
          <t>BIDADI</t>
        </is>
      </c>
      <c r="G361" s="12" t="inlineStr">
        <is>
          <t>P VIJAY KUMAR</t>
        </is>
      </c>
      <c r="H361" s="11" t="inlineStr">
        <is>
          <t>349272</t>
        </is>
      </c>
      <c r="I361" s="14" t="n">
        <v>46309</v>
      </c>
      <c r="J361" s="11" t="n">
        <v>927</v>
      </c>
      <c r="K361" s="11" t="inlineStr">
        <is>
          <t>END</t>
        </is>
      </c>
      <c r="L361" s="13" t="n">
        <v>292</v>
      </c>
      <c r="M361" s="11" t="n"/>
      <c r="N361" s="12" t="inlineStr">
        <is>
          <t>Timestamp only (no location)</t>
        </is>
      </c>
      <c r="O361" s="12" t="inlineStr">
        <is>
          <t>14-Oct-2026</t>
        </is>
      </c>
      <c r="P361" s="11" t="inlineStr">
        <is>
          <t>14:20</t>
        </is>
      </c>
      <c r="Q361" s="12" t="inlineStr"/>
      <c r="R361" s="11" t="inlineStr">
        <is>
          <t>29920, 2.30201e+06</t>
        </is>
      </c>
      <c r="S361" s="12" t="inlineStr">
        <is>
          <t>[Medium] Reused photo: same as #361 (START, claim 349762, 15-Oct)</t>
        </is>
      </c>
      <c r="T361" s="11" t="inlineStr">
        <is>
          <t>Medium</t>
        </is>
      </c>
      <c r="U361" s="12" t="inlineStr">
        <is>
          <t>1 - Red flag</t>
        </is>
      </c>
      <c r="V361" s="17" t="n"/>
      <c r="W361" s="12">
        <f>IF(V361="Wrong - photo HAS timestamp + location","Timestamp + Location",IF(V361="Wrong - photo has NO stamp","No stamp",N361))</f>
        <v/>
      </c>
      <c r="X361" s="11">
        <f>IF(W361="Timestamp + Location","Yes","No")</f>
        <v/>
      </c>
      <c r="Y361" s="16" t="inlineStr">
        <is>
          <t>Open photo</t>
        </is>
      </c>
      <c r="Z361" s="11">
        <f>J361&amp;"|"&amp;K361</f>
        <v/>
      </c>
      <c r="AA361" s="12" t="inlineStr">
        <is>
          <t>70 | 80 | 60 | 90 | 50 | 100 | 3 | 40 | 029920 | 110 | 2302010 | 1m | 120 | 130 | 140 | kho | Oct14,20266:30:30PM | Oct 14. 2026 6:30:30 PM</t>
        </is>
      </c>
    </row>
    <row r="362" ht="98" customHeight="1">
      <c r="A362" s="11" t="n">
        <v>361</v>
      </c>
      <c r="B362" s="11" t="inlineStr">
        <is>
          <t>SL04516</t>
        </is>
      </c>
      <c r="C362" s="12" t="inlineStr">
        <is>
          <t>VINAY S</t>
        </is>
      </c>
      <c r="D362" s="11" t="inlineStr">
        <is>
          <t>SO</t>
        </is>
      </c>
      <c r="E362" s="11" t="inlineStr">
        <is>
          <t>GTR08</t>
        </is>
      </c>
      <c r="F362" s="11" t="inlineStr">
        <is>
          <t>BIDADI</t>
        </is>
      </c>
      <c r="G362" s="12" t="inlineStr">
        <is>
          <t>P VIJAY KUMAR</t>
        </is>
      </c>
      <c r="H362" s="11" t="inlineStr">
        <is>
          <t>349762</t>
        </is>
      </c>
      <c r="I362" s="14" t="n">
        <v>46310</v>
      </c>
      <c r="J362" s="11" t="n">
        <v>1416</v>
      </c>
      <c r="K362" s="11" t="inlineStr">
        <is>
          <t>START</t>
        </is>
      </c>
      <c r="L362" s="13" t="n">
        <v>228</v>
      </c>
      <c r="M362" s="11" t="n"/>
      <c r="N362" s="12" t="inlineStr">
        <is>
          <t>Timestamp only (no location)</t>
        </is>
      </c>
      <c r="O362" s="12" t="inlineStr">
        <is>
          <t>14-Oct-2026</t>
        </is>
      </c>
      <c r="P362" s="11" t="inlineStr">
        <is>
          <t>14:20</t>
        </is>
      </c>
      <c r="Q362" s="12" t="inlineStr"/>
      <c r="R362" s="11" t="inlineStr">
        <is>
          <t>29920, 2.30201e+06</t>
        </is>
      </c>
      <c r="S362" s="12" t="inlineStr">
        <is>
          <t>[Medium] Stamp date does not match claim: Photo dated 14-Oct-2026, claim date 15-Oct-2026 | [Medium] Reused photo: same as #360 (END, claim 349272, 14-Oct)</t>
        </is>
      </c>
      <c r="T362" s="11" t="inlineStr">
        <is>
          <t>Medium</t>
        </is>
      </c>
      <c r="U362" s="12" t="inlineStr">
        <is>
          <t>1 - Red flag</t>
        </is>
      </c>
      <c r="V362" s="17" t="n"/>
      <c r="W362" s="12">
        <f>IF(V362="Wrong - photo HAS timestamp + location","Timestamp + Location",IF(V362="Wrong - photo has NO stamp","No stamp",N362))</f>
        <v/>
      </c>
      <c r="X362" s="11">
        <f>IF(W362="Timestamp + Location","Yes","No")</f>
        <v/>
      </c>
      <c r="Y362" s="16" t="inlineStr">
        <is>
          <t>Open photo</t>
        </is>
      </c>
      <c r="Z362" s="11">
        <f>J362&amp;"|"&amp;K362</f>
        <v/>
      </c>
      <c r="AA362" s="12" t="inlineStr">
        <is>
          <t>70 | 80 | 60 | 90 | 50 | 100 | 3 | 40 | 029920 | 110 | 2302010 | 1m | 120 | 130 | 140 | kho | Oct14,20266:30:30PM | Oct 14. 2026 6:30:30 PM</t>
        </is>
      </c>
    </row>
    <row r="363" ht="98" customHeight="1">
      <c r="A363" s="11" t="n">
        <v>362</v>
      </c>
      <c r="B363" s="11" t="inlineStr">
        <is>
          <t>SL04516</t>
        </is>
      </c>
      <c r="C363" s="12" t="inlineStr">
        <is>
          <t>VINAY S</t>
        </is>
      </c>
      <c r="D363" s="11" t="inlineStr">
        <is>
          <t>SO</t>
        </is>
      </c>
      <c r="E363" s="11" t="inlineStr">
        <is>
          <t>GTR08</t>
        </is>
      </c>
      <c r="F363" s="11" t="inlineStr">
        <is>
          <t>BIDADI</t>
        </is>
      </c>
      <c r="G363" s="12" t="inlineStr">
        <is>
          <t>P VIJAY KUMAR</t>
        </is>
      </c>
      <c r="H363" s="11" t="inlineStr">
        <is>
          <t>349762</t>
        </is>
      </c>
      <c r="I363" s="14" t="n">
        <v>46310</v>
      </c>
      <c r="J363" s="11" t="n">
        <v>1416</v>
      </c>
      <c r="K363" s="11" t="inlineStr">
        <is>
          <t>END</t>
        </is>
      </c>
      <c r="L363" s="13" t="n">
        <v>228</v>
      </c>
      <c r="M363" s="11" t="n"/>
      <c r="N363" s="12" t="inlineStr">
        <is>
          <t>Timestamp + Location</t>
        </is>
      </c>
      <c r="O363" s="12" t="inlineStr">
        <is>
          <t>15-Oct-2026</t>
        </is>
      </c>
      <c r="P363" s="11" t="inlineStr">
        <is>
          <t>20:34</t>
        </is>
      </c>
      <c r="Q363" s="12" t="inlineStr"/>
      <c r="R363" s="11" t="inlineStr">
        <is>
          <t>7080, 30840</t>
        </is>
      </c>
      <c r="S363" s="12" t="inlineStr"/>
      <c r="T363" s="11" t="inlineStr"/>
      <c r="U363" s="12" t="inlineStr"/>
      <c r="V363" s="12" t="n"/>
      <c r="W363" s="12">
        <f>IF(V363="Wrong - photo HAS timestamp + location","Timestamp + Location",IF(V363="Wrong - photo has NO stamp","No stamp",N363))</f>
        <v/>
      </c>
      <c r="X363" s="11">
        <f>IF(W363="Timestamp + Location","Yes","No")</f>
        <v/>
      </c>
      <c r="Y363" s="16" t="inlineStr">
        <is>
          <t>Open photo</t>
        </is>
      </c>
      <c r="Z363" s="11">
        <f>J363&amp;"|"&amp;K363</f>
        <v/>
      </c>
      <c r="AA363" s="12" t="inlineStr">
        <is>
          <t>70 80g0 | 60 | 50 | 100 | 3 | 030840 | 110 | km | 120 | 10 | km/h | Oct15,20266:08:34 PM | Belikothanur | BangaloreDivision | Kamataka | Oct 15. 2026 6:08:34 PM | Belikothanur | Bangalore Division | Kamataka</t>
        </is>
      </c>
    </row>
    <row r="364" ht="98" customHeight="1">
      <c r="A364" s="11" t="n">
        <v>363</v>
      </c>
      <c r="B364" s="11" t="inlineStr">
        <is>
          <t>SL04516</t>
        </is>
      </c>
      <c r="C364" s="12" t="inlineStr">
        <is>
          <t>VINAY S</t>
        </is>
      </c>
      <c r="D364" s="11" t="inlineStr">
        <is>
          <t>SO</t>
        </is>
      </c>
      <c r="E364" s="11" t="inlineStr">
        <is>
          <t>GTR08</t>
        </is>
      </c>
      <c r="F364" s="11" t="inlineStr">
        <is>
          <t>BIDADI</t>
        </is>
      </c>
      <c r="G364" s="12" t="inlineStr">
        <is>
          <t>P VIJAY KUMAR</t>
        </is>
      </c>
      <c r="H364" s="11" t="inlineStr">
        <is>
          <t>350260</t>
        </is>
      </c>
      <c r="I364" s="14" t="n">
        <v>46311</v>
      </c>
      <c r="J364" s="11" t="n">
        <v>1982</v>
      </c>
      <c r="K364" s="11" t="inlineStr">
        <is>
          <t>START</t>
        </is>
      </c>
      <c r="L364" s="13" t="n">
        <v>204</v>
      </c>
      <c r="M364" s="11" t="n"/>
      <c r="N364" s="12" t="inlineStr">
        <is>
          <t>Timestamp + Location</t>
        </is>
      </c>
      <c r="O364" s="12" t="inlineStr">
        <is>
          <t>16-Oct-2026</t>
        </is>
      </c>
      <c r="P364" s="11" t="inlineStr">
        <is>
          <t>16:20</t>
        </is>
      </c>
      <c r="Q364" s="12" t="inlineStr"/>
      <c r="R364" s="11" t="inlineStr">
        <is>
          <t>7080, 3084</t>
        </is>
      </c>
      <c r="S364" s="12" t="inlineStr"/>
      <c r="T364" s="11" t="inlineStr"/>
      <c r="U364" s="12" t="inlineStr"/>
      <c r="V364" s="12" t="n"/>
      <c r="W364" s="12">
        <f>IF(V364="Wrong - photo HAS timestamp + location","Timestamp + Location",IF(V364="Wrong - photo has NO stamp","No stamp",N364))</f>
        <v/>
      </c>
      <c r="X364" s="11">
        <f>IF(W364="Timestamp + Location","Yes","No")</f>
        <v/>
      </c>
      <c r="Y364" s="16" t="inlineStr">
        <is>
          <t>Open photo</t>
        </is>
      </c>
      <c r="Z364" s="11">
        <f>J364&amp;"|"&amp;K364</f>
        <v/>
      </c>
      <c r="AA364" s="12" t="inlineStr">
        <is>
          <t>7080 | 60 | 90 | 50 | 100 | 3 | 40 | 03084 | 110 | 3 | 2 | 30 | k | 120 | 20 | 130 | 10 | km/h | 140 | Splendov | Oct16.20269:15:07 AM | Thenginakallu | Bangalore Division | Kamataka | km/h | 140 | Splendo | Oct16. 2026 9:15:07 AM | ThenginaRallu | Bangalore Division | Kamataka</t>
        </is>
      </c>
    </row>
    <row r="365" ht="98" customHeight="1">
      <c r="A365" s="11" t="n">
        <v>364</v>
      </c>
      <c r="B365" s="11" t="inlineStr">
        <is>
          <t>SL04516</t>
        </is>
      </c>
      <c r="C365" s="12" t="inlineStr">
        <is>
          <t>VINAY S</t>
        </is>
      </c>
      <c r="D365" s="11" t="inlineStr">
        <is>
          <t>SO</t>
        </is>
      </c>
      <c r="E365" s="11" t="inlineStr">
        <is>
          <t>GTR08</t>
        </is>
      </c>
      <c r="F365" s="11" t="inlineStr">
        <is>
          <t>BIDADI</t>
        </is>
      </c>
      <c r="G365" s="12" t="inlineStr">
        <is>
          <t>P VIJAY KUMAR</t>
        </is>
      </c>
      <c r="H365" s="11" t="inlineStr">
        <is>
          <t>350260</t>
        </is>
      </c>
      <c r="I365" s="14" t="n">
        <v>46311</v>
      </c>
      <c r="J365" s="11" t="n">
        <v>1982</v>
      </c>
      <c r="K365" s="11" t="inlineStr">
        <is>
          <t>END</t>
        </is>
      </c>
      <c r="L365" s="13" t="n">
        <v>204</v>
      </c>
      <c r="M365" s="11" t="n"/>
      <c r="N365" s="12" t="inlineStr">
        <is>
          <t>Timestamp + Location</t>
        </is>
      </c>
      <c r="O365" s="12" t="inlineStr">
        <is>
          <t>16-Oct-2026</t>
        </is>
      </c>
      <c r="P365" s="11" t="inlineStr">
        <is>
          <t>18:29</t>
        </is>
      </c>
      <c r="Q365" s="12" t="inlineStr"/>
      <c r="R365" s="11" t="inlineStr">
        <is>
          <t>3171</t>
        </is>
      </c>
      <c r="S365" s="12" t="inlineStr"/>
      <c r="T365" s="11" t="inlineStr"/>
      <c r="U365" s="12" t="inlineStr"/>
      <c r="V365" s="12" t="n"/>
      <c r="W365" s="12">
        <f>IF(V365="Wrong - photo HAS timestamp + location","Timestamp + Location",IF(V365="Wrong - photo has NO stamp","No stamp",N365))</f>
        <v/>
      </c>
      <c r="X365" s="11">
        <f>IF(W365="Timestamp + Location","Yes","No")</f>
        <v/>
      </c>
      <c r="Y365" s="16" t="inlineStr">
        <is>
          <t>Open photo</t>
        </is>
      </c>
      <c r="Z365" s="11">
        <f>J365&amp;"|"&amp;K365</f>
        <v/>
      </c>
      <c r="AA365" s="12" t="inlineStr">
        <is>
          <t>70 | 80 | 60 | 06 | 50 | 0OL | 40 | 03171 | 110 | 2 | 30 | km | 120 | 20 | 130 | 10 | km/h | 140 | Splendor+ | Oct 16, 2026 6:29:58 PM | Karnataka | Bengaluru Division | Harohalli | Oct 16, 2026 6:29:58 PM | Karnataka | Bengaluru Division | Harohalli</t>
        </is>
      </c>
    </row>
    <row r="366" ht="98" customHeight="1">
      <c r="A366" s="11" t="n">
        <v>365</v>
      </c>
      <c r="B366" s="11" t="inlineStr">
        <is>
          <t>SL04524</t>
        </is>
      </c>
      <c r="C366" s="12" t="inlineStr">
        <is>
          <t>SRINIDHI.V</t>
        </is>
      </c>
      <c r="D366" s="11" t="inlineStr">
        <is>
          <t>SO</t>
        </is>
      </c>
      <c r="E366" s="11" t="inlineStr">
        <is>
          <t>GTR08</t>
        </is>
      </c>
      <c r="F366" s="11" t="inlineStr">
        <is>
          <t>KOLAR</t>
        </is>
      </c>
      <c r="G366" s="12" t="inlineStr">
        <is>
          <t>GANGADHARAM K</t>
        </is>
      </c>
      <c r="H366" s="11" t="inlineStr">
        <is>
          <t>350806</t>
        </is>
      </c>
      <c r="I366" s="14" t="n">
        <v>46312</v>
      </c>
      <c r="J366" s="11" t="n">
        <v>2630</v>
      </c>
      <c r="K366" s="11" t="inlineStr">
        <is>
          <t>START</t>
        </is>
      </c>
      <c r="L366" s="13" t="n">
        <v>100</v>
      </c>
      <c r="M366" s="11" t="n"/>
      <c r="N366" s="12" t="inlineStr">
        <is>
          <t>No stamp</t>
        </is>
      </c>
      <c r="O366" s="12" t="inlineStr"/>
      <c r="P366" s="11" t="inlineStr"/>
      <c r="Q366" s="12" t="inlineStr"/>
      <c r="R366" s="11" t="inlineStr"/>
      <c r="S366" s="12" t="inlineStr"/>
      <c r="T366" s="11" t="inlineStr"/>
      <c r="U366" s="12" t="inlineStr"/>
      <c r="V366" s="12" t="n"/>
      <c r="W366" s="12">
        <f>IF(V366="Wrong - photo HAS timestamp + location","Timestamp + Location",IF(V366="Wrong - photo has NO stamp","No stamp",N366))</f>
        <v/>
      </c>
      <c r="X366" s="11">
        <f>IF(W366="Timestamp + Location","Yes","No")</f>
        <v/>
      </c>
      <c r="Y366" s="16" t="inlineStr">
        <is>
          <t>Open photo</t>
        </is>
      </c>
      <c r="Z366" s="11">
        <f>J366&amp;"|"&amp;K366</f>
        <v/>
      </c>
      <c r="AA366" s="12" t="inlineStr">
        <is>
          <t>SUZUKI</t>
        </is>
      </c>
    </row>
    <row r="367" ht="98" customHeight="1">
      <c r="A367" s="11" t="n">
        <v>366</v>
      </c>
      <c r="B367" s="11" t="inlineStr">
        <is>
          <t>SL04524</t>
        </is>
      </c>
      <c r="C367" s="12" t="inlineStr">
        <is>
          <t>SRINIDHI.V</t>
        </is>
      </c>
      <c r="D367" s="11" t="inlineStr">
        <is>
          <t>SO</t>
        </is>
      </c>
      <c r="E367" s="11" t="inlineStr">
        <is>
          <t>GTR08</t>
        </is>
      </c>
      <c r="F367" s="11" t="inlineStr">
        <is>
          <t>KOLAR</t>
        </is>
      </c>
      <c r="G367" s="12" t="inlineStr">
        <is>
          <t>GANGADHARAM K</t>
        </is>
      </c>
      <c r="H367" s="11" t="inlineStr">
        <is>
          <t>350806</t>
        </is>
      </c>
      <c r="I367" s="14" t="n">
        <v>46312</v>
      </c>
      <c r="J367" s="11" t="n">
        <v>2630</v>
      </c>
      <c r="K367" s="11" t="inlineStr">
        <is>
          <t>END</t>
        </is>
      </c>
      <c r="L367" s="13" t="n">
        <v>100</v>
      </c>
      <c r="M367" s="11" t="n"/>
      <c r="N367" s="12" t="inlineStr">
        <is>
          <t>No stamp</t>
        </is>
      </c>
      <c r="O367" s="12" t="inlineStr"/>
      <c r="P367" s="11" t="inlineStr"/>
      <c r="Q367" s="12" t="inlineStr"/>
      <c r="R367" s="11" t="inlineStr"/>
      <c r="S367" s="12" t="inlineStr"/>
      <c r="T367" s="11" t="inlineStr"/>
      <c r="U367" s="12" t="inlineStr">
        <is>
          <t>3 - Random sample (no stamp)</t>
        </is>
      </c>
      <c r="V367" s="17" t="n"/>
      <c r="W367" s="12">
        <f>IF(V367="Wrong - photo HAS timestamp + location","Timestamp + Location",IF(V367="Wrong - photo has NO stamp","No stamp",N367))</f>
        <v/>
      </c>
      <c r="X367" s="11">
        <f>IF(W367="Timestamp + Location","Yes","No")</f>
        <v/>
      </c>
      <c r="Y367" s="16" t="inlineStr">
        <is>
          <t>Open photo</t>
        </is>
      </c>
      <c r="Z367" s="11">
        <f>J367&amp;"|"&amp;K367</f>
        <v/>
      </c>
      <c r="AA367" s="12" t="inlineStr">
        <is>
          <t>km/h | ONGOT0 | SUZUKI | 8 | MODE</t>
        </is>
      </c>
    </row>
    <row r="368" ht="98" customHeight="1">
      <c r="A368" s="11" t="n">
        <v>367</v>
      </c>
      <c r="B368" s="11" t="inlineStr">
        <is>
          <t>SL04547</t>
        </is>
      </c>
      <c r="C368" s="12" t="inlineStr">
        <is>
          <t>BALRAM VERMA</t>
        </is>
      </c>
      <c r="D368" s="11" t="inlineStr">
        <is>
          <t>SO</t>
        </is>
      </c>
      <c r="E368" s="11" t="inlineStr">
        <is>
          <t>GTR02</t>
        </is>
      </c>
      <c r="F368" s="11" t="inlineStr">
        <is>
          <t>East Delhi</t>
        </is>
      </c>
      <c r="G368" s="12" t="inlineStr">
        <is>
          <t>RAHUL GAUTAM</t>
        </is>
      </c>
      <c r="H368" s="11" t="inlineStr">
        <is>
          <t>348116</t>
        </is>
      </c>
      <c r="I368" s="14" t="n">
        <v>46307</v>
      </c>
      <c r="J368" s="11" t="n">
        <v>85</v>
      </c>
      <c r="K368" s="11" t="inlineStr">
        <is>
          <t>START</t>
        </is>
      </c>
      <c r="L368" s="13" t="n">
        <v>36</v>
      </c>
      <c r="M368" s="11" t="n"/>
      <c r="N368" s="12" t="inlineStr">
        <is>
          <t>No stamp</t>
        </is>
      </c>
      <c r="O368" s="12" t="inlineStr"/>
      <c r="P368" s="11" t="inlineStr"/>
      <c r="Q368" s="12" t="inlineStr"/>
      <c r="R368" s="11" t="inlineStr">
        <is>
          <t>31448</t>
        </is>
      </c>
      <c r="S368" s="12" t="inlineStr"/>
      <c r="T368" s="11" t="inlineStr"/>
      <c r="U368" s="12" t="inlineStr"/>
      <c r="V368" s="12" t="n"/>
      <c r="W368" s="12">
        <f>IF(V368="Wrong - photo HAS timestamp + location","Timestamp + Location",IF(V368="Wrong - photo has NO stamp","No stamp",N368))</f>
        <v/>
      </c>
      <c r="X368" s="11">
        <f>IF(W368="Timestamp + Location","Yes","No")</f>
        <v/>
      </c>
      <c r="Y368" s="16" t="inlineStr">
        <is>
          <t>Open photo</t>
        </is>
      </c>
      <c r="Z368" s="11">
        <f>J368&amp;"|"&amp;K368</f>
        <v/>
      </c>
      <c r="AA368" s="12" t="inlineStr">
        <is>
          <t>容 | 021 | 31448 | SA | 09</t>
        </is>
      </c>
    </row>
    <row r="369" ht="98" customHeight="1">
      <c r="A369" s="11" t="n">
        <v>368</v>
      </c>
      <c r="B369" s="11" t="inlineStr">
        <is>
          <t>SL04547</t>
        </is>
      </c>
      <c r="C369" s="12" t="inlineStr">
        <is>
          <t>BALRAM VERMA</t>
        </is>
      </c>
      <c r="D369" s="11" t="inlineStr">
        <is>
          <t>SO</t>
        </is>
      </c>
      <c r="E369" s="11" t="inlineStr">
        <is>
          <t>GTR02</t>
        </is>
      </c>
      <c r="F369" s="11" t="inlineStr">
        <is>
          <t>East Delhi</t>
        </is>
      </c>
      <c r="G369" s="12" t="inlineStr">
        <is>
          <t>RAHUL GAUTAM</t>
        </is>
      </c>
      <c r="H369" s="11" t="inlineStr">
        <is>
          <t>348116</t>
        </is>
      </c>
      <c r="I369" s="14" t="n">
        <v>46307</v>
      </c>
      <c r="J369" s="11" t="n">
        <v>85</v>
      </c>
      <c r="K369" s="11" t="inlineStr">
        <is>
          <t>END</t>
        </is>
      </c>
      <c r="L369" s="13" t="n">
        <v>36</v>
      </c>
      <c r="M369" s="11" t="n"/>
      <c r="N369" s="12" t="inlineStr">
        <is>
          <t>No stamp</t>
        </is>
      </c>
      <c r="O369" s="12" t="inlineStr"/>
      <c r="P369" s="11" t="inlineStr"/>
      <c r="Q369" s="12" t="inlineStr"/>
      <c r="R369" s="11" t="inlineStr">
        <is>
          <t>314926</t>
        </is>
      </c>
      <c r="S369" s="12" t="inlineStr">
        <is>
          <t>[Medium] Reused photo: same as #369 (START, claim 348785, 13-Oct)</t>
        </is>
      </c>
      <c r="T369" s="11" t="inlineStr">
        <is>
          <t>Medium</t>
        </is>
      </c>
      <c r="U369" s="12" t="inlineStr">
        <is>
          <t>1 - Red flag</t>
        </is>
      </c>
      <c r="V369" s="17" t="n"/>
      <c r="W369" s="12">
        <f>IF(V369="Wrong - photo HAS timestamp + location","Timestamp + Location",IF(V369="Wrong - photo has NO stamp","No stamp",N369))</f>
        <v/>
      </c>
      <c r="X369" s="11">
        <f>IF(W369="Timestamp + Location","Yes","No")</f>
        <v/>
      </c>
      <c r="Y369" s="16" t="inlineStr">
        <is>
          <t>Open photo</t>
        </is>
      </c>
      <c r="Z369" s="11">
        <f>J369&amp;"|"&amp;K369</f>
        <v/>
      </c>
      <c r="AA369" s="12" t="inlineStr">
        <is>
          <t>60 | 100 | 40 | 314926 | POWIR | 120 | 20 | TVS | SAL</t>
        </is>
      </c>
    </row>
    <row r="370" ht="98" customHeight="1">
      <c r="A370" s="11" t="n">
        <v>369</v>
      </c>
      <c r="B370" s="11" t="inlineStr">
        <is>
          <t>SL04547</t>
        </is>
      </c>
      <c r="C370" s="12" t="inlineStr">
        <is>
          <t>BALRAM VERMA</t>
        </is>
      </c>
      <c r="D370" s="11" t="inlineStr">
        <is>
          <t>SO</t>
        </is>
      </c>
      <c r="E370" s="11" t="inlineStr">
        <is>
          <t>GTR02</t>
        </is>
      </c>
      <c r="F370" s="11" t="inlineStr">
        <is>
          <t>East Delhi</t>
        </is>
      </c>
      <c r="G370" s="12" t="inlineStr">
        <is>
          <t>RAHUL GAUTAM</t>
        </is>
      </c>
      <c r="H370" s="11" t="inlineStr">
        <is>
          <t>348785</t>
        </is>
      </c>
      <c r="I370" s="14" t="n">
        <v>46308</v>
      </c>
      <c r="J370" s="11" t="n">
        <v>502</v>
      </c>
      <c r="K370" s="11" t="inlineStr">
        <is>
          <t>START</t>
        </is>
      </c>
      <c r="L370" s="13" t="n">
        <v>56</v>
      </c>
      <c r="M370" s="11" t="n"/>
      <c r="N370" s="12" t="inlineStr">
        <is>
          <t>No stamp</t>
        </is>
      </c>
      <c r="O370" s="12" t="inlineStr"/>
      <c r="P370" s="11" t="inlineStr"/>
      <c r="Q370" s="12" t="inlineStr"/>
      <c r="R370" s="11" t="inlineStr">
        <is>
          <t>314926</t>
        </is>
      </c>
      <c r="S370" s="12" t="inlineStr">
        <is>
          <t>[Medium] Reused photo: same as #368 (END, claim 348116, 12-Oct)</t>
        </is>
      </c>
      <c r="T370" s="11" t="inlineStr">
        <is>
          <t>Medium</t>
        </is>
      </c>
      <c r="U370" s="12" t="inlineStr">
        <is>
          <t>1 - Red flag</t>
        </is>
      </c>
      <c r="V370" s="17" t="n"/>
      <c r="W370" s="12">
        <f>IF(V370="Wrong - photo HAS timestamp + location","Timestamp + Location",IF(V370="Wrong - photo has NO stamp","No stamp",N370))</f>
        <v/>
      </c>
      <c r="X370" s="11">
        <f>IF(W370="Timestamp + Location","Yes","No")</f>
        <v/>
      </c>
      <c r="Y370" s="16" t="inlineStr">
        <is>
          <t>Open photo</t>
        </is>
      </c>
      <c r="Z370" s="11">
        <f>J370&amp;"|"&amp;K370</f>
        <v/>
      </c>
      <c r="AA370" s="12" t="inlineStr">
        <is>
          <t>60 | 100 | 40 | 314926 | POWIR | 120 | 20 | TVS | SAL</t>
        </is>
      </c>
    </row>
    <row r="371" ht="98" customHeight="1">
      <c r="A371" s="11" t="n">
        <v>370</v>
      </c>
      <c r="B371" s="11" t="inlineStr">
        <is>
          <t>SL04547</t>
        </is>
      </c>
      <c r="C371" s="12" t="inlineStr">
        <is>
          <t>BALRAM VERMA</t>
        </is>
      </c>
      <c r="D371" s="11" t="inlineStr">
        <is>
          <t>SO</t>
        </is>
      </c>
      <c r="E371" s="11" t="inlineStr">
        <is>
          <t>GTR02</t>
        </is>
      </c>
      <c r="F371" s="11" t="inlineStr">
        <is>
          <t>East Delhi</t>
        </is>
      </c>
      <c r="G371" s="12" t="inlineStr">
        <is>
          <t>RAHUL GAUTAM</t>
        </is>
      </c>
      <c r="H371" s="11" t="inlineStr">
        <is>
          <t>348785</t>
        </is>
      </c>
      <c r="I371" s="14" t="n">
        <v>46308</v>
      </c>
      <c r="J371" s="11" t="n">
        <v>502</v>
      </c>
      <c r="K371" s="11" t="inlineStr">
        <is>
          <t>END</t>
        </is>
      </c>
      <c r="L371" s="13" t="n">
        <v>56</v>
      </c>
      <c r="M371" s="11" t="n"/>
      <c r="N371" s="12" t="inlineStr">
        <is>
          <t>No stamp</t>
        </is>
      </c>
      <c r="O371" s="12" t="inlineStr"/>
      <c r="P371" s="11" t="inlineStr"/>
      <c r="Q371" s="12" t="inlineStr"/>
      <c r="R371" s="11" t="inlineStr">
        <is>
          <t>315418</t>
        </is>
      </c>
      <c r="S371" s="12" t="inlineStr">
        <is>
          <t>[Medium] Reused photo: same as #371 (START, claim 349268, 14-Oct)</t>
        </is>
      </c>
      <c r="T371" s="11" t="inlineStr">
        <is>
          <t>Medium</t>
        </is>
      </c>
      <c r="U371" s="12" t="inlineStr">
        <is>
          <t>1 - Red flag</t>
        </is>
      </c>
      <c r="V371" s="17" t="n"/>
      <c r="W371" s="12">
        <f>IF(V371="Wrong - photo HAS timestamp + location","Timestamp + Location",IF(V371="Wrong - photo has NO stamp","No stamp",N371))</f>
        <v/>
      </c>
      <c r="X371" s="11">
        <f>IF(W371="Timestamp + Location","Yes","No")</f>
        <v/>
      </c>
      <c r="Y371" s="16" t="inlineStr">
        <is>
          <t>Open photo</t>
        </is>
      </c>
      <c r="Z371" s="11">
        <f>J371&amp;"|"&amp;K371</f>
        <v/>
      </c>
      <c r="AA371" s="12" t="inlineStr">
        <is>
          <t>6O | BO | 4O | 315418 | POWR | 120 | 20 | ZTUS | ZTUS</t>
        </is>
      </c>
    </row>
    <row r="372" ht="98" customHeight="1">
      <c r="A372" s="11" t="n">
        <v>371</v>
      </c>
      <c r="B372" s="11" t="inlineStr">
        <is>
          <t>SL04547</t>
        </is>
      </c>
      <c r="C372" s="12" t="inlineStr">
        <is>
          <t>BALRAM VERMA</t>
        </is>
      </c>
      <c r="D372" s="11" t="inlineStr">
        <is>
          <t>SO</t>
        </is>
      </c>
      <c r="E372" s="11" t="inlineStr">
        <is>
          <t>GTR02</t>
        </is>
      </c>
      <c r="F372" s="11" t="inlineStr">
        <is>
          <t>East Delhi</t>
        </is>
      </c>
      <c r="G372" s="12" t="inlineStr">
        <is>
          <t>RAHUL GAUTAM</t>
        </is>
      </c>
      <c r="H372" s="11" t="inlineStr">
        <is>
          <t>349268</t>
        </is>
      </c>
      <c r="I372" s="14" t="n">
        <v>46309</v>
      </c>
      <c r="J372" s="11" t="n">
        <v>923</v>
      </c>
      <c r="K372" s="11" t="inlineStr">
        <is>
          <t>START</t>
        </is>
      </c>
      <c r="L372" s="13" t="n">
        <v>96</v>
      </c>
      <c r="M372" s="11" t="n"/>
      <c r="N372" s="12" t="inlineStr">
        <is>
          <t>No stamp</t>
        </is>
      </c>
      <c r="O372" s="12" t="inlineStr"/>
      <c r="P372" s="11" t="inlineStr"/>
      <c r="Q372" s="12" t="inlineStr"/>
      <c r="R372" s="11" t="inlineStr">
        <is>
          <t>315418</t>
        </is>
      </c>
      <c r="S372" s="12" t="inlineStr">
        <is>
          <t>[Medium] Reused photo: same as #370 (END, claim 348785, 13-Oct)</t>
        </is>
      </c>
      <c r="T372" s="11" t="inlineStr">
        <is>
          <t>Medium</t>
        </is>
      </c>
      <c r="U372" s="12" t="inlineStr">
        <is>
          <t>1 - Red flag</t>
        </is>
      </c>
      <c r="V372" s="17" t="n"/>
      <c r="W372" s="12">
        <f>IF(V372="Wrong - photo HAS timestamp + location","Timestamp + Location",IF(V372="Wrong - photo has NO stamp","No stamp",N372))</f>
        <v/>
      </c>
      <c r="X372" s="11">
        <f>IF(W372="Timestamp + Location","Yes","No")</f>
        <v/>
      </c>
      <c r="Y372" s="16" t="inlineStr">
        <is>
          <t>Open photo</t>
        </is>
      </c>
      <c r="Z372" s="11">
        <f>J372&amp;"|"&amp;K372</f>
        <v/>
      </c>
      <c r="AA372" s="12" t="inlineStr">
        <is>
          <t>6O | BO | 4O | 315418 | POWR | 120 | 20 | ZTUS | ZTUS</t>
        </is>
      </c>
    </row>
    <row r="373" ht="98" customHeight="1">
      <c r="A373" s="11" t="n">
        <v>372</v>
      </c>
      <c r="B373" s="11" t="inlineStr">
        <is>
          <t>SL04547</t>
        </is>
      </c>
      <c r="C373" s="12" t="inlineStr">
        <is>
          <t>BALRAM VERMA</t>
        </is>
      </c>
      <c r="D373" s="11" t="inlineStr">
        <is>
          <t>SO</t>
        </is>
      </c>
      <c r="E373" s="11" t="inlineStr">
        <is>
          <t>GTR02</t>
        </is>
      </c>
      <c r="F373" s="11" t="inlineStr">
        <is>
          <t>East Delhi</t>
        </is>
      </c>
      <c r="G373" s="12" t="inlineStr">
        <is>
          <t>RAHUL GAUTAM</t>
        </is>
      </c>
      <c r="H373" s="11" t="inlineStr">
        <is>
          <t>349268</t>
        </is>
      </c>
      <c r="I373" s="14" t="n">
        <v>46309</v>
      </c>
      <c r="J373" s="11" t="n">
        <v>923</v>
      </c>
      <c r="K373" s="11" t="inlineStr">
        <is>
          <t>END</t>
        </is>
      </c>
      <c r="L373" s="13" t="n">
        <v>96</v>
      </c>
      <c r="M373" s="11" t="n"/>
      <c r="N373" s="12" t="inlineStr">
        <is>
          <t>No stamp</t>
        </is>
      </c>
      <c r="O373" s="12" t="inlineStr"/>
      <c r="P373" s="11" t="inlineStr"/>
      <c r="Q373" s="12" t="inlineStr"/>
      <c r="R373" s="11" t="inlineStr">
        <is>
          <t>315982</t>
        </is>
      </c>
      <c r="S373" s="12" t="inlineStr">
        <is>
          <t>[Medium] Reused photo: same as #373 (START, claim 350795, 17-Oct)</t>
        </is>
      </c>
      <c r="T373" s="11" t="inlineStr">
        <is>
          <t>Medium</t>
        </is>
      </c>
      <c r="U373" s="12" t="inlineStr">
        <is>
          <t>1 - Red flag</t>
        </is>
      </c>
      <c r="V373" s="17" t="n"/>
      <c r="W373" s="12">
        <f>IF(V373="Wrong - photo HAS timestamp + location","Timestamp + Location",IF(V373="Wrong - photo has NO stamp","No stamp",N373))</f>
        <v/>
      </c>
      <c r="X373" s="11">
        <f>IF(W373="Timestamp + Location","Yes","No")</f>
        <v/>
      </c>
      <c r="Y373" s="16" t="inlineStr">
        <is>
          <t>Open photo</t>
        </is>
      </c>
      <c r="Z373" s="11">
        <f>J373&amp;"|"&amp;K373</f>
        <v/>
      </c>
      <c r="AA373" s="12" t="inlineStr">
        <is>
          <t>6O | 80 | 100 | 40 | 315982 | POWR | TVS | TVS</t>
        </is>
      </c>
    </row>
    <row r="374" ht="98" customHeight="1">
      <c r="A374" s="11" t="n">
        <v>373</v>
      </c>
      <c r="B374" s="11" t="inlineStr">
        <is>
          <t>SL04547</t>
        </is>
      </c>
      <c r="C374" s="12" t="inlineStr">
        <is>
          <t>BALRAM VERMA</t>
        </is>
      </c>
      <c r="D374" s="11" t="inlineStr">
        <is>
          <t>SO</t>
        </is>
      </c>
      <c r="E374" s="11" t="inlineStr">
        <is>
          <t>GTR02</t>
        </is>
      </c>
      <c r="F374" s="11" t="inlineStr">
        <is>
          <t>East Delhi</t>
        </is>
      </c>
      <c r="G374" s="12" t="inlineStr">
        <is>
          <t>RAHUL GAUTAM</t>
        </is>
      </c>
      <c r="H374" s="11" t="inlineStr">
        <is>
          <t>350795</t>
        </is>
      </c>
      <c r="I374" s="14" t="n">
        <v>46312</v>
      </c>
      <c r="J374" s="11" t="n">
        <v>2617</v>
      </c>
      <c r="K374" s="11" t="inlineStr">
        <is>
          <t>START</t>
        </is>
      </c>
      <c r="L374" s="13" t="n">
        <v>172</v>
      </c>
      <c r="M374" s="11" t="n"/>
      <c r="N374" s="12" t="inlineStr">
        <is>
          <t>No stamp</t>
        </is>
      </c>
      <c r="O374" s="12" t="inlineStr"/>
      <c r="P374" s="11" t="inlineStr"/>
      <c r="Q374" s="12" t="inlineStr"/>
      <c r="R374" s="11" t="inlineStr">
        <is>
          <t>315982</t>
        </is>
      </c>
      <c r="S374" s="12" t="inlineStr">
        <is>
          <t>[Medium] Reused photo: same as #372 (END, claim 349268, 14-Oct)</t>
        </is>
      </c>
      <c r="T374" s="11" t="inlineStr">
        <is>
          <t>Medium</t>
        </is>
      </c>
      <c r="U374" s="12" t="inlineStr">
        <is>
          <t>1 - Red flag</t>
        </is>
      </c>
      <c r="V374" s="17" t="n"/>
      <c r="W374" s="12">
        <f>IF(V374="Wrong - photo HAS timestamp + location","Timestamp + Location",IF(V374="Wrong - photo has NO stamp","No stamp",N374))</f>
        <v/>
      </c>
      <c r="X374" s="11">
        <f>IF(W374="Timestamp + Location","Yes","No")</f>
        <v/>
      </c>
      <c r="Y374" s="16" t="inlineStr">
        <is>
          <t>Open photo</t>
        </is>
      </c>
      <c r="Z374" s="11">
        <f>J374&amp;"|"&amp;K374</f>
        <v/>
      </c>
      <c r="AA374" s="12" t="inlineStr">
        <is>
          <t>6O | 80 | 100 | 40 | 315982 | POWR | TVS | TVS</t>
        </is>
      </c>
    </row>
    <row r="375" ht="98" customHeight="1">
      <c r="A375" s="11" t="n">
        <v>374</v>
      </c>
      <c r="B375" s="11" t="inlineStr">
        <is>
          <t>SL04547</t>
        </is>
      </c>
      <c r="C375" s="12" t="inlineStr">
        <is>
          <t>BALRAM VERMA</t>
        </is>
      </c>
      <c r="D375" s="11" t="inlineStr">
        <is>
          <t>SO</t>
        </is>
      </c>
      <c r="E375" s="11" t="inlineStr">
        <is>
          <t>GTR02</t>
        </is>
      </c>
      <c r="F375" s="11" t="inlineStr">
        <is>
          <t>East Delhi</t>
        </is>
      </c>
      <c r="G375" s="12" t="inlineStr">
        <is>
          <t>RAHUL GAUTAM</t>
        </is>
      </c>
      <c r="H375" s="11" t="inlineStr">
        <is>
          <t>350795</t>
        </is>
      </c>
      <c r="I375" s="14" t="n">
        <v>46312</v>
      </c>
      <c r="J375" s="11" t="n">
        <v>2617</v>
      </c>
      <c r="K375" s="11" t="inlineStr">
        <is>
          <t>END</t>
        </is>
      </c>
      <c r="L375" s="13" t="n">
        <v>172</v>
      </c>
      <c r="M375" s="11" t="n"/>
      <c r="N375" s="12" t="inlineStr">
        <is>
          <t>No stamp</t>
        </is>
      </c>
      <c r="O375" s="12" t="inlineStr"/>
      <c r="P375" s="11" t="inlineStr"/>
      <c r="Q375" s="12" t="inlineStr"/>
      <c r="R375" s="11" t="inlineStr">
        <is>
          <t>31676</t>
        </is>
      </c>
      <c r="S375" s="12" t="inlineStr"/>
      <c r="T375" s="11" t="inlineStr"/>
      <c r="U375" s="12" t="inlineStr"/>
      <c r="V375" s="12" t="n"/>
      <c r="W375" s="12">
        <f>IF(V375="Wrong - photo HAS timestamp + location","Timestamp + Location",IF(V375="Wrong - photo has NO stamp","No stamp",N375))</f>
        <v/>
      </c>
      <c r="X375" s="11">
        <f>IF(W375="Timestamp + Location","Yes","No")</f>
        <v/>
      </c>
      <c r="Y375" s="16" t="inlineStr">
        <is>
          <t>Open photo</t>
        </is>
      </c>
      <c r="Z375" s="11">
        <f>J375&amp;"|"&amp;K375</f>
        <v/>
      </c>
      <c r="AA375" s="12" t="inlineStr">
        <is>
          <t>120 | 31676</t>
        </is>
      </c>
    </row>
    <row r="376" ht="98" customHeight="1">
      <c r="A376" s="11" t="n">
        <v>375</v>
      </c>
      <c r="B376" s="11" t="inlineStr">
        <is>
          <t>SL04557</t>
        </is>
      </c>
      <c r="C376" s="12" t="inlineStr">
        <is>
          <t>SANDEEP SINGH</t>
        </is>
      </c>
      <c r="D376" s="11" t="inlineStr">
        <is>
          <t>SO</t>
        </is>
      </c>
      <c r="E376" s="11" t="inlineStr">
        <is>
          <t>GTR02</t>
        </is>
      </c>
      <c r="F376" s="11" t="inlineStr">
        <is>
          <t>SIRSA</t>
        </is>
      </c>
      <c r="G376" s="12" t="inlineStr">
        <is>
          <t>PUNEET WADHWA</t>
        </is>
      </c>
      <c r="H376" s="11" t="inlineStr">
        <is>
          <t>350901</t>
        </is>
      </c>
      <c r="I376" s="14" t="n">
        <v>46308</v>
      </c>
      <c r="J376" s="11" t="n">
        <v>2748</v>
      </c>
      <c r="K376" s="11" t="inlineStr">
        <is>
          <t>START</t>
        </is>
      </c>
      <c r="L376" s="13" t="n">
        <v>240</v>
      </c>
      <c r="M376" s="11" t="n"/>
      <c r="N376" s="12" t="inlineStr">
        <is>
          <t>No stamp</t>
        </is>
      </c>
      <c r="O376" s="12" t="inlineStr"/>
      <c r="P376" s="11" t="inlineStr"/>
      <c r="Q376" s="12" t="inlineStr"/>
      <c r="R376" s="11" t="inlineStr">
        <is>
          <t>2.76398e+06, 5.10477e+06</t>
        </is>
      </c>
      <c r="S376" s="12" t="inlineStr"/>
      <c r="T376" s="11" t="inlineStr"/>
      <c r="U376" s="12" t="inlineStr"/>
      <c r="V376" s="12" t="n"/>
      <c r="W376" s="12">
        <f>IF(V376="Wrong - photo HAS timestamp + location","Timestamp + Location",IF(V376="Wrong - photo has NO stamp","No stamp",N376))</f>
        <v/>
      </c>
      <c r="X376" s="11">
        <f>IF(W376="Timestamp + Location","Yes","No")</f>
        <v/>
      </c>
      <c r="Y376" s="16" t="inlineStr">
        <is>
          <t>Open photo</t>
        </is>
      </c>
      <c r="Z376" s="11">
        <f>J376&amp;"|"&amp;K376</f>
        <v/>
      </c>
      <c r="AA376" s="12" t="inlineStr">
        <is>
          <t>60 | 80 | HO | 2763982 | 100 | 120 | xm/h | Hero | 1H0 | 375PL | km/h | Hero | 1HO | DI5104768 | 375PL</t>
        </is>
      </c>
    </row>
    <row r="377" ht="98" customHeight="1">
      <c r="A377" s="11" t="n">
        <v>376</v>
      </c>
      <c r="B377" s="11" t="inlineStr">
        <is>
          <t>SL04557</t>
        </is>
      </c>
      <c r="C377" s="12" t="inlineStr">
        <is>
          <t>SANDEEP SINGH</t>
        </is>
      </c>
      <c r="D377" s="11" t="inlineStr">
        <is>
          <t>SO</t>
        </is>
      </c>
      <c r="E377" s="11" t="inlineStr">
        <is>
          <t>GTR02</t>
        </is>
      </c>
      <c r="F377" s="11" t="inlineStr">
        <is>
          <t>SIRSA</t>
        </is>
      </c>
      <c r="G377" s="12" t="inlineStr">
        <is>
          <t>PUNEET WADHWA</t>
        </is>
      </c>
      <c r="H377" s="11" t="inlineStr">
        <is>
          <t>350901</t>
        </is>
      </c>
      <c r="I377" s="14" t="n">
        <v>46308</v>
      </c>
      <c r="J377" s="11" t="n">
        <v>2748</v>
      </c>
      <c r="K377" s="11" t="inlineStr">
        <is>
          <t>END</t>
        </is>
      </c>
      <c r="L377" s="13" t="n">
        <v>240</v>
      </c>
      <c r="M377" s="11" t="n"/>
      <c r="N377" s="12" t="inlineStr">
        <is>
          <t>No stamp</t>
        </is>
      </c>
      <c r="O377" s="12" t="inlineStr"/>
      <c r="P377" s="11" t="inlineStr"/>
      <c r="Q377" s="12" t="inlineStr"/>
      <c r="R377" s="11" t="inlineStr"/>
      <c r="S377" s="12" t="inlineStr"/>
      <c r="T377" s="11" t="inlineStr"/>
      <c r="U377" s="12" t="inlineStr">
        <is>
          <t>3 - Random sample (no stamp)</t>
        </is>
      </c>
      <c r="V377" s="17" t="n"/>
      <c r="W377" s="12">
        <f>IF(V377="Wrong - photo HAS timestamp + location","Timestamp + Location",IF(V377="Wrong - photo has NO stamp","No stamp",N377))</f>
        <v/>
      </c>
      <c r="X377" s="11">
        <f>IF(W377="Timestamp + Location","Yes","No")</f>
        <v/>
      </c>
      <c r="Y377" s="16" t="inlineStr">
        <is>
          <t>Open photo</t>
        </is>
      </c>
      <c r="Z377" s="11">
        <f>J377&amp;"|"&amp;K377</f>
        <v/>
      </c>
      <c r="AA377" s="12" t="inlineStr">
        <is>
          <t>60 | B0 | 20 | 100 | 120 | km/h | Hero | 1H0 | 20 | km/h | #Hero | 1HO</t>
        </is>
      </c>
    </row>
    <row r="378" ht="98" customHeight="1">
      <c r="A378" s="11" t="n">
        <v>377</v>
      </c>
      <c r="B378" s="11" t="inlineStr">
        <is>
          <t>SL04569</t>
        </is>
      </c>
      <c r="C378" s="12" t="inlineStr">
        <is>
          <t>KARMJIT SINGH</t>
        </is>
      </c>
      <c r="D378" s="11" t="inlineStr">
        <is>
          <t>SO</t>
        </is>
      </c>
      <c r="E378" s="11" t="inlineStr">
        <is>
          <t>GTR02</t>
        </is>
      </c>
      <c r="F378" s="11" t="inlineStr">
        <is>
          <t>JIND</t>
        </is>
      </c>
      <c r="G378" s="12" t="inlineStr">
        <is>
          <t>PUNEET WADHWA</t>
        </is>
      </c>
      <c r="H378" s="11" t="inlineStr">
        <is>
          <t>352979</t>
        </is>
      </c>
      <c r="I378" s="14" t="n">
        <v>46312</v>
      </c>
      <c r="J378" s="11" t="n">
        <v>4232</v>
      </c>
      <c r="K378" s="11" t="inlineStr">
        <is>
          <t>START</t>
        </is>
      </c>
      <c r="L378" s="13" t="n">
        <v>152</v>
      </c>
      <c r="M378" s="11" t="n"/>
      <c r="N378" s="12" t="inlineStr">
        <is>
          <t>No stamp</t>
        </is>
      </c>
      <c r="O378" s="12" t="inlineStr"/>
      <c r="P378" s="11" t="inlineStr"/>
      <c r="Q378" s="12" t="inlineStr"/>
      <c r="R378" s="11" t="inlineStr"/>
      <c r="S378" s="12" t="inlineStr"/>
      <c r="T378" s="11" t="inlineStr"/>
      <c r="U378" s="12" t="inlineStr"/>
      <c r="V378" s="12" t="n"/>
      <c r="W378" s="12">
        <f>IF(V378="Wrong - photo HAS timestamp + location","Timestamp + Location",IF(V378="Wrong - photo has NO stamp","No stamp",N378))</f>
        <v/>
      </c>
      <c r="X378" s="11">
        <f>IF(W378="Timestamp + Location","Yes","No")</f>
        <v/>
      </c>
      <c r="Y378" s="16" t="inlineStr">
        <is>
          <t>Open photo</t>
        </is>
      </c>
      <c r="Z378" s="11">
        <f>J378&amp;"|"&amp;K378</f>
        <v/>
      </c>
      <c r="AA378" s="12" t="inlineStr">
        <is>
          <t>SO | 80 | 10 | 120 | km/h | HO | Hero | 120 | km/h | HO | Hero</t>
        </is>
      </c>
    </row>
    <row r="379" ht="98" customHeight="1">
      <c r="A379" s="11" t="n">
        <v>378</v>
      </c>
      <c r="B379" s="11" t="inlineStr">
        <is>
          <t>SL04569</t>
        </is>
      </c>
      <c r="C379" s="12" t="inlineStr">
        <is>
          <t>KARMJIT SINGH</t>
        </is>
      </c>
      <c r="D379" s="11" t="inlineStr">
        <is>
          <t>SO</t>
        </is>
      </c>
      <c r="E379" s="11" t="inlineStr">
        <is>
          <t>GTR02</t>
        </is>
      </c>
      <c r="F379" s="11" t="inlineStr">
        <is>
          <t>JIND</t>
        </is>
      </c>
      <c r="G379" s="12" t="inlineStr">
        <is>
          <t>PUNEET WADHWA</t>
        </is>
      </c>
      <c r="H379" s="11" t="inlineStr">
        <is>
          <t>352979</t>
        </is>
      </c>
      <c r="I379" s="14" t="n">
        <v>46312</v>
      </c>
      <c r="J379" s="11" t="n">
        <v>4232</v>
      </c>
      <c r="K379" s="11" t="inlineStr">
        <is>
          <t>END</t>
        </is>
      </c>
      <c r="L379" s="13" t="n">
        <v>152</v>
      </c>
      <c r="M379" s="11" t="n"/>
      <c r="N379" s="12" t="inlineStr">
        <is>
          <t>No stamp</t>
        </is>
      </c>
      <c r="O379" s="12" t="inlineStr"/>
      <c r="P379" s="11" t="inlineStr"/>
      <c r="Q379" s="12" t="inlineStr"/>
      <c r="R379" s="11" t="inlineStr">
        <is>
          <t>237199</t>
        </is>
      </c>
      <c r="S379" s="12" t="inlineStr"/>
      <c r="T379" s="11" t="inlineStr"/>
      <c r="U379" s="12" t="inlineStr"/>
      <c r="V379" s="12" t="n"/>
      <c r="W379" s="12">
        <f>IF(V379="Wrong - photo HAS timestamp + location","Timestamp + Location",IF(V379="Wrong - photo has NO stamp","No stamp",N379))</f>
        <v/>
      </c>
      <c r="X379" s="11">
        <f>IF(W379="Timestamp + Location","Yes","No")</f>
        <v/>
      </c>
      <c r="Y379" s="16" t="inlineStr">
        <is>
          <t>Open photo</t>
        </is>
      </c>
      <c r="Z379" s="11">
        <f>J379&amp;"|"&amp;K379</f>
        <v/>
      </c>
      <c r="AA379" s="12" t="inlineStr">
        <is>
          <t>60 | 80 | HO237199 | 100 | 120 | km/h | 740 | Hero | 120 | km/h | 40 | Hero</t>
        </is>
      </c>
    </row>
    <row r="380" ht="98" customHeight="1">
      <c r="A380" s="11" t="n">
        <v>379</v>
      </c>
      <c r="B380" s="11" t="inlineStr">
        <is>
          <t>SL04576</t>
        </is>
      </c>
      <c r="C380" s="12" t="inlineStr">
        <is>
          <t>G SUGIRTHA RAJA</t>
        </is>
      </c>
      <c r="D380" s="11" t="inlineStr">
        <is>
          <t>SO</t>
        </is>
      </c>
      <c r="E380" s="11" t="inlineStr">
        <is>
          <t>GTR09</t>
        </is>
      </c>
      <c r="F380" s="11" t="inlineStr">
        <is>
          <t>Salem</t>
        </is>
      </c>
      <c r="G380" s="12" t="inlineStr">
        <is>
          <t>Saravanan N</t>
        </is>
      </c>
      <c r="H380" s="11" t="inlineStr">
        <is>
          <t>348832</t>
        </is>
      </c>
      <c r="I380" s="14" t="n">
        <v>46308</v>
      </c>
      <c r="J380" s="11" t="n">
        <v>551</v>
      </c>
      <c r="K380" s="11" t="inlineStr">
        <is>
          <t>START</t>
        </is>
      </c>
      <c r="L380" s="13" t="n">
        <v>40</v>
      </c>
      <c r="M380" s="11" t="n"/>
      <c r="N380" s="12" t="inlineStr">
        <is>
          <t>No stamp</t>
        </is>
      </c>
      <c r="O380" s="12" t="inlineStr"/>
      <c r="P380" s="11" t="inlineStr"/>
      <c r="Q380" s="12" t="inlineStr"/>
      <c r="R380" s="11" t="inlineStr">
        <is>
          <t>329010</t>
        </is>
      </c>
      <c r="S380" s="12" t="inlineStr"/>
      <c r="T380" s="11" t="inlineStr"/>
      <c r="U380" s="12" t="inlineStr"/>
      <c r="V380" s="12" t="n"/>
      <c r="W380" s="12">
        <f>IF(V380="Wrong - photo HAS timestamp + location","Timestamp + Location",IF(V380="Wrong - photo has NO stamp","No stamp",N380))</f>
        <v/>
      </c>
      <c r="X380" s="11">
        <f>IF(W380="Timestamp + Location","Yes","No")</f>
        <v/>
      </c>
      <c r="Y380" s="16" t="inlineStr">
        <is>
          <t>Open photo</t>
        </is>
      </c>
      <c r="Z380" s="11">
        <f>J380&amp;"|"&amp;K380</f>
        <v/>
      </c>
      <c r="AA380" s="12" t="inlineStr">
        <is>
          <t>Ammu | V10 | 0.0 | 0.0km | THISTUP | 329010LTME | 09.29pm | 09.29pm</t>
        </is>
      </c>
    </row>
    <row r="381" ht="98" customHeight="1">
      <c r="A381" s="11" t="n">
        <v>380</v>
      </c>
      <c r="B381" s="11" t="inlineStr">
        <is>
          <t>SL04576</t>
        </is>
      </c>
      <c r="C381" s="12" t="inlineStr">
        <is>
          <t>G SUGIRTHA RAJA</t>
        </is>
      </c>
      <c r="D381" s="11" t="inlineStr">
        <is>
          <t>SO</t>
        </is>
      </c>
      <c r="E381" s="11" t="inlineStr">
        <is>
          <t>GTR09</t>
        </is>
      </c>
      <c r="F381" s="11" t="inlineStr">
        <is>
          <t>Salem</t>
        </is>
      </c>
      <c r="G381" s="12" t="inlineStr">
        <is>
          <t>Saravanan N</t>
        </is>
      </c>
      <c r="H381" s="11" t="inlineStr">
        <is>
          <t>348832</t>
        </is>
      </c>
      <c r="I381" s="14" t="n">
        <v>46308</v>
      </c>
      <c r="J381" s="11" t="n">
        <v>551</v>
      </c>
      <c r="K381" s="11" t="inlineStr">
        <is>
          <t>END</t>
        </is>
      </c>
      <c r="L381" s="13" t="n">
        <v>40</v>
      </c>
      <c r="M381" s="11" t="n"/>
      <c r="N381" s="12" t="inlineStr">
        <is>
          <t>No stamp</t>
        </is>
      </c>
      <c r="O381" s="12" t="inlineStr"/>
      <c r="P381" s="11" t="inlineStr"/>
      <c r="Q381" s="12" t="inlineStr"/>
      <c r="R381" s="11" t="inlineStr">
        <is>
          <t>32901</t>
        </is>
      </c>
      <c r="S381" s="12" t="inlineStr"/>
      <c r="T381" s="11" t="inlineStr"/>
      <c r="U381" s="12" t="inlineStr">
        <is>
          <t>3 - Random sample (no stamp)</t>
        </is>
      </c>
      <c r="V381" s="17" t="n"/>
      <c r="W381" s="12">
        <f>IF(V381="Wrong - photo HAS timestamp + location","Timestamp + Location",IF(V381="Wrong - photo has NO stamp","No stamp",N381))</f>
        <v/>
      </c>
      <c r="X381" s="11">
        <f>IF(W381="Timestamp + Location","Yes","No")</f>
        <v/>
      </c>
      <c r="Y381" s="16" t="inlineStr">
        <is>
          <t>Open photo</t>
        </is>
      </c>
      <c r="Z381" s="11">
        <f>J381&amp;"|"&amp;K381</f>
        <v/>
      </c>
      <c r="AA381" s="12" t="inlineStr">
        <is>
          <t>Ammut | OLA | 00 | 4.5m | 0.0m | 100 | H6TXP | 32901nT | G% | NORMAL | 28pn | G% | NORMAL | o24pn</t>
        </is>
      </c>
    </row>
    <row r="382" ht="98" customHeight="1">
      <c r="A382" s="11" t="n">
        <v>381</v>
      </c>
      <c r="B382" s="11" t="inlineStr">
        <is>
          <t>SL04576</t>
        </is>
      </c>
      <c r="C382" s="12" t="inlineStr">
        <is>
          <t>G SUGIRTHA RAJA</t>
        </is>
      </c>
      <c r="D382" s="11" t="inlineStr">
        <is>
          <t>SO</t>
        </is>
      </c>
      <c r="E382" s="11" t="inlineStr">
        <is>
          <t>GTR09</t>
        </is>
      </c>
      <c r="F382" s="11" t="inlineStr">
        <is>
          <t>Salem</t>
        </is>
      </c>
      <c r="G382" s="12" t="inlineStr">
        <is>
          <t>Saravanan N</t>
        </is>
      </c>
      <c r="H382" s="11" t="inlineStr">
        <is>
          <t>349371</t>
        </is>
      </c>
      <c r="I382" s="14" t="n">
        <v>46309</v>
      </c>
      <c r="J382" s="11" t="n">
        <v>1023</v>
      </c>
      <c r="K382" s="11" t="inlineStr">
        <is>
          <t>START</t>
        </is>
      </c>
      <c r="L382" s="13" t="n">
        <v>232</v>
      </c>
      <c r="M382" s="11" t="n"/>
      <c r="N382" s="12" t="inlineStr">
        <is>
          <t>No stamp</t>
        </is>
      </c>
      <c r="O382" s="12" t="inlineStr"/>
      <c r="P382" s="11" t="inlineStr"/>
      <c r="Q382" s="12" t="inlineStr"/>
      <c r="R382" s="11" t="inlineStr">
        <is>
          <t>32981, 32981</t>
        </is>
      </c>
      <c r="S382" s="12" t="inlineStr"/>
      <c r="T382" s="11" t="inlineStr"/>
      <c r="U382" s="12" t="inlineStr"/>
      <c r="V382" s="12" t="n"/>
      <c r="W382" s="12">
        <f>IF(V382="Wrong - photo HAS timestamp + location","Timestamp + Location",IF(V382="Wrong - photo has NO stamp","No stamp",N382))</f>
        <v/>
      </c>
      <c r="X382" s="11">
        <f>IF(W382="Timestamp + Location","Yes","No")</f>
        <v/>
      </c>
      <c r="Y382" s="16" t="inlineStr">
        <is>
          <t>Open photo</t>
        </is>
      </c>
      <c r="Z382" s="11">
        <f>J382&amp;"|"&amp;K382</f>
        <v/>
      </c>
      <c r="AA382" s="12" t="inlineStr">
        <is>
          <t>Ammut | V10 | 00 | 4.5km | 0.0kw | 222 | POWER: | 32981mPn0E | 四 | NORMAL | 07:26gm | 00 | 4.5m | 0.0m | cce | POWCR | 32981m2un02 | NORMAL | 07:26gm</t>
        </is>
      </c>
    </row>
    <row r="383" ht="98" customHeight="1">
      <c r="A383" s="11" t="n">
        <v>382</v>
      </c>
      <c r="B383" s="11" t="inlineStr">
        <is>
          <t>SL04576</t>
        </is>
      </c>
      <c r="C383" s="12" t="inlineStr">
        <is>
          <t>G SUGIRTHA RAJA</t>
        </is>
      </c>
      <c r="D383" s="11" t="inlineStr">
        <is>
          <t>SO</t>
        </is>
      </c>
      <c r="E383" s="11" t="inlineStr">
        <is>
          <t>GTR09</t>
        </is>
      </c>
      <c r="F383" s="11" t="inlineStr">
        <is>
          <t>Salem</t>
        </is>
      </c>
      <c r="G383" s="12" t="inlineStr">
        <is>
          <t>Saravanan N</t>
        </is>
      </c>
      <c r="H383" s="11" t="inlineStr">
        <is>
          <t>349371</t>
        </is>
      </c>
      <c r="I383" s="14" t="n">
        <v>46309</v>
      </c>
      <c r="J383" s="11" t="n">
        <v>1023</v>
      </c>
      <c r="K383" s="11" t="inlineStr">
        <is>
          <t>END</t>
        </is>
      </c>
      <c r="L383" s="13" t="n">
        <v>232</v>
      </c>
      <c r="M383" s="11" t="n"/>
      <c r="N383" s="12" t="inlineStr">
        <is>
          <t>No stamp</t>
        </is>
      </c>
      <c r="O383" s="12" t="inlineStr"/>
      <c r="P383" s="11" t="inlineStr"/>
      <c r="Q383" s="12" t="inlineStr"/>
      <c r="R383" s="11" t="inlineStr">
        <is>
          <t>33074</t>
        </is>
      </c>
      <c r="S383" s="12" t="inlineStr">
        <is>
          <t>[Medium] Reused photo: same as #383 (START, claim 350405, 16-Oct)</t>
        </is>
      </c>
      <c r="T383" s="11" t="inlineStr">
        <is>
          <t>Medium</t>
        </is>
      </c>
      <c r="U383" s="12" t="inlineStr">
        <is>
          <t>1 - Red flag</t>
        </is>
      </c>
      <c r="V383" s="17" t="n"/>
      <c r="W383" s="12">
        <f>IF(V383="Wrong - photo HAS timestamp + location","Timestamp + Location",IF(V383="Wrong - photo has NO stamp","No stamp",N383))</f>
        <v/>
      </c>
      <c r="X383" s="11">
        <f>IF(W383="Timestamp + Location","Yes","No")</f>
        <v/>
      </c>
      <c r="Y383" s="16" t="inlineStr">
        <is>
          <t>Open photo</t>
        </is>
      </c>
      <c r="Z383" s="11">
        <f>J383&amp;"|"&amp;K383</f>
        <v/>
      </c>
      <c r="AA383" s="12" t="inlineStr">
        <is>
          <t>XAmmu | V10 | P | 0.0km | THISTRP | phayiude | 33074omA1L.TME | 07:36pem | 07:36pm</t>
        </is>
      </c>
    </row>
    <row r="384" ht="98" customHeight="1">
      <c r="A384" s="11" t="n">
        <v>383</v>
      </c>
      <c r="B384" s="11" t="inlineStr">
        <is>
          <t>SL04576</t>
        </is>
      </c>
      <c r="C384" s="12" t="inlineStr">
        <is>
          <t>G SUGIRTHA RAJA</t>
        </is>
      </c>
      <c r="D384" s="11" t="inlineStr">
        <is>
          <t>SO</t>
        </is>
      </c>
      <c r="E384" s="11" t="inlineStr">
        <is>
          <t>GTR09</t>
        </is>
      </c>
      <c r="F384" s="11" t="inlineStr">
        <is>
          <t>Salem</t>
        </is>
      </c>
      <c r="G384" s="12" t="inlineStr">
        <is>
          <t>Saravanan N</t>
        </is>
      </c>
      <c r="H384" s="11" t="inlineStr">
        <is>
          <t>350405</t>
        </is>
      </c>
      <c r="I384" s="14" t="n">
        <v>46311</v>
      </c>
      <c r="J384" s="11" t="n">
        <v>2150</v>
      </c>
      <c r="K384" s="11" t="inlineStr">
        <is>
          <t>START</t>
        </is>
      </c>
      <c r="L384" s="13" t="n">
        <v>492</v>
      </c>
      <c r="M384" s="11" t="n"/>
      <c r="N384" s="12" t="inlineStr">
        <is>
          <t>No stamp</t>
        </is>
      </c>
      <c r="O384" s="12" t="inlineStr"/>
      <c r="P384" s="11" t="inlineStr"/>
      <c r="Q384" s="12" t="inlineStr"/>
      <c r="R384" s="11" t="inlineStr">
        <is>
          <t>33074</t>
        </is>
      </c>
      <c r="S384" s="12" t="inlineStr">
        <is>
          <t>[Medium] Reused photo: same as #382 (END, claim 349371, 14-Oct)</t>
        </is>
      </c>
      <c r="T384" s="11" t="inlineStr">
        <is>
          <t>Medium</t>
        </is>
      </c>
      <c r="U384" s="12" t="inlineStr">
        <is>
          <t>1 - Red flag</t>
        </is>
      </c>
      <c r="V384" s="17" t="n"/>
      <c r="W384" s="12">
        <f>IF(V384="Wrong - photo HAS timestamp + location","Timestamp + Location",IF(V384="Wrong - photo has NO stamp","No stamp",N384))</f>
        <v/>
      </c>
      <c r="X384" s="11">
        <f>IF(W384="Timestamp + Location","Yes","No")</f>
        <v/>
      </c>
      <c r="Y384" s="16" t="inlineStr">
        <is>
          <t>Open photo</t>
        </is>
      </c>
      <c r="Z384" s="11">
        <f>J384&amp;"|"&amp;K384</f>
        <v/>
      </c>
      <c r="AA384" s="12" t="inlineStr">
        <is>
          <t>XAmmu | V10 | P | 0.0km | THISTRP | phayiude | 33074omA1L.TME | 07:36pem | 07:36pm</t>
        </is>
      </c>
    </row>
    <row r="385" ht="98" customHeight="1">
      <c r="A385" s="11" t="n">
        <v>384</v>
      </c>
      <c r="B385" s="11" t="inlineStr">
        <is>
          <t>SL04576</t>
        </is>
      </c>
      <c r="C385" s="12" t="inlineStr">
        <is>
          <t>G SUGIRTHA RAJA</t>
        </is>
      </c>
      <c r="D385" s="11" t="inlineStr">
        <is>
          <t>SO</t>
        </is>
      </c>
      <c r="E385" s="11" t="inlineStr">
        <is>
          <t>GTR09</t>
        </is>
      </c>
      <c r="F385" s="11" t="inlineStr">
        <is>
          <t>Salem</t>
        </is>
      </c>
      <c r="G385" s="12" t="inlineStr">
        <is>
          <t>Saravanan N</t>
        </is>
      </c>
      <c r="H385" s="11" t="inlineStr">
        <is>
          <t>350405</t>
        </is>
      </c>
      <c r="I385" s="14" t="n">
        <v>46311</v>
      </c>
      <c r="J385" s="11" t="n">
        <v>2150</v>
      </c>
      <c r="K385" s="11" t="inlineStr">
        <is>
          <t>END</t>
        </is>
      </c>
      <c r="L385" s="13" t="n">
        <v>492</v>
      </c>
      <c r="M385" s="11" t="n"/>
      <c r="N385" s="12" t="inlineStr">
        <is>
          <t>No stamp</t>
        </is>
      </c>
      <c r="O385" s="12" t="inlineStr"/>
      <c r="P385" s="11" t="inlineStr"/>
      <c r="Q385" s="12" t="inlineStr"/>
      <c r="R385" s="11" t="inlineStr"/>
      <c r="S385" s="12" t="inlineStr"/>
      <c r="T385" s="11" t="inlineStr"/>
      <c r="U385" s="12" t="inlineStr"/>
      <c r="V385" s="12" t="n"/>
      <c r="W385" s="12">
        <f>IF(V385="Wrong - photo HAS timestamp + location","Timestamp + Location",IF(V385="Wrong - photo has NO stamp","No stamp",N385))</f>
        <v/>
      </c>
      <c r="X385" s="11">
        <f>IF(W385="Timestamp + Location","Yes","No")</f>
        <v/>
      </c>
      <c r="Y385" s="16" t="inlineStr">
        <is>
          <t>Open photo</t>
        </is>
      </c>
      <c r="Z385" s="11">
        <f>J385&amp;"|"&amp;K385</f>
        <v/>
      </c>
      <c r="AA385" s="12" t="inlineStr">
        <is>
          <t>牛m | V1O | P | 0.0m | TAOTOS | 0.0 | xovte</t>
        </is>
      </c>
    </row>
    <row r="386" ht="98" customHeight="1">
      <c r="A386" s="11" t="n">
        <v>385</v>
      </c>
      <c r="B386" s="11" t="inlineStr">
        <is>
          <t>SL04578</t>
        </is>
      </c>
      <c r="C386" s="12" t="inlineStr">
        <is>
          <t>MUKESH CHANDERA JOSHI</t>
        </is>
      </c>
      <c r="D386" s="11" t="inlineStr">
        <is>
          <t>SO</t>
        </is>
      </c>
      <c r="E386" s="11" t="inlineStr">
        <is>
          <t>GTR03 B</t>
        </is>
      </c>
      <c r="F386" s="11" t="inlineStr">
        <is>
          <t>Srinagar</t>
        </is>
      </c>
      <c r="G386" s="12" t="inlineStr">
        <is>
          <t>SUNEEL KUMAR</t>
        </is>
      </c>
      <c r="H386" s="11" t="inlineStr">
        <is>
          <t>350446</t>
        </is>
      </c>
      <c r="I386" s="14" t="n">
        <v>46309</v>
      </c>
      <c r="J386" s="11" t="n">
        <v>2191</v>
      </c>
      <c r="K386" s="11" t="inlineStr">
        <is>
          <t>START</t>
        </is>
      </c>
      <c r="L386" s="13" t="n">
        <v>308</v>
      </c>
      <c r="M386" s="11" t="n"/>
      <c r="N386" s="12" t="inlineStr">
        <is>
          <t>No stamp</t>
        </is>
      </c>
      <c r="O386" s="12" t="inlineStr"/>
      <c r="P386" s="11" t="inlineStr"/>
      <c r="Q386" s="12" t="inlineStr"/>
      <c r="R386" s="11" t="inlineStr">
        <is>
          <t>93534</t>
        </is>
      </c>
      <c r="S386" s="12" t="inlineStr"/>
      <c r="T386" s="11" t="inlineStr"/>
      <c r="U386" s="12" t="inlineStr">
        <is>
          <t>3 - Random sample (no stamp)</t>
        </is>
      </c>
      <c r="V386" s="17" t="n"/>
      <c r="W386" s="12">
        <f>IF(V386="Wrong - photo HAS timestamp + location","Timestamp + Location",IF(V386="Wrong - photo has NO stamp","No stamp",N386))</f>
        <v/>
      </c>
      <c r="X386" s="11">
        <f>IF(W386="Timestamp + Location","Yes","No")</f>
        <v/>
      </c>
      <c r="Y386" s="16" t="inlineStr">
        <is>
          <t>Open photo</t>
        </is>
      </c>
      <c r="Z386" s="11">
        <f>J386&amp;"|"&amp;K386</f>
        <v/>
      </c>
      <c r="AA386" s="12" t="inlineStr">
        <is>
          <t>50 | 108 | 534.0 | 93534. | S艺 | O</t>
        </is>
      </c>
    </row>
    <row r="387" ht="98" customHeight="1">
      <c r="A387" s="11" t="n">
        <v>386</v>
      </c>
      <c r="B387" s="11" t="inlineStr">
        <is>
          <t>SL04578</t>
        </is>
      </c>
      <c r="C387" s="12" t="inlineStr">
        <is>
          <t>MUKESH CHANDERA JOSHI</t>
        </is>
      </c>
      <c r="D387" s="11" t="inlineStr">
        <is>
          <t>SO</t>
        </is>
      </c>
      <c r="E387" s="11" t="inlineStr">
        <is>
          <t>GTR03 B</t>
        </is>
      </c>
      <c r="F387" s="11" t="inlineStr">
        <is>
          <t>Srinagar</t>
        </is>
      </c>
      <c r="G387" s="12" t="inlineStr">
        <is>
          <t>SUNEEL KUMAR</t>
        </is>
      </c>
      <c r="H387" s="11" t="inlineStr">
        <is>
          <t>350446</t>
        </is>
      </c>
      <c r="I387" s="14" t="n">
        <v>46309</v>
      </c>
      <c r="J387" s="11" t="n">
        <v>2191</v>
      </c>
      <c r="K387" s="11" t="inlineStr">
        <is>
          <t>END</t>
        </is>
      </c>
      <c r="L387" s="13" t="n">
        <v>308</v>
      </c>
      <c r="M387" s="11" t="n"/>
      <c r="N387" s="12" t="inlineStr">
        <is>
          <t>No stamp</t>
        </is>
      </c>
      <c r="O387" s="12" t="inlineStr"/>
      <c r="P387" s="11" t="inlineStr"/>
      <c r="Q387" s="12" t="inlineStr"/>
      <c r="R387" s="11" t="inlineStr">
        <is>
          <t>6113</t>
        </is>
      </c>
      <c r="S387" s="12" t="inlineStr"/>
      <c r="T387" s="11" t="inlineStr"/>
      <c r="U387" s="12" t="inlineStr"/>
      <c r="V387" s="12" t="n"/>
      <c r="W387" s="12">
        <f>IF(V387="Wrong - photo HAS timestamp + location","Timestamp + Location",IF(V387="Wrong - photo has NO stamp","No stamp",N387))</f>
        <v/>
      </c>
      <c r="X387" s="11">
        <f>IF(W387="Timestamp + Location","Yes","No")</f>
        <v/>
      </c>
      <c r="Y387" s="16" t="inlineStr">
        <is>
          <t>Open photo</t>
        </is>
      </c>
      <c r="Z387" s="11">
        <f>J387&amp;"|"&amp;K387</f>
        <v/>
      </c>
      <c r="AA387" s="12" t="inlineStr">
        <is>
          <t>80 | 60 | 10口 | 2 | 120 | TRIP | 6113元 | 986 | 11km</t>
        </is>
      </c>
    </row>
    <row r="388" ht="98" customHeight="1">
      <c r="A388" s="11" t="n">
        <v>387</v>
      </c>
      <c r="B388" s="11" t="inlineStr">
        <is>
          <t>SL04604</t>
        </is>
      </c>
      <c r="C388" s="12" t="inlineStr">
        <is>
          <t>NARINDER KUMAR</t>
        </is>
      </c>
      <c r="D388" s="11" t="inlineStr">
        <is>
          <t>SO</t>
        </is>
      </c>
      <c r="E388" s="11" t="inlineStr">
        <is>
          <t>GTR01</t>
        </is>
      </c>
      <c r="F388" s="11" t="inlineStr">
        <is>
          <t>Ludhiana</t>
        </is>
      </c>
      <c r="G388" s="12" t="inlineStr"/>
      <c r="H388" s="11" t="inlineStr">
        <is>
          <t>349777</t>
        </is>
      </c>
      <c r="I388" s="14" t="n">
        <v>46308</v>
      </c>
      <c r="J388" s="11" t="n">
        <v>1434</v>
      </c>
      <c r="K388" s="11" t="inlineStr">
        <is>
          <t>START</t>
        </is>
      </c>
      <c r="L388" s="13" t="n">
        <v>140</v>
      </c>
      <c r="M388" s="11" t="n"/>
      <c r="N388" s="12" t="inlineStr">
        <is>
          <t>No stamp</t>
        </is>
      </c>
      <c r="O388" s="12" t="inlineStr"/>
      <c r="P388" s="11" t="inlineStr"/>
      <c r="Q388" s="12" t="inlineStr"/>
      <c r="R388" s="11" t="inlineStr">
        <is>
          <t>4100, 265532</t>
        </is>
      </c>
      <c r="S388" s="12" t="inlineStr"/>
      <c r="T388" s="11" t="inlineStr"/>
      <c r="U388" s="12" t="inlineStr">
        <is>
          <t>2 - Employee uses stamps elsewhere</t>
        </is>
      </c>
      <c r="V388" s="17" t="n"/>
      <c r="W388" s="12">
        <f>IF(V388="Wrong - photo HAS timestamp + location","Timestamp + Location",IF(V388="Wrong - photo has NO stamp","No stamp",N388))</f>
        <v/>
      </c>
      <c r="X388" s="11">
        <f>IF(W388="Timestamp + Location","Yes","No")</f>
        <v/>
      </c>
      <c r="Y388" s="16" t="inlineStr">
        <is>
          <t>Open photo</t>
        </is>
      </c>
      <c r="Z388" s="11">
        <f>J388&amp;"|"&amp;K388</f>
        <v/>
      </c>
      <c r="AA388" s="12" t="inlineStr">
        <is>
          <t>4100 | 265532 | THO | km/h | Hero | Hero</t>
        </is>
      </c>
    </row>
    <row r="389" ht="98" customHeight="1">
      <c r="A389" s="11" t="n">
        <v>388</v>
      </c>
      <c r="B389" s="11" t="inlineStr">
        <is>
          <t>SL04604</t>
        </is>
      </c>
      <c r="C389" s="12" t="inlineStr">
        <is>
          <t>NARINDER KUMAR</t>
        </is>
      </c>
      <c r="D389" s="11" t="inlineStr">
        <is>
          <t>SO</t>
        </is>
      </c>
      <c r="E389" s="11" t="inlineStr">
        <is>
          <t>GTR01</t>
        </is>
      </c>
      <c r="F389" s="11" t="inlineStr">
        <is>
          <t>Ludhiana</t>
        </is>
      </c>
      <c r="G389" s="12" t="inlineStr"/>
      <c r="H389" s="11" t="inlineStr">
        <is>
          <t>349777</t>
        </is>
      </c>
      <c r="I389" s="14" t="n">
        <v>46308</v>
      </c>
      <c r="J389" s="11" t="n">
        <v>1434</v>
      </c>
      <c r="K389" s="11" t="inlineStr">
        <is>
          <t>END</t>
        </is>
      </c>
      <c r="L389" s="13" t="n">
        <v>140</v>
      </c>
      <c r="M389" s="11" t="n"/>
      <c r="N389" s="12" t="inlineStr">
        <is>
          <t>No stamp</t>
        </is>
      </c>
      <c r="O389" s="12" t="inlineStr"/>
      <c r="P389" s="11" t="inlineStr"/>
      <c r="Q389" s="12" t="inlineStr"/>
      <c r="R389" s="11" t="inlineStr">
        <is>
          <t>65646</t>
        </is>
      </c>
      <c r="S389" s="12" t="inlineStr"/>
      <c r="T389" s="11" t="inlineStr"/>
      <c r="U389" s="12" t="inlineStr">
        <is>
          <t>2 - Employee uses stamps elsewhere</t>
        </is>
      </c>
      <c r="V389" s="17" t="n"/>
      <c r="W389" s="12">
        <f>IF(V389="Wrong - photo HAS timestamp + location","Timestamp + Location",IF(V389="Wrong - photo has NO stamp","No stamp",N389))</f>
        <v/>
      </c>
      <c r="X389" s="11">
        <f>IF(W389="Timestamp + Location","Yes","No")</f>
        <v/>
      </c>
      <c r="Y389" s="16" t="inlineStr">
        <is>
          <t>Open photo</t>
        </is>
      </c>
      <c r="Z389" s="11">
        <f>J389&amp;"|"&amp;K389</f>
        <v/>
      </c>
      <c r="AA389" s="12" t="inlineStr">
        <is>
          <t>Ohi | 40-65646 | Hero | 02</t>
        </is>
      </c>
    </row>
    <row r="390" ht="98" customHeight="1">
      <c r="A390" s="11" t="n">
        <v>389</v>
      </c>
      <c r="B390" s="11" t="inlineStr">
        <is>
          <t>SL04604</t>
        </is>
      </c>
      <c r="C390" s="12" t="inlineStr">
        <is>
          <t>NARINDER KUMAR</t>
        </is>
      </c>
      <c r="D390" s="11" t="inlineStr">
        <is>
          <t>SO</t>
        </is>
      </c>
      <c r="E390" s="11" t="inlineStr">
        <is>
          <t>GTR01</t>
        </is>
      </c>
      <c r="F390" s="11" t="inlineStr">
        <is>
          <t>Ludhiana</t>
        </is>
      </c>
      <c r="G390" s="12" t="inlineStr"/>
      <c r="H390" s="11" t="inlineStr">
        <is>
          <t>350991</t>
        </is>
      </c>
      <c r="I390" s="14" t="n">
        <v>46312</v>
      </c>
      <c r="J390" s="11" t="n">
        <v>2856</v>
      </c>
      <c r="K390" s="11" t="inlineStr">
        <is>
          <t>START</t>
        </is>
      </c>
      <c r="L390" s="13" t="n">
        <v>44</v>
      </c>
      <c r="M390" s="11" t="n"/>
      <c r="N390" s="12" t="inlineStr">
        <is>
          <t>Timestamp + Location</t>
        </is>
      </c>
      <c r="O390" s="12" t="inlineStr">
        <is>
          <t>17-Oct-2026</t>
        </is>
      </c>
      <c r="P390" s="11" t="inlineStr">
        <is>
          <t>10:08</t>
        </is>
      </c>
      <c r="Q390" s="12" t="inlineStr"/>
      <c r="R390" s="11" t="inlineStr"/>
      <c r="S390" s="12" t="inlineStr"/>
      <c r="T390" s="11" t="inlineStr"/>
      <c r="U390" s="12" t="inlineStr"/>
      <c r="V390" s="12" t="n"/>
      <c r="W390" s="12">
        <f>IF(V390="Wrong - photo HAS timestamp + location","Timestamp + Location",IF(V390="Wrong - photo has NO stamp","No stamp",N390))</f>
        <v/>
      </c>
      <c r="X390" s="11">
        <f>IF(W390="Timestamp + Location","Yes","No")</f>
        <v/>
      </c>
      <c r="Y390" s="16" t="inlineStr">
        <is>
          <t>Open photo</t>
        </is>
      </c>
      <c r="Z390" s="11">
        <f>J390&amp;"|"&amp;K390</f>
        <v/>
      </c>
      <c r="AA390" s="12" t="inlineStr">
        <is>
          <t>80 | 50 | 100 | 40658120 | 120 | THO | Hero | 17 0ct 2026 10:08:34 am | Dhuri Line | Ludhiana | TLRN | Patiala Division | Punjab | Hero | 17 0ct 2026 10:08:34 am | Dhuri Line | Ludhiana | Patiala Division | Punjab</t>
        </is>
      </c>
    </row>
    <row r="391" ht="98" customHeight="1">
      <c r="A391" s="11" t="n">
        <v>390</v>
      </c>
      <c r="B391" s="11" t="inlineStr">
        <is>
          <t>SL04604</t>
        </is>
      </c>
      <c r="C391" s="12" t="inlineStr">
        <is>
          <t>NARINDER KUMAR</t>
        </is>
      </c>
      <c r="D391" s="11" t="inlineStr">
        <is>
          <t>SO</t>
        </is>
      </c>
      <c r="E391" s="11" t="inlineStr">
        <is>
          <t>GTR01</t>
        </is>
      </c>
      <c r="F391" s="11" t="inlineStr">
        <is>
          <t>Ludhiana</t>
        </is>
      </c>
      <c r="G391" s="12" t="inlineStr"/>
      <c r="H391" s="11" t="inlineStr">
        <is>
          <t>350991</t>
        </is>
      </c>
      <c r="I391" s="14" t="n">
        <v>46312</v>
      </c>
      <c r="J391" s="11" t="n">
        <v>2856</v>
      </c>
      <c r="K391" s="11" t="inlineStr">
        <is>
          <t>END</t>
        </is>
      </c>
      <c r="L391" s="13" t="n">
        <v>44</v>
      </c>
      <c r="M391" s="11" t="n"/>
      <c r="N391" s="12" t="inlineStr">
        <is>
          <t>Timestamp + Location</t>
        </is>
      </c>
      <c r="O391" s="12" t="inlineStr">
        <is>
          <t>17-Oct-2026</t>
        </is>
      </c>
      <c r="P391" s="11" t="inlineStr">
        <is>
          <t>19:49</t>
        </is>
      </c>
      <c r="Q391" s="12" t="inlineStr"/>
      <c r="R391" s="11" t="inlineStr">
        <is>
          <t>4100, 65858</t>
        </is>
      </c>
      <c r="S391" s="12" t="inlineStr"/>
      <c r="T391" s="11" t="inlineStr"/>
      <c r="U391" s="12" t="inlineStr"/>
      <c r="V391" s="12" t="n"/>
      <c r="W391" s="12">
        <f>IF(V391="Wrong - photo HAS timestamp + location","Timestamp + Location",IF(V391="Wrong - photo has NO stamp","No stamp",N391))</f>
        <v/>
      </c>
      <c r="X391" s="11">
        <f>IF(W391="Timestamp + Location","Yes","No")</f>
        <v/>
      </c>
      <c r="Y391" s="16" t="inlineStr">
        <is>
          <t>Open photo</t>
        </is>
      </c>
      <c r="Z391" s="11">
        <f>J391&amp;"|"&amp;K391</f>
        <v/>
      </c>
      <c r="AA391" s="12" t="inlineStr">
        <is>
          <t>4100 | 40 | 65858 | km/h | THO | Hero | 17 0ct 2026 7:49:25 pm | Jammu Colony | Ludhiana | Patiala Division | Punjab | Hero | 17 0ct 2026 7:49:25 pm | Jammu Colony | Ludhiana | Patiala Division | Punjab</t>
        </is>
      </c>
    </row>
    <row r="392" ht="98" customHeight="1">
      <c r="A392" s="11" t="n">
        <v>391</v>
      </c>
      <c r="B392" s="11" t="inlineStr">
        <is>
          <t>SL04607</t>
        </is>
      </c>
      <c r="C392" s="12" t="inlineStr">
        <is>
          <t>KULBIR SINGH</t>
        </is>
      </c>
      <c r="D392" s="11" t="inlineStr">
        <is>
          <t>SO</t>
        </is>
      </c>
      <c r="E392" s="11" t="inlineStr">
        <is>
          <t>GTR01</t>
        </is>
      </c>
      <c r="F392" s="11" t="inlineStr">
        <is>
          <t>Mohali</t>
        </is>
      </c>
      <c r="G392" s="12" t="inlineStr"/>
      <c r="H392" s="11" t="inlineStr">
        <is>
          <t>348779</t>
        </is>
      </c>
      <c r="I392" s="14" t="n">
        <v>46308</v>
      </c>
      <c r="J392" s="11" t="n">
        <v>496</v>
      </c>
      <c r="K392" s="11" t="inlineStr">
        <is>
          <t>START</t>
        </is>
      </c>
      <c r="L392" s="13" t="n">
        <v>92</v>
      </c>
      <c r="M392" s="11" t="n"/>
      <c r="N392" s="12" t="inlineStr">
        <is>
          <t>Timestamp + Location</t>
        </is>
      </c>
      <c r="O392" s="12" t="inlineStr">
        <is>
          <t>13-Oct-2026</t>
        </is>
      </c>
      <c r="P392" s="11" t="inlineStr">
        <is>
          <t>10:26</t>
        </is>
      </c>
      <c r="Q392" s="12" t="inlineStr">
        <is>
          <t>30.65064, 76.80582</t>
        </is>
      </c>
      <c r="R392" s="11" t="inlineStr">
        <is>
          <t>75648</t>
        </is>
      </c>
      <c r="S392" s="12" t="inlineStr"/>
      <c r="T392" s="11" t="inlineStr"/>
      <c r="U392" s="12" t="inlineStr"/>
      <c r="V392" s="12" t="n"/>
      <c r="W392" s="12">
        <f>IF(V392="Wrong - photo HAS timestamp + location","Timestamp + Location",IF(V392="Wrong - photo has NO stamp","No stamp",N392))</f>
        <v/>
      </c>
      <c r="X392" s="11">
        <f>IF(W392="Timestamp + Location","Yes","No")</f>
        <v/>
      </c>
      <c r="Y392" s="16" t="inlineStr">
        <is>
          <t>Open photo</t>
        </is>
      </c>
      <c r="Z392" s="11">
        <f>J392&amp;"|"&amp;K392</f>
        <v/>
      </c>
      <c r="AA392" s="12" t="inlineStr">
        <is>
          <t>60 | 40 | 80 | AiliL | ECONOMY | 75648 | km | km/ | GPSAap Csmero | Zirakpur, Punjab, India | 717, Near Skynet Towers, Shiva Enclave, | Zirakpur,Punjab 140603,India | Google | Lat 30.650635*Long 76.805817* | Tuesday, 13/10/2026 10:26 AM GMT +05:30 | GPSMSp CSmerS | Zirakpur, Punjab, India | 717, Near Skynet Towers, Shiva Enclave. | Zirakpur, Punjab 140603, India | Google | Lat 30.650635* Lorg 76.805817* | Tuesday, 13/10/2026 10:26 AM GMT +05:30</t>
        </is>
      </c>
    </row>
    <row r="393" ht="98" customHeight="1">
      <c r="A393" s="11" t="n">
        <v>392</v>
      </c>
      <c r="B393" s="11" t="inlineStr">
        <is>
          <t>SL04607</t>
        </is>
      </c>
      <c r="C393" s="12" t="inlineStr">
        <is>
          <t>KULBIR SINGH</t>
        </is>
      </c>
      <c r="D393" s="11" t="inlineStr">
        <is>
          <t>SO</t>
        </is>
      </c>
      <c r="E393" s="11" t="inlineStr">
        <is>
          <t>GTR01</t>
        </is>
      </c>
      <c r="F393" s="11" t="inlineStr">
        <is>
          <t>Mohali</t>
        </is>
      </c>
      <c r="G393" s="12" t="inlineStr"/>
      <c r="H393" s="11" t="inlineStr">
        <is>
          <t>348779</t>
        </is>
      </c>
      <c r="I393" s="14" t="n">
        <v>46308</v>
      </c>
      <c r="J393" s="11" t="n">
        <v>496</v>
      </c>
      <c r="K393" s="11" t="inlineStr">
        <is>
          <t>END</t>
        </is>
      </c>
      <c r="L393" s="13" t="n">
        <v>92</v>
      </c>
      <c r="M393" s="11" t="n"/>
      <c r="N393" s="12" t="inlineStr">
        <is>
          <t>Timestamp + Location</t>
        </is>
      </c>
      <c r="O393" s="12" t="inlineStr">
        <is>
          <t>13-Oct-2026</t>
        </is>
      </c>
      <c r="P393" s="11" t="inlineStr">
        <is>
          <t>18:42</t>
        </is>
      </c>
      <c r="Q393" s="12" t="inlineStr">
        <is>
          <t>30.65068, 76.80575</t>
        </is>
      </c>
      <c r="R393" s="11" t="inlineStr">
        <is>
          <t>757069</t>
        </is>
      </c>
      <c r="S393" s="12" t="inlineStr"/>
      <c r="T393" s="11" t="inlineStr"/>
      <c r="U393" s="12" t="inlineStr"/>
      <c r="V393" s="12" t="n"/>
      <c r="W393" s="12">
        <f>IF(V393="Wrong - photo HAS timestamp + location","Timestamp + Location",IF(V393="Wrong - photo has NO stamp","No stamp",N393))</f>
        <v/>
      </c>
      <c r="X393" s="11">
        <f>IF(W393="Timestamp + Location","Yes","No")</f>
        <v/>
      </c>
      <c r="Y393" s="16" t="inlineStr">
        <is>
          <t>Open photo</t>
        </is>
      </c>
      <c r="Z393" s="11">
        <f>J393&amp;"|"&amp;K393</f>
        <v/>
      </c>
      <c r="AA393" s="12" t="inlineStr">
        <is>
          <t>60 | 80 | ViliL | ECONOMY | 757069 | km | FUELINJEETION | GPSMapCsmero | Zirakpur, Punjab, India | 720,ShivalikviharPatiala Rd,Zirakour. | Punjab140603,India | Google | Lat30.65068°Long76.805749° | Tuesday,13/10/202606:42PM GMT+05:30 | GPSMap CSmors | Zirakpur, Punjab, India | 720, Shivalik Vihar Patiala Rd, Zirakour. | Punjab 140603. India | Lat 30.65068* Long 76.805749° | Google | Tuesday, 13/10/2026 06:42 PM GMT +05:30</t>
        </is>
      </c>
    </row>
    <row r="394" ht="98" customHeight="1">
      <c r="A394" s="11" t="n">
        <v>393</v>
      </c>
      <c r="B394" s="11" t="inlineStr">
        <is>
          <t>SL04607</t>
        </is>
      </c>
      <c r="C394" s="12" t="inlineStr">
        <is>
          <t>KULBIR SINGH</t>
        </is>
      </c>
      <c r="D394" s="11" t="inlineStr">
        <is>
          <t>SO</t>
        </is>
      </c>
      <c r="E394" s="11" t="inlineStr">
        <is>
          <t>GTR01</t>
        </is>
      </c>
      <c r="F394" s="11" t="inlineStr">
        <is>
          <t>Mohali</t>
        </is>
      </c>
      <c r="G394" s="12" t="inlineStr"/>
      <c r="H394" s="11" t="inlineStr">
        <is>
          <t>349505</t>
        </is>
      </c>
      <c r="I394" s="14" t="n">
        <v>46309</v>
      </c>
      <c r="J394" s="11" t="n">
        <v>1155</v>
      </c>
      <c r="K394" s="11" t="inlineStr">
        <is>
          <t>START</t>
        </is>
      </c>
      <c r="L394" s="13" t="n">
        <v>88</v>
      </c>
      <c r="M394" s="11" t="n"/>
      <c r="N394" s="12" t="inlineStr">
        <is>
          <t>Timestamp + Location</t>
        </is>
      </c>
      <c r="O394" s="12" t="inlineStr">
        <is>
          <t>14-Oct-2026</t>
        </is>
      </c>
      <c r="P394" s="11" t="inlineStr">
        <is>
          <t>10:00</t>
        </is>
      </c>
      <c r="Q394" s="12" t="inlineStr">
        <is>
          <t>30.65056, 76.80583</t>
        </is>
      </c>
      <c r="R394" s="11" t="inlineStr">
        <is>
          <t>757066</t>
        </is>
      </c>
      <c r="S394" s="12" t="inlineStr"/>
      <c r="T394" s="11" t="inlineStr"/>
      <c r="U394" s="12" t="inlineStr">
        <is>
          <t>3 - Random sample (stamped)</t>
        </is>
      </c>
      <c r="V394" s="17" t="n"/>
      <c r="W394" s="12">
        <f>IF(V394="Wrong - photo HAS timestamp + location","Timestamp + Location",IF(V394="Wrong - photo has NO stamp","No stamp",N394))</f>
        <v/>
      </c>
      <c r="X394" s="11">
        <f>IF(W394="Timestamp + Location","Yes","No")</f>
        <v/>
      </c>
      <c r="Y394" s="16" t="inlineStr">
        <is>
          <t>Open photo</t>
        </is>
      </c>
      <c r="Z394" s="11">
        <f>J394&amp;"|"&amp;K394</f>
        <v/>
      </c>
      <c r="AA394" s="12" t="inlineStr">
        <is>
          <t>60 | 40 | 80 | AiliL | 20 | ECONOMY | 757066 | km | km/h | GPS Map Csmers | Zirakpur, Punjab, India | 709, Shivalik Vihar Patiala Rd, Zirakpur, | Punjab 140603,India | Lat 30.650564°Long76.80583° | Google | Wednesday, 14/10/2026 10:00 AM GMT | +05:30 | GPSMap Csmers | Zirakpur, Punjab, India | 709, Shivalik Vihar Patia a Rd, Zirakour, | Punjab 140603, India | Lat 30.650564° L0ng 76.80583* | Google | Wednesday. 14/10/2026 10:00 AM GMT | +05:30</t>
        </is>
      </c>
    </row>
    <row r="395" ht="98" customHeight="1">
      <c r="A395" s="11" t="n">
        <v>394</v>
      </c>
      <c r="B395" s="11" t="inlineStr">
        <is>
          <t>SL04607</t>
        </is>
      </c>
      <c r="C395" s="12" t="inlineStr">
        <is>
          <t>KULBIR SINGH</t>
        </is>
      </c>
      <c r="D395" s="11" t="inlineStr">
        <is>
          <t>SO</t>
        </is>
      </c>
      <c r="E395" s="11" t="inlineStr">
        <is>
          <t>GTR01</t>
        </is>
      </c>
      <c r="F395" s="11" t="inlineStr">
        <is>
          <t>Mohali</t>
        </is>
      </c>
      <c r="G395" s="12" t="inlineStr"/>
      <c r="H395" s="11" t="inlineStr">
        <is>
          <t>349505</t>
        </is>
      </c>
      <c r="I395" s="14" t="n">
        <v>46309</v>
      </c>
      <c r="J395" s="11" t="n">
        <v>1155</v>
      </c>
      <c r="K395" s="11" t="inlineStr">
        <is>
          <t>END</t>
        </is>
      </c>
      <c r="L395" s="13" t="n">
        <v>88</v>
      </c>
      <c r="M395" s="11" t="n"/>
      <c r="N395" s="12" t="inlineStr">
        <is>
          <t>Timestamp + Location</t>
        </is>
      </c>
      <c r="O395" s="12" t="inlineStr">
        <is>
          <t>14-Oct-2026</t>
        </is>
      </c>
      <c r="P395" s="11" t="inlineStr">
        <is>
          <t>18:37</t>
        </is>
      </c>
      <c r="Q395" s="12" t="inlineStr">
        <is>
          <t>30.65063, 76.80575</t>
        </is>
      </c>
      <c r="R395" s="11" t="inlineStr">
        <is>
          <t>75763</t>
        </is>
      </c>
      <c r="S395" s="12" t="inlineStr"/>
      <c r="T395" s="11" t="inlineStr"/>
      <c r="U395" s="12" t="inlineStr"/>
      <c r="V395" s="12" t="n"/>
      <c r="W395" s="12">
        <f>IF(V395="Wrong - photo HAS timestamp + location","Timestamp + Location",IF(V395="Wrong - photo has NO stamp","No stamp",N395))</f>
        <v/>
      </c>
      <c r="X395" s="11">
        <f>IF(W395="Timestamp + Location","Yes","No")</f>
        <v/>
      </c>
      <c r="Y395" s="16" t="inlineStr">
        <is>
          <t>Open photo</t>
        </is>
      </c>
      <c r="Z395" s="11">
        <f>J395&amp;"|"&amp;K395</f>
        <v/>
      </c>
      <c r="AA395" s="12" t="inlineStr">
        <is>
          <t>8 | 40 | ECONOMY | 75763 | k | GPSMapCamerS | Zirakpur, Punjab, India | 717,Near Skynet Tovers,Shiva Enclave, | Zirakpur,Punjab140603,India | Lat 30.650626°Long 76.805747° | Google | Wednesday,14/10/202606:37PM GMT | +05:30 | GPSMap Csmers | Zirakpur, Punjab, India | 717, Near Skynet Tovers, Shiva Enclave, | Zirakpur, Punjab 140603, India | Lat 30.650626° Long 76.805747° | Google | Wednesday. 14/10/2026 06:37 PM GMT | +05:30</t>
        </is>
      </c>
    </row>
    <row r="396" ht="98" customHeight="1">
      <c r="A396" s="11" t="n">
        <v>395</v>
      </c>
      <c r="B396" s="11" t="inlineStr">
        <is>
          <t>SL04607</t>
        </is>
      </c>
      <c r="C396" s="12" t="inlineStr">
        <is>
          <t>KULBIR SINGH</t>
        </is>
      </c>
      <c r="D396" s="11" t="inlineStr">
        <is>
          <t>SO</t>
        </is>
      </c>
      <c r="E396" s="11" t="inlineStr">
        <is>
          <t>GTR01</t>
        </is>
      </c>
      <c r="F396" s="11" t="inlineStr">
        <is>
          <t>Mohali</t>
        </is>
      </c>
      <c r="G396" s="12" t="inlineStr"/>
      <c r="H396" s="11" t="inlineStr">
        <is>
          <t>349765</t>
        </is>
      </c>
      <c r="I396" s="14" t="n">
        <v>46310</v>
      </c>
      <c r="J396" s="11" t="n">
        <v>1421</v>
      </c>
      <c r="K396" s="11" t="inlineStr">
        <is>
          <t>START</t>
        </is>
      </c>
      <c r="L396" s="13" t="n">
        <v>8</v>
      </c>
      <c r="M396" s="11" t="n"/>
      <c r="N396" s="12" t="inlineStr">
        <is>
          <t>Timestamp + Location</t>
        </is>
      </c>
      <c r="O396" s="12" t="inlineStr">
        <is>
          <t>15-Oct-2026</t>
        </is>
      </c>
      <c r="P396" s="11" t="inlineStr">
        <is>
          <t>10:16</t>
        </is>
      </c>
      <c r="Q396" s="12" t="inlineStr">
        <is>
          <t>30.65053, 76.80591</t>
        </is>
      </c>
      <c r="R396" s="11" t="inlineStr"/>
      <c r="S396" s="12" t="inlineStr"/>
      <c r="T396" s="11" t="inlineStr"/>
      <c r="U396" s="12" t="inlineStr"/>
      <c r="V396" s="12" t="n"/>
      <c r="W396" s="12">
        <f>IF(V396="Wrong - photo HAS timestamp + location","Timestamp + Location",IF(V396="Wrong - photo has NO stamp","No stamp",N396))</f>
        <v/>
      </c>
      <c r="X396" s="11">
        <f>IF(W396="Timestamp + Location","Yes","No")</f>
        <v/>
      </c>
      <c r="Y396" s="16" t="inlineStr">
        <is>
          <t>Open photo</t>
        </is>
      </c>
      <c r="Z396" s="11">
        <f>J396&amp;"|"&amp;K396</f>
        <v/>
      </c>
      <c r="AA396" s="12" t="inlineStr">
        <is>
          <t>60 | 40 | 80 | AiliL | ECONOMY | 763 | km | GPSMapCSmero | Bhabat, Punjab, India | 708,Near Joshi Faram, Shiva Enclave. | Zirakpur,Bhabat,Punjab 140603,India | Google | Lat 30.650528* Long 76.805907° | Thursday,15/10/2026 10:16AM GMT+05:30 | GPSuap CSmerS | Bhabat, Punjab, India | 708, Near Joshi Faram, Shiva Enclave. | Zirakpur, Bhabat, Punjab 140603. India | Google | Lat 30.650528* Lorg 76.805907* | Thursday, 15/10/2026 10:16 AM GMT +05:30</t>
        </is>
      </c>
    </row>
    <row r="397" ht="98" customHeight="1">
      <c r="A397" s="11" t="n">
        <v>396</v>
      </c>
      <c r="B397" s="11" t="inlineStr">
        <is>
          <t>SL04607</t>
        </is>
      </c>
      <c r="C397" s="12" t="inlineStr">
        <is>
          <t>KULBIR SINGH</t>
        </is>
      </c>
      <c r="D397" s="11" t="inlineStr">
        <is>
          <t>SO</t>
        </is>
      </c>
      <c r="E397" s="11" t="inlineStr">
        <is>
          <t>GTR01</t>
        </is>
      </c>
      <c r="F397" s="11" t="inlineStr">
        <is>
          <t>Mohali</t>
        </is>
      </c>
      <c r="G397" s="12" t="inlineStr"/>
      <c r="H397" s="11" t="inlineStr">
        <is>
          <t>349765</t>
        </is>
      </c>
      <c r="I397" s="14" t="n">
        <v>46310</v>
      </c>
      <c r="J397" s="11" t="n">
        <v>1421</v>
      </c>
      <c r="K397" s="11" t="inlineStr">
        <is>
          <t>END</t>
        </is>
      </c>
      <c r="L397" s="13" t="n">
        <v>8</v>
      </c>
      <c r="M397" s="11" t="n"/>
      <c r="N397" s="12" t="inlineStr">
        <is>
          <t>Timestamp + Location</t>
        </is>
      </c>
      <c r="O397" s="12" t="inlineStr">
        <is>
          <t>15-Oct-2026</t>
        </is>
      </c>
      <c r="P397" s="11" t="inlineStr">
        <is>
          <t>18:00</t>
        </is>
      </c>
      <c r="Q397" s="12" t="inlineStr">
        <is>
          <t>30.65058, 76.80581</t>
        </is>
      </c>
      <c r="R397" s="11" t="inlineStr">
        <is>
          <t>757995</t>
        </is>
      </c>
      <c r="S397" s="12" t="inlineStr"/>
      <c r="T397" s="11" t="inlineStr"/>
      <c r="U397" s="12" t="inlineStr"/>
      <c r="V397" s="12" t="n"/>
      <c r="W397" s="12">
        <f>IF(V397="Wrong - photo HAS timestamp + location","Timestamp + Location",IF(V397="Wrong - photo has NO stamp","No stamp",N397))</f>
        <v/>
      </c>
      <c r="X397" s="11">
        <f>IF(W397="Timestamp + Location","Yes","No")</f>
        <v/>
      </c>
      <c r="Y397" s="16" t="inlineStr">
        <is>
          <t>Open photo</t>
        </is>
      </c>
      <c r="Z397" s="11">
        <f>J397&amp;"|"&amp;K397</f>
        <v/>
      </c>
      <c r="AA397" s="12" t="inlineStr">
        <is>
          <t>80 | 60 | 40 | liL | km | ECONOMY | 757995 | FJELINJE | GPS Map Camers | Zirakpur, Punjab, India | 717,NearSkynet Towers,Shiva Enclave, | Zirakpur,Punjab140603,India | Google | Lat30.650576°Long76.805808° | Thursday,15/10/202606:00PMGMT+05:30 | GPSMap CSmers | Zirakpur, Punjab, India | 717, Near Skynet Towers, Shiva Enclave. | Zirakpur, Punjab 140603, India | Lat 30.650576° Long 76.805808° | Google | Thursday, 15/10/2026 06:00 PM GMT +05:30</t>
        </is>
      </c>
    </row>
    <row r="398" ht="98" customHeight="1">
      <c r="A398" s="11" t="n">
        <v>397</v>
      </c>
      <c r="B398" s="11" t="inlineStr">
        <is>
          <t>SL04607</t>
        </is>
      </c>
      <c r="C398" s="12" t="inlineStr">
        <is>
          <t>KULBIR SINGH</t>
        </is>
      </c>
      <c r="D398" s="11" t="inlineStr">
        <is>
          <t>SO</t>
        </is>
      </c>
      <c r="E398" s="11" t="inlineStr">
        <is>
          <t>GTR01</t>
        </is>
      </c>
      <c r="F398" s="11" t="inlineStr">
        <is>
          <t>Mohali</t>
        </is>
      </c>
      <c r="G398" s="12" t="inlineStr"/>
      <c r="H398" s="11" t="inlineStr">
        <is>
          <t>350459</t>
        </is>
      </c>
      <c r="I398" s="14" t="n">
        <v>46311</v>
      </c>
      <c r="J398" s="11" t="n">
        <v>2210</v>
      </c>
      <c r="K398" s="11" t="inlineStr">
        <is>
          <t>START</t>
        </is>
      </c>
      <c r="L398" s="13" t="n">
        <v>52</v>
      </c>
      <c r="M398" s="11" t="n"/>
      <c r="N398" s="12" t="inlineStr">
        <is>
          <t>Timestamp + Location</t>
        </is>
      </c>
      <c r="O398" s="12" t="inlineStr">
        <is>
          <t>16-Oct-2026</t>
        </is>
      </c>
      <c r="P398" s="11" t="inlineStr">
        <is>
          <t>10:32</t>
        </is>
      </c>
      <c r="Q398" s="12" t="inlineStr">
        <is>
          <t>30.65290, 76.79943, GPS Map Camera</t>
        </is>
      </c>
      <c r="R398" s="11" t="inlineStr">
        <is>
          <t>75800</t>
        </is>
      </c>
      <c r="S398" s="12" t="inlineStr"/>
      <c r="T398" s="11" t="inlineStr"/>
      <c r="U398" s="12" t="inlineStr"/>
      <c r="V398" s="12" t="n"/>
      <c r="W398" s="12">
        <f>IF(V398="Wrong - photo HAS timestamp + location","Timestamp + Location",IF(V398="Wrong - photo has NO stamp","No stamp",N398))</f>
        <v/>
      </c>
      <c r="X398" s="11">
        <f>IF(W398="Timestamp + Location","Yes","No")</f>
        <v/>
      </c>
      <c r="Y398" s="16" t="inlineStr">
        <is>
          <t>Open photo</t>
        </is>
      </c>
      <c r="Z398" s="11">
        <f>J398&amp;"|"&amp;K398</f>
        <v/>
      </c>
      <c r="AA398" s="12" t="inlineStr">
        <is>
          <t>60 | 40 | 80 | AiliL | ECONOMY | 75800 | 4 | km | PGNLE | FUEL | INJECTION | Ges Map Camers | Zirakpur, Punjab, India | Victoria City, 567, Bhabat Rd, Zirakpur, | Punjab140603,India | Lat30.652901°Long76.799433° | Google | Friday,16/10/202610:32AM GMT+05:30 | Note: Captured by GPS Map Camera | F | GPS Mep Camers | Zirakpur, Punjab, India | Victoria City, 567, Bhabat Rd, Zirakpur, | Punjab 140603, India | Lat 30.652901* Long 76.799433* | Google | Friday. 16/10/2026 10:32 AM GMT +05:30 | Note: Cao</t>
        </is>
      </c>
    </row>
    <row r="399" ht="98" customHeight="1">
      <c r="A399" s="11" t="n">
        <v>398</v>
      </c>
      <c r="B399" s="11" t="inlineStr">
        <is>
          <t>SL04607</t>
        </is>
      </c>
      <c r="C399" s="12" t="inlineStr">
        <is>
          <t>KULBIR SINGH</t>
        </is>
      </c>
      <c r="D399" s="11" t="inlineStr">
        <is>
          <t>SO</t>
        </is>
      </c>
      <c r="E399" s="11" t="inlineStr">
        <is>
          <t>GTR01</t>
        </is>
      </c>
      <c r="F399" s="11" t="inlineStr">
        <is>
          <t>Mohali</t>
        </is>
      </c>
      <c r="G399" s="12" t="inlineStr"/>
      <c r="H399" s="11" t="inlineStr">
        <is>
          <t>350459</t>
        </is>
      </c>
      <c r="I399" s="14" t="n">
        <v>46311</v>
      </c>
      <c r="J399" s="11" t="n">
        <v>2210</v>
      </c>
      <c r="K399" s="11" t="inlineStr">
        <is>
          <t>END</t>
        </is>
      </c>
      <c r="L399" s="13" t="n">
        <v>52</v>
      </c>
      <c r="M399" s="11" t="n"/>
      <c r="N399" s="12" t="inlineStr">
        <is>
          <t>Timestamp + Location</t>
        </is>
      </c>
      <c r="O399" s="12" t="inlineStr">
        <is>
          <t>16-Oct-2026</t>
        </is>
      </c>
      <c r="P399" s="11" t="inlineStr">
        <is>
          <t>20:28</t>
        </is>
      </c>
      <c r="Q399" s="12" t="inlineStr">
        <is>
          <t>30.65055, 76.80564, GPS Map Camera</t>
        </is>
      </c>
      <c r="R399" s="11" t="inlineStr">
        <is>
          <t>75848</t>
        </is>
      </c>
      <c r="S399" s="12" t="inlineStr"/>
      <c r="T399" s="11" t="inlineStr"/>
      <c r="U399" s="12" t="inlineStr"/>
      <c r="V399" s="12" t="n"/>
      <c r="W399" s="12">
        <f>IF(V399="Wrong - photo HAS timestamp + location","Timestamp + Location",IF(V399="Wrong - photo has NO stamp","No stamp",N399))</f>
        <v/>
      </c>
      <c r="X399" s="11">
        <f>IF(W399="Timestamp + Location","Yes","No")</f>
        <v/>
      </c>
      <c r="Y399" s="16" t="inlineStr">
        <is>
          <t>Open photo</t>
        </is>
      </c>
      <c r="Z399" s="11">
        <f>J399&amp;"|"&amp;K399</f>
        <v/>
      </c>
      <c r="AA399" s="12" t="inlineStr">
        <is>
          <t>80 | 60 | 40 | ViliLz | ECONOMY | km | 8 | 75848 | km | IRETION | WEL | F | GPSMep Camars | Zirakpur, Punjab, India | 721, Shivalik vihar Patiala Rd, Zirakpur, | Punjab140603,India | Lat 30.650547° Long 76.805642° | Google | Friday,16/10/202608:28PMGMT+05:30 | Note:Captured by GPS Map Camera | GPSMep Camers | Zirakpur, Punjab, India | 721, Shivalik vihar Patiala Rd, Zirakpur, | Punjab 140603, India | Lat 30.650547° Long 76.805642* | Google | Friday. 16/10/2026 08:28 PM GMT +05:30 | Note : Caotur</t>
        </is>
      </c>
    </row>
    <row r="400" ht="98" customHeight="1">
      <c r="A400" s="11" t="n">
        <v>399</v>
      </c>
      <c r="B400" s="11" t="inlineStr">
        <is>
          <t>SL04617</t>
        </is>
      </c>
      <c r="C400" s="12" t="inlineStr">
        <is>
          <t>ASIF SAMEJA</t>
        </is>
      </c>
      <c r="D400" s="11" t="inlineStr">
        <is>
          <t>SR</t>
        </is>
      </c>
      <c r="E400" s="11" t="inlineStr">
        <is>
          <t>GTR02</t>
        </is>
      </c>
      <c r="F400" s="11" t="inlineStr">
        <is>
          <t>BIKANER</t>
        </is>
      </c>
      <c r="G400" s="12" t="inlineStr"/>
      <c r="H400" s="11" t="inlineStr">
        <is>
          <t>348666</t>
        </is>
      </c>
      <c r="I400" s="14" t="n">
        <v>46308</v>
      </c>
      <c r="J400" s="11" t="n">
        <v>392</v>
      </c>
      <c r="K400" s="11" t="inlineStr">
        <is>
          <t>START</t>
        </is>
      </c>
      <c r="L400" s="13" t="n">
        <v>200</v>
      </c>
      <c r="M400" s="11" t="n"/>
      <c r="N400" s="12" t="inlineStr">
        <is>
          <t>No stamp</t>
        </is>
      </c>
      <c r="O400" s="12" t="inlineStr"/>
      <c r="P400" s="11" t="inlineStr"/>
      <c r="Q400" s="12" t="inlineStr"/>
      <c r="R400" s="11" t="inlineStr">
        <is>
          <t>68994</t>
        </is>
      </c>
      <c r="S400" s="12" t="inlineStr"/>
      <c r="T400" s="11" t="inlineStr"/>
      <c r="U400" s="12" t="inlineStr"/>
      <c r="V400" s="12" t="n"/>
      <c r="W400" s="12">
        <f>IF(V400="Wrong - photo HAS timestamp + location","Timestamp + Location",IF(V400="Wrong - photo has NO stamp","No stamp",N400))</f>
        <v/>
      </c>
      <c r="X400" s="11">
        <f>IF(W400="Timestamp + Location","Yes","No")</f>
        <v/>
      </c>
      <c r="Y400" s="16" t="inlineStr">
        <is>
          <t>Open photo</t>
        </is>
      </c>
      <c r="Z400" s="11">
        <f>J400&amp;"|"&amp;K400</f>
        <v/>
      </c>
      <c r="AA400" s="12" t="inlineStr">
        <is>
          <t>68994.km | RPM | LIMIT | N | RPM | LIMIT | N</t>
        </is>
      </c>
    </row>
    <row r="401" ht="98" customHeight="1">
      <c r="A401" s="11" t="n">
        <v>400</v>
      </c>
      <c r="B401" s="11" t="inlineStr">
        <is>
          <t>SL04617</t>
        </is>
      </c>
      <c r="C401" s="12" t="inlineStr">
        <is>
          <t>ASIF SAMEJA</t>
        </is>
      </c>
      <c r="D401" s="11" t="inlineStr">
        <is>
          <t>SR</t>
        </is>
      </c>
      <c r="E401" s="11" t="inlineStr">
        <is>
          <t>GTR02</t>
        </is>
      </c>
      <c r="F401" s="11" t="inlineStr">
        <is>
          <t>BIKANER</t>
        </is>
      </c>
      <c r="G401" s="12" t="inlineStr"/>
      <c r="H401" s="11" t="inlineStr">
        <is>
          <t>348666</t>
        </is>
      </c>
      <c r="I401" s="14" t="n">
        <v>46308</v>
      </c>
      <c r="J401" s="11" t="n">
        <v>392</v>
      </c>
      <c r="K401" s="11" t="inlineStr">
        <is>
          <t>END</t>
        </is>
      </c>
      <c r="L401" s="13" t="n">
        <v>200</v>
      </c>
      <c r="M401" s="11" t="n"/>
      <c r="N401" s="12" t="inlineStr">
        <is>
          <t>No stamp</t>
        </is>
      </c>
      <c r="O401" s="12" t="inlineStr"/>
      <c r="P401" s="11" t="inlineStr"/>
      <c r="Q401" s="12" t="inlineStr"/>
      <c r="R401" s="11" t="inlineStr">
        <is>
          <t>69044, 69044</t>
        </is>
      </c>
      <c r="S401" s="12" t="inlineStr"/>
      <c r="T401" s="11" t="inlineStr"/>
      <c r="U401" s="12" t="inlineStr"/>
      <c r="V401" s="12" t="n"/>
      <c r="W401" s="12">
        <f>IF(V401="Wrong - photo HAS timestamp + location","Timestamp + Location",IF(V401="Wrong - photo has NO stamp","No stamp",N401))</f>
        <v/>
      </c>
      <c r="X401" s="11">
        <f>IF(W401="Timestamp + Location","Yes","No")</f>
        <v/>
      </c>
      <c r="Y401" s="16" t="inlineStr">
        <is>
          <t>Open photo</t>
        </is>
      </c>
      <c r="Z401" s="11">
        <f>J401&amp;"|"&amp;K401</f>
        <v/>
      </c>
      <c r="AA401" s="12" t="inlineStr">
        <is>
          <t>STHNO | 69044km | 4 | 69044km</t>
        </is>
      </c>
    </row>
    <row r="402" ht="98" customHeight="1">
      <c r="A402" s="11" t="n">
        <v>401</v>
      </c>
      <c r="B402" s="11" t="inlineStr">
        <is>
          <t>SL04617</t>
        </is>
      </c>
      <c r="C402" s="12" t="inlineStr">
        <is>
          <t>ASIF SAMEJA</t>
        </is>
      </c>
      <c r="D402" s="11" t="inlineStr">
        <is>
          <t>SR</t>
        </is>
      </c>
      <c r="E402" s="11" t="inlineStr">
        <is>
          <t>GTR02</t>
        </is>
      </c>
      <c r="F402" s="11" t="inlineStr">
        <is>
          <t>BIKANER</t>
        </is>
      </c>
      <c r="G402" s="12" t="inlineStr"/>
      <c r="H402" s="11" t="inlineStr">
        <is>
          <t>350347</t>
        </is>
      </c>
      <c r="I402" s="14" t="n">
        <v>46309</v>
      </c>
      <c r="J402" s="11" t="n">
        <v>2083</v>
      </c>
      <c r="K402" s="11" t="inlineStr">
        <is>
          <t>START</t>
        </is>
      </c>
      <c r="L402" s="13" t="n">
        <v>276</v>
      </c>
      <c r="M402" s="11" t="n"/>
      <c r="N402" s="12" t="inlineStr">
        <is>
          <t>No stamp</t>
        </is>
      </c>
      <c r="O402" s="12" t="inlineStr"/>
      <c r="P402" s="11" t="inlineStr"/>
      <c r="Q402" s="12" t="inlineStr"/>
      <c r="R402" s="11" t="inlineStr">
        <is>
          <t>69065</t>
        </is>
      </c>
      <c r="S402" s="12" t="inlineStr"/>
      <c r="T402" s="11" t="inlineStr"/>
      <c r="U402" s="12" t="inlineStr">
        <is>
          <t>3 - Random sample (no stamp)</t>
        </is>
      </c>
      <c r="V402" s="17" t="n"/>
      <c r="W402" s="12">
        <f>IF(V402="Wrong - photo HAS timestamp + location","Timestamp + Location",IF(V402="Wrong - photo has NO stamp","No stamp",N402))</f>
        <v/>
      </c>
      <c r="X402" s="11">
        <f>IF(W402="Timestamp + Location","Yes","No")</f>
        <v/>
      </c>
      <c r="Y402" s="16" t="inlineStr">
        <is>
          <t>Open photo</t>
        </is>
      </c>
      <c r="Z402" s="11">
        <f>J402&amp;"|"&amp;K402</f>
        <v/>
      </c>
      <c r="AA402" s="12" t="inlineStr">
        <is>
          <t>12 | SUDE | STANO | 69065km | RPM | LIMIT | ID | N | RPM | LIMIT | N</t>
        </is>
      </c>
    </row>
    <row r="403" ht="98" customHeight="1">
      <c r="A403" s="11" t="n">
        <v>402</v>
      </c>
      <c r="B403" s="11" t="inlineStr">
        <is>
          <t>SL04617</t>
        </is>
      </c>
      <c r="C403" s="12" t="inlineStr">
        <is>
          <t>ASIF SAMEJA</t>
        </is>
      </c>
      <c r="D403" s="11" t="inlineStr">
        <is>
          <t>SR</t>
        </is>
      </c>
      <c r="E403" s="11" t="inlineStr">
        <is>
          <t>GTR02</t>
        </is>
      </c>
      <c r="F403" s="11" t="inlineStr">
        <is>
          <t>BIKANER</t>
        </is>
      </c>
      <c r="G403" s="12" t="inlineStr"/>
      <c r="H403" s="11" t="inlineStr">
        <is>
          <t>350347</t>
        </is>
      </c>
      <c r="I403" s="14" t="n">
        <v>46309</v>
      </c>
      <c r="J403" s="11" t="n">
        <v>2083</v>
      </c>
      <c r="K403" s="11" t="inlineStr">
        <is>
          <t>END</t>
        </is>
      </c>
      <c r="L403" s="13" t="n">
        <v>276</v>
      </c>
      <c r="M403" s="11" t="n"/>
      <c r="N403" s="12" t="inlineStr">
        <is>
          <t>No stamp</t>
        </is>
      </c>
      <c r="O403" s="12" t="inlineStr"/>
      <c r="P403" s="11" t="inlineStr"/>
      <c r="Q403" s="12" t="inlineStr"/>
      <c r="R403" s="11" t="inlineStr"/>
      <c r="S403" s="12" t="inlineStr"/>
      <c r="T403" s="11" t="inlineStr"/>
      <c r="U403" s="12" t="inlineStr"/>
      <c r="V403" s="12" t="n"/>
      <c r="W403" s="12">
        <f>IF(V403="Wrong - photo HAS timestamp + location","Timestamp + Location",IF(V403="Wrong - photo has NO stamp","No stamp",N403))</f>
        <v/>
      </c>
      <c r="X403" s="11">
        <f>IF(W403="Timestamp + Location","Yes","No")</f>
        <v/>
      </c>
      <c r="Y403" s="16" t="inlineStr">
        <is>
          <t>Open photo</t>
        </is>
      </c>
      <c r="Z403" s="11">
        <f>J403&amp;"|"&amp;K403</f>
        <v/>
      </c>
      <c r="AA403" s="12" t="inlineStr">
        <is>
          <t>69.134km | LIMIT | N | RPM | LIMIT | N</t>
        </is>
      </c>
    </row>
  </sheetData>
  <autoFilter ref="A1:AA403"/>
  <conditionalFormatting sqref="W2:X403">
    <cfRule type="expression" priority="1" dxfId="3">
      <formula>$X2="No"</formula>
    </cfRule>
    <cfRule type="expression" priority="2" dxfId="2">
      <formula>$X2="Yes"</formula>
    </cfRule>
  </conditionalFormatting>
  <conditionalFormatting sqref="S2:T403">
    <cfRule type="expression" priority="3" dxfId="3">
      <formula>$T2="High"</formula>
    </cfRule>
    <cfRule type="expression" priority="4" dxfId="1">
      <formula>$T2="Medium"</formula>
    </cfRule>
  </conditionalFormatting>
  <conditionalFormatting sqref="V2:V403">
    <cfRule type="expression" priority="5" dxfId="0">
      <formula>LEFT(V2,5)="Wrong"</formula>
    </cfRule>
    <cfRule type="expression" priority="6" dxfId="2">
      <formula>V2="Correct"</formula>
    </cfRule>
  </conditionalFormatting>
  <dataValidations count="1">
    <dataValidation sqref="V2:V403" showDropDown="0" showInputMessage="0" showErrorMessage="0" allowBlank="1" type="list">
      <formula1>"Correct,Wrong - photo HAS timestamp + location,Wrong - photo has NO stamp,Unclear - need original photo"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  <hyperlink xmlns:r="http://schemas.openxmlformats.org/officeDocument/2006/relationships" ref="Y276" r:id="rId275"/>
    <hyperlink xmlns:r="http://schemas.openxmlformats.org/officeDocument/2006/relationships" ref="Y277" r:id="rId276"/>
    <hyperlink xmlns:r="http://schemas.openxmlformats.org/officeDocument/2006/relationships" ref="Y278" r:id="rId277"/>
    <hyperlink xmlns:r="http://schemas.openxmlformats.org/officeDocument/2006/relationships" ref="Y279" r:id="rId278"/>
    <hyperlink xmlns:r="http://schemas.openxmlformats.org/officeDocument/2006/relationships" ref="Y280" r:id="rId279"/>
    <hyperlink xmlns:r="http://schemas.openxmlformats.org/officeDocument/2006/relationships" ref="Y281" r:id="rId280"/>
    <hyperlink xmlns:r="http://schemas.openxmlformats.org/officeDocument/2006/relationships" ref="Y282" r:id="rId281"/>
    <hyperlink xmlns:r="http://schemas.openxmlformats.org/officeDocument/2006/relationships" ref="Y283" r:id="rId282"/>
    <hyperlink xmlns:r="http://schemas.openxmlformats.org/officeDocument/2006/relationships" ref="Y284" r:id="rId283"/>
    <hyperlink xmlns:r="http://schemas.openxmlformats.org/officeDocument/2006/relationships" ref="Y285" r:id="rId284"/>
    <hyperlink xmlns:r="http://schemas.openxmlformats.org/officeDocument/2006/relationships" ref="Y286" r:id="rId285"/>
    <hyperlink xmlns:r="http://schemas.openxmlformats.org/officeDocument/2006/relationships" ref="Y287" r:id="rId286"/>
    <hyperlink xmlns:r="http://schemas.openxmlformats.org/officeDocument/2006/relationships" ref="Y288" r:id="rId287"/>
    <hyperlink xmlns:r="http://schemas.openxmlformats.org/officeDocument/2006/relationships" ref="Y289" r:id="rId288"/>
    <hyperlink xmlns:r="http://schemas.openxmlformats.org/officeDocument/2006/relationships" ref="Y290" r:id="rId289"/>
    <hyperlink xmlns:r="http://schemas.openxmlformats.org/officeDocument/2006/relationships" ref="Y291" r:id="rId290"/>
    <hyperlink xmlns:r="http://schemas.openxmlformats.org/officeDocument/2006/relationships" ref="Y292" r:id="rId291"/>
    <hyperlink xmlns:r="http://schemas.openxmlformats.org/officeDocument/2006/relationships" ref="Y293" r:id="rId292"/>
    <hyperlink xmlns:r="http://schemas.openxmlformats.org/officeDocument/2006/relationships" ref="Y294" r:id="rId293"/>
    <hyperlink xmlns:r="http://schemas.openxmlformats.org/officeDocument/2006/relationships" ref="Y295" r:id="rId294"/>
    <hyperlink xmlns:r="http://schemas.openxmlformats.org/officeDocument/2006/relationships" ref="Y296" r:id="rId295"/>
    <hyperlink xmlns:r="http://schemas.openxmlformats.org/officeDocument/2006/relationships" ref="Y297" r:id="rId296"/>
    <hyperlink xmlns:r="http://schemas.openxmlformats.org/officeDocument/2006/relationships" ref="Y298" r:id="rId297"/>
    <hyperlink xmlns:r="http://schemas.openxmlformats.org/officeDocument/2006/relationships" ref="Y299" r:id="rId298"/>
    <hyperlink xmlns:r="http://schemas.openxmlformats.org/officeDocument/2006/relationships" ref="Y300" r:id="rId299"/>
    <hyperlink xmlns:r="http://schemas.openxmlformats.org/officeDocument/2006/relationships" ref="Y301" r:id="rId300"/>
    <hyperlink xmlns:r="http://schemas.openxmlformats.org/officeDocument/2006/relationships" ref="Y302" r:id="rId301"/>
    <hyperlink xmlns:r="http://schemas.openxmlformats.org/officeDocument/2006/relationships" ref="Y303" r:id="rId302"/>
    <hyperlink xmlns:r="http://schemas.openxmlformats.org/officeDocument/2006/relationships" ref="Y304" r:id="rId303"/>
    <hyperlink xmlns:r="http://schemas.openxmlformats.org/officeDocument/2006/relationships" ref="Y305" r:id="rId304"/>
    <hyperlink xmlns:r="http://schemas.openxmlformats.org/officeDocument/2006/relationships" ref="Y306" r:id="rId305"/>
    <hyperlink xmlns:r="http://schemas.openxmlformats.org/officeDocument/2006/relationships" ref="Y307" r:id="rId306"/>
    <hyperlink xmlns:r="http://schemas.openxmlformats.org/officeDocument/2006/relationships" ref="Y308" r:id="rId307"/>
    <hyperlink xmlns:r="http://schemas.openxmlformats.org/officeDocument/2006/relationships" ref="Y309" r:id="rId308"/>
    <hyperlink xmlns:r="http://schemas.openxmlformats.org/officeDocument/2006/relationships" ref="Y310" r:id="rId309"/>
    <hyperlink xmlns:r="http://schemas.openxmlformats.org/officeDocument/2006/relationships" ref="Y311" r:id="rId310"/>
    <hyperlink xmlns:r="http://schemas.openxmlformats.org/officeDocument/2006/relationships" ref="Y312" r:id="rId311"/>
    <hyperlink xmlns:r="http://schemas.openxmlformats.org/officeDocument/2006/relationships" ref="Y313" r:id="rId312"/>
    <hyperlink xmlns:r="http://schemas.openxmlformats.org/officeDocument/2006/relationships" ref="Y314" r:id="rId313"/>
    <hyperlink xmlns:r="http://schemas.openxmlformats.org/officeDocument/2006/relationships" ref="Y315" r:id="rId314"/>
    <hyperlink xmlns:r="http://schemas.openxmlformats.org/officeDocument/2006/relationships" ref="Y316" r:id="rId315"/>
    <hyperlink xmlns:r="http://schemas.openxmlformats.org/officeDocument/2006/relationships" ref="Y317" r:id="rId316"/>
    <hyperlink xmlns:r="http://schemas.openxmlformats.org/officeDocument/2006/relationships" ref="Y318" r:id="rId317"/>
    <hyperlink xmlns:r="http://schemas.openxmlformats.org/officeDocument/2006/relationships" ref="Y319" r:id="rId318"/>
    <hyperlink xmlns:r="http://schemas.openxmlformats.org/officeDocument/2006/relationships" ref="Y320" r:id="rId319"/>
    <hyperlink xmlns:r="http://schemas.openxmlformats.org/officeDocument/2006/relationships" ref="Y321" r:id="rId320"/>
    <hyperlink xmlns:r="http://schemas.openxmlformats.org/officeDocument/2006/relationships" ref="Y322" r:id="rId321"/>
    <hyperlink xmlns:r="http://schemas.openxmlformats.org/officeDocument/2006/relationships" ref="Y323" r:id="rId322"/>
    <hyperlink xmlns:r="http://schemas.openxmlformats.org/officeDocument/2006/relationships" ref="Y324" r:id="rId323"/>
    <hyperlink xmlns:r="http://schemas.openxmlformats.org/officeDocument/2006/relationships" ref="Y325" r:id="rId324"/>
    <hyperlink xmlns:r="http://schemas.openxmlformats.org/officeDocument/2006/relationships" ref="Y326" r:id="rId325"/>
    <hyperlink xmlns:r="http://schemas.openxmlformats.org/officeDocument/2006/relationships" ref="Y327" r:id="rId326"/>
    <hyperlink xmlns:r="http://schemas.openxmlformats.org/officeDocument/2006/relationships" ref="Y328" r:id="rId327"/>
    <hyperlink xmlns:r="http://schemas.openxmlformats.org/officeDocument/2006/relationships" ref="Y329" r:id="rId328"/>
    <hyperlink xmlns:r="http://schemas.openxmlformats.org/officeDocument/2006/relationships" ref="Y330" r:id="rId329"/>
    <hyperlink xmlns:r="http://schemas.openxmlformats.org/officeDocument/2006/relationships" ref="Y331" r:id="rId330"/>
    <hyperlink xmlns:r="http://schemas.openxmlformats.org/officeDocument/2006/relationships" ref="Y332" r:id="rId331"/>
    <hyperlink xmlns:r="http://schemas.openxmlformats.org/officeDocument/2006/relationships" ref="Y333" r:id="rId332"/>
    <hyperlink xmlns:r="http://schemas.openxmlformats.org/officeDocument/2006/relationships" ref="Y334" r:id="rId333"/>
    <hyperlink xmlns:r="http://schemas.openxmlformats.org/officeDocument/2006/relationships" ref="Y335" r:id="rId334"/>
    <hyperlink xmlns:r="http://schemas.openxmlformats.org/officeDocument/2006/relationships" ref="Y336" r:id="rId335"/>
    <hyperlink xmlns:r="http://schemas.openxmlformats.org/officeDocument/2006/relationships" ref="Y337" r:id="rId336"/>
    <hyperlink xmlns:r="http://schemas.openxmlformats.org/officeDocument/2006/relationships" ref="Y338" r:id="rId337"/>
    <hyperlink xmlns:r="http://schemas.openxmlformats.org/officeDocument/2006/relationships" ref="Y339" r:id="rId338"/>
    <hyperlink xmlns:r="http://schemas.openxmlformats.org/officeDocument/2006/relationships" ref="Y340" r:id="rId339"/>
    <hyperlink xmlns:r="http://schemas.openxmlformats.org/officeDocument/2006/relationships" ref="Y341" r:id="rId340"/>
    <hyperlink xmlns:r="http://schemas.openxmlformats.org/officeDocument/2006/relationships" ref="Y342" r:id="rId341"/>
    <hyperlink xmlns:r="http://schemas.openxmlformats.org/officeDocument/2006/relationships" ref="Y343" r:id="rId342"/>
    <hyperlink xmlns:r="http://schemas.openxmlformats.org/officeDocument/2006/relationships" ref="Y344" r:id="rId343"/>
    <hyperlink xmlns:r="http://schemas.openxmlformats.org/officeDocument/2006/relationships" ref="Y345" r:id="rId344"/>
    <hyperlink xmlns:r="http://schemas.openxmlformats.org/officeDocument/2006/relationships" ref="Y346" r:id="rId345"/>
    <hyperlink xmlns:r="http://schemas.openxmlformats.org/officeDocument/2006/relationships" ref="Y347" r:id="rId346"/>
    <hyperlink xmlns:r="http://schemas.openxmlformats.org/officeDocument/2006/relationships" ref="Y348" r:id="rId347"/>
    <hyperlink xmlns:r="http://schemas.openxmlformats.org/officeDocument/2006/relationships" ref="Y349" r:id="rId348"/>
    <hyperlink xmlns:r="http://schemas.openxmlformats.org/officeDocument/2006/relationships" ref="Y350" r:id="rId349"/>
    <hyperlink xmlns:r="http://schemas.openxmlformats.org/officeDocument/2006/relationships" ref="Y351" r:id="rId350"/>
    <hyperlink xmlns:r="http://schemas.openxmlformats.org/officeDocument/2006/relationships" ref="Y352" r:id="rId351"/>
    <hyperlink xmlns:r="http://schemas.openxmlformats.org/officeDocument/2006/relationships" ref="Y353" r:id="rId352"/>
    <hyperlink xmlns:r="http://schemas.openxmlformats.org/officeDocument/2006/relationships" ref="Y354" r:id="rId353"/>
    <hyperlink xmlns:r="http://schemas.openxmlformats.org/officeDocument/2006/relationships" ref="Y355" r:id="rId354"/>
    <hyperlink xmlns:r="http://schemas.openxmlformats.org/officeDocument/2006/relationships" ref="Y356" r:id="rId355"/>
    <hyperlink xmlns:r="http://schemas.openxmlformats.org/officeDocument/2006/relationships" ref="Y357" r:id="rId356"/>
    <hyperlink xmlns:r="http://schemas.openxmlformats.org/officeDocument/2006/relationships" ref="Y358" r:id="rId357"/>
    <hyperlink xmlns:r="http://schemas.openxmlformats.org/officeDocument/2006/relationships" ref="Y359" r:id="rId358"/>
    <hyperlink xmlns:r="http://schemas.openxmlformats.org/officeDocument/2006/relationships" ref="Y360" r:id="rId359"/>
    <hyperlink xmlns:r="http://schemas.openxmlformats.org/officeDocument/2006/relationships" ref="Y361" r:id="rId360"/>
    <hyperlink xmlns:r="http://schemas.openxmlformats.org/officeDocument/2006/relationships" ref="Y362" r:id="rId361"/>
    <hyperlink xmlns:r="http://schemas.openxmlformats.org/officeDocument/2006/relationships" ref="Y363" r:id="rId362"/>
    <hyperlink xmlns:r="http://schemas.openxmlformats.org/officeDocument/2006/relationships" ref="Y364" r:id="rId363"/>
    <hyperlink xmlns:r="http://schemas.openxmlformats.org/officeDocument/2006/relationships" ref="Y365" r:id="rId364"/>
    <hyperlink xmlns:r="http://schemas.openxmlformats.org/officeDocument/2006/relationships" ref="Y366" r:id="rId365"/>
    <hyperlink xmlns:r="http://schemas.openxmlformats.org/officeDocument/2006/relationships" ref="Y367" r:id="rId366"/>
    <hyperlink xmlns:r="http://schemas.openxmlformats.org/officeDocument/2006/relationships" ref="Y368" r:id="rId367"/>
    <hyperlink xmlns:r="http://schemas.openxmlformats.org/officeDocument/2006/relationships" ref="Y369" r:id="rId368"/>
    <hyperlink xmlns:r="http://schemas.openxmlformats.org/officeDocument/2006/relationships" ref="Y370" r:id="rId369"/>
    <hyperlink xmlns:r="http://schemas.openxmlformats.org/officeDocument/2006/relationships" ref="Y371" r:id="rId370"/>
    <hyperlink xmlns:r="http://schemas.openxmlformats.org/officeDocument/2006/relationships" ref="Y372" r:id="rId371"/>
    <hyperlink xmlns:r="http://schemas.openxmlformats.org/officeDocument/2006/relationships" ref="Y373" r:id="rId372"/>
    <hyperlink xmlns:r="http://schemas.openxmlformats.org/officeDocument/2006/relationships" ref="Y374" r:id="rId373"/>
    <hyperlink xmlns:r="http://schemas.openxmlformats.org/officeDocument/2006/relationships" ref="Y375" r:id="rId374"/>
    <hyperlink xmlns:r="http://schemas.openxmlformats.org/officeDocument/2006/relationships" ref="Y376" r:id="rId375"/>
    <hyperlink xmlns:r="http://schemas.openxmlformats.org/officeDocument/2006/relationships" ref="Y377" r:id="rId376"/>
    <hyperlink xmlns:r="http://schemas.openxmlformats.org/officeDocument/2006/relationships" ref="Y378" r:id="rId377"/>
    <hyperlink xmlns:r="http://schemas.openxmlformats.org/officeDocument/2006/relationships" ref="Y379" r:id="rId378"/>
    <hyperlink xmlns:r="http://schemas.openxmlformats.org/officeDocument/2006/relationships" ref="Y380" r:id="rId379"/>
    <hyperlink xmlns:r="http://schemas.openxmlformats.org/officeDocument/2006/relationships" ref="Y381" r:id="rId380"/>
    <hyperlink xmlns:r="http://schemas.openxmlformats.org/officeDocument/2006/relationships" ref="Y382" r:id="rId381"/>
    <hyperlink xmlns:r="http://schemas.openxmlformats.org/officeDocument/2006/relationships" ref="Y383" r:id="rId382"/>
    <hyperlink xmlns:r="http://schemas.openxmlformats.org/officeDocument/2006/relationships" ref="Y384" r:id="rId383"/>
    <hyperlink xmlns:r="http://schemas.openxmlformats.org/officeDocument/2006/relationships" ref="Y385" r:id="rId384"/>
    <hyperlink xmlns:r="http://schemas.openxmlformats.org/officeDocument/2006/relationships" ref="Y386" r:id="rId385"/>
    <hyperlink xmlns:r="http://schemas.openxmlformats.org/officeDocument/2006/relationships" ref="Y387" r:id="rId386"/>
    <hyperlink xmlns:r="http://schemas.openxmlformats.org/officeDocument/2006/relationships" ref="Y388" r:id="rId387"/>
    <hyperlink xmlns:r="http://schemas.openxmlformats.org/officeDocument/2006/relationships" ref="Y389" r:id="rId388"/>
    <hyperlink xmlns:r="http://schemas.openxmlformats.org/officeDocument/2006/relationships" ref="Y390" r:id="rId389"/>
    <hyperlink xmlns:r="http://schemas.openxmlformats.org/officeDocument/2006/relationships" ref="Y391" r:id="rId390"/>
    <hyperlink xmlns:r="http://schemas.openxmlformats.org/officeDocument/2006/relationships" ref="Y392" r:id="rId391"/>
    <hyperlink xmlns:r="http://schemas.openxmlformats.org/officeDocument/2006/relationships" ref="Y393" r:id="rId392"/>
    <hyperlink xmlns:r="http://schemas.openxmlformats.org/officeDocument/2006/relationships" ref="Y394" r:id="rId393"/>
    <hyperlink xmlns:r="http://schemas.openxmlformats.org/officeDocument/2006/relationships" ref="Y395" r:id="rId394"/>
    <hyperlink xmlns:r="http://schemas.openxmlformats.org/officeDocument/2006/relationships" ref="Y396" r:id="rId395"/>
    <hyperlink xmlns:r="http://schemas.openxmlformats.org/officeDocument/2006/relationships" ref="Y397" r:id="rId396"/>
    <hyperlink xmlns:r="http://schemas.openxmlformats.org/officeDocument/2006/relationships" ref="Y398" r:id="rId397"/>
    <hyperlink xmlns:r="http://schemas.openxmlformats.org/officeDocument/2006/relationships" ref="Y399" r:id="rId398"/>
    <hyperlink xmlns:r="http://schemas.openxmlformats.org/officeDocument/2006/relationships" ref="Y400" r:id="rId399"/>
    <hyperlink xmlns:r="http://schemas.openxmlformats.org/officeDocument/2006/relationships" ref="Y401" r:id="rId400"/>
    <hyperlink xmlns:r="http://schemas.openxmlformats.org/officeDocument/2006/relationships" ref="Y402" r:id="rId401"/>
    <hyperlink xmlns:r="http://schemas.openxmlformats.org/officeDocument/2006/relationships" ref="Y403" r:id="rId402"/>
  </hyperlinks>
  <pageMargins left="0.75" right="0.75" top="1" bottom="1" header="0.5" footer="0.5"/>
  <drawing xmlns:r="http://schemas.openxmlformats.org/officeDocument/2006/relationships" r:id="rId40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20" customWidth="1" min="4" max="4"/>
    <col width="16" customWidth="1" min="5" max="5"/>
    <col width="14" customWidth="1" min="6" max="6"/>
    <col width="16" customWidth="1" min="7" max="7"/>
    <col width="70" customWidth="1" min="8" max="8"/>
    <col width="30" customWidth="1" min="9" max="9"/>
  </cols>
  <sheetData>
    <row r="1" ht="28" customHeight="1">
      <c r="A1" s="10" t="inlineStr">
        <is>
          <t>Priority</t>
        </is>
      </c>
      <c r="B1" s="10" t="inlineStr">
        <is>
          <t>Category</t>
        </is>
      </c>
      <c r="C1" s="10" t="inlineStr">
        <is>
          <t>Employee_code</t>
        </is>
      </c>
      <c r="D1" s="10" t="inlineStr">
        <is>
          <t>User_Name</t>
        </is>
      </c>
      <c r="E1" s="10" t="inlineStr">
        <is>
          <t>L1 Approver</t>
        </is>
      </c>
      <c r="F1" s="10" t="inlineStr">
        <is>
          <t>Photo #</t>
        </is>
      </c>
      <c r="G1" s="10" t="inlineStr">
        <is>
          <t>Claim_Id(s)</t>
        </is>
      </c>
      <c r="H1" s="10" t="inlineStr">
        <is>
          <t>Details</t>
        </is>
      </c>
      <c r="I1" s="10" t="inlineStr">
        <is>
          <t>Suggested Action</t>
        </is>
      </c>
    </row>
    <row r="2">
      <c r="A2" s="11" t="inlineStr">
        <is>
          <t>High</t>
        </is>
      </c>
      <c r="B2" s="12" t="inlineStr">
        <is>
          <t>Photo dated after claim was submitted</t>
        </is>
      </c>
      <c r="C2" s="11" t="inlineStr">
        <is>
          <t>SL00170</t>
        </is>
      </c>
      <c r="D2" s="12" t="inlineStr">
        <is>
          <t>MUJAHID .</t>
        </is>
      </c>
      <c r="E2" s="12" t="inlineStr">
        <is>
          <t>PUNEET WADHWA</t>
        </is>
      </c>
      <c r="F2" s="12" t="inlineStr">
        <is>
          <t>#9, #13</t>
        </is>
      </c>
      <c r="G2" s="12" t="inlineStr">
        <is>
          <t>350005, 351135</t>
        </is>
      </c>
      <c r="H2" s="12" t="inlineStr">
        <is>
          <t>#9: Photo dated 16-Oct-2026, submitted 15-Oct-2026 | #13: Photo dated 21-Oct-2026, submitted 17-Oct-2026</t>
        </is>
      </c>
      <c r="I2" s="12" t="inlineStr">
        <is>
          <t>Ask for proof of the trip</t>
        </is>
      </c>
    </row>
    <row r="3">
      <c r="A3" s="11" t="inlineStr">
        <is>
          <t>High</t>
        </is>
      </c>
      <c r="B3" s="12" t="inlineStr">
        <is>
          <t>Photo dated after claim was submitted</t>
        </is>
      </c>
      <c r="C3" s="11" t="inlineStr">
        <is>
          <t>SL03855</t>
        </is>
      </c>
      <c r="D3" s="12" t="inlineStr">
        <is>
          <t>PRAVEEN SHARMA</t>
        </is>
      </c>
      <c r="E3" s="12" t="inlineStr">
        <is>
          <t>VINAY SHARMA</t>
        </is>
      </c>
      <c r="F3" s="12" t="inlineStr">
        <is>
          <t>#116</t>
        </is>
      </c>
      <c r="G3" s="12" t="inlineStr">
        <is>
          <t>349779</t>
        </is>
      </c>
      <c r="H3" s="12" t="inlineStr">
        <is>
          <t>#116: Photo dated 16-Oct-2026, submitted 15-Oct-2026</t>
        </is>
      </c>
      <c r="I3" s="12" t="inlineStr">
        <is>
          <t>Ask for proof of the trip</t>
        </is>
      </c>
    </row>
    <row r="4">
      <c r="A4" s="11" t="inlineStr">
        <is>
          <t>High</t>
        </is>
      </c>
      <c r="B4" s="12" t="inlineStr">
        <is>
          <t>Photo dated after the claim date</t>
        </is>
      </c>
      <c r="C4" s="11" t="inlineStr">
        <is>
          <t>SL00170</t>
        </is>
      </c>
      <c r="D4" s="12" t="inlineStr">
        <is>
          <t>MUJAHID .</t>
        </is>
      </c>
      <c r="E4" s="12" t="inlineStr">
        <is>
          <t>PUNEET WADHWA</t>
        </is>
      </c>
      <c r="F4" s="12" t="inlineStr">
        <is>
          <t>#9, #13</t>
        </is>
      </c>
      <c r="G4" s="12" t="inlineStr">
        <is>
          <t>350005, 351135</t>
        </is>
      </c>
      <c r="H4" s="12" t="inlineStr">
        <is>
          <t>#9: Photo dated 16-Oct-2026, claim date 15-Oct-2026 | #13: Photo dated 21-Oct-2026, claim date 17-Oct-2026</t>
        </is>
      </c>
      <c r="I4" s="12" t="inlineStr">
        <is>
          <t>Ask for proof of the trip on the claim date</t>
        </is>
      </c>
    </row>
    <row r="5">
      <c r="A5" s="11" t="inlineStr">
        <is>
          <t>High</t>
        </is>
      </c>
      <c r="B5" s="12" t="inlineStr">
        <is>
          <t>Photo dated after the claim date</t>
        </is>
      </c>
      <c r="C5" s="11" t="inlineStr">
        <is>
          <t>SL02286</t>
        </is>
      </c>
      <c r="D5" s="12" t="inlineStr">
        <is>
          <t>AMIT KUMAR SINGH</t>
        </is>
      </c>
      <c r="E5" s="12" t="inlineStr">
        <is>
          <t>SAURABH JAISWAL</t>
        </is>
      </c>
      <c r="F5" s="12" t="inlineStr">
        <is>
          <t>#42</t>
        </is>
      </c>
      <c r="G5" s="12" t="inlineStr">
        <is>
          <t>349462</t>
        </is>
      </c>
      <c r="H5" s="12" t="inlineStr">
        <is>
          <t>#42: Photo dated 14-Oct-2026, claim date 12-Oct-2026</t>
        </is>
      </c>
      <c r="I5" s="12" t="inlineStr">
        <is>
          <t>Ask for proof of the trip on the claim date</t>
        </is>
      </c>
    </row>
    <row r="6">
      <c r="A6" s="11" t="inlineStr">
        <is>
          <t>High</t>
        </is>
      </c>
      <c r="B6" s="12" t="inlineStr">
        <is>
          <t>Photo dated after the claim date</t>
        </is>
      </c>
      <c r="C6" s="11" t="inlineStr">
        <is>
          <t>SL02826</t>
        </is>
      </c>
      <c r="D6" s="12" t="inlineStr">
        <is>
          <t>KIRAN KUMAR NAYAK</t>
        </is>
      </c>
      <c r="E6" s="12" t="inlineStr">
        <is>
          <t>GANGADHARAM K</t>
        </is>
      </c>
      <c r="F6" s="12" t="inlineStr">
        <is>
          <t>#69, #70, #71, #72</t>
        </is>
      </c>
      <c r="G6" s="12" t="inlineStr">
        <is>
          <t>350572, 350585</t>
        </is>
      </c>
      <c r="H6" s="12" t="inlineStr">
        <is>
          <t>#69: Photo dated 15-Oct-2026, claim date 14-Oct-2026 | #70: Photo dated 16-Oct-2026, claim date 14-Oct-2026 | #71: Photo dated 16-Oct-2026, claim date 15-Oct-2026 | #72: Photo dated 16-Oct-2026, claim date 15-Oct-2026</t>
        </is>
      </c>
      <c r="I6" s="12" t="inlineStr">
        <is>
          <t>Ask for proof of the trip on the claim date</t>
        </is>
      </c>
    </row>
    <row r="7">
      <c r="A7" s="11" t="inlineStr">
        <is>
          <t>High</t>
        </is>
      </c>
      <c r="B7" s="12" t="inlineStr">
        <is>
          <t>Photo dated after the claim date</t>
        </is>
      </c>
      <c r="C7" s="11" t="inlineStr">
        <is>
          <t>SL03855</t>
        </is>
      </c>
      <c r="D7" s="12" t="inlineStr">
        <is>
          <t>PRAVEEN SHARMA</t>
        </is>
      </c>
      <c r="E7" s="12" t="inlineStr">
        <is>
          <t>VINAY SHARMA</t>
        </is>
      </c>
      <c r="F7" s="12" t="inlineStr">
        <is>
          <t>#116</t>
        </is>
      </c>
      <c r="G7" s="12" t="inlineStr">
        <is>
          <t>349779</t>
        </is>
      </c>
      <c r="H7" s="12" t="inlineStr">
        <is>
          <t>#116: Photo dated 16-Oct-2026, claim date 15-Oct-2026</t>
        </is>
      </c>
      <c r="I7" s="12" t="inlineStr">
        <is>
          <t>Ask for proof of the trip on the claim date</t>
        </is>
      </c>
    </row>
    <row r="8">
      <c r="A8" s="11" t="inlineStr">
        <is>
          <t>High</t>
        </is>
      </c>
      <c r="B8" s="12" t="inlineStr">
        <is>
          <t>Possible AI-edited photo</t>
        </is>
      </c>
      <c r="C8" s="11" t="inlineStr">
        <is>
          <t>SL04418</t>
        </is>
      </c>
      <c r="D8" s="12" t="inlineStr">
        <is>
          <t>P SHIVA PRASAD YADAV</t>
        </is>
      </c>
      <c r="E8" s="12" t="inlineStr">
        <is>
          <t>VINOD KANDAPPAGARI</t>
        </is>
      </c>
      <c r="F8" s="12" t="inlineStr">
        <is>
          <t>#289, #292</t>
        </is>
      </c>
      <c r="G8" s="12" t="inlineStr">
        <is>
          <t>349038, 349953</t>
        </is>
      </c>
      <c r="H8" s="12" t="inlineStr">
        <is>
          <t>#289: Sparkle mark like Google Gemini's AI mark found (score 0.97) | #292: Sparkle mark like Google Gemini's AI mark found (score 0.86)</t>
        </is>
      </c>
      <c r="I8" s="12" t="inlineStr">
        <is>
          <t>Ask for the original photo from the phone; verify odometer physically</t>
        </is>
      </c>
    </row>
    <row r="9">
      <c r="A9" s="11" t="inlineStr">
        <is>
          <t>High</t>
        </is>
      </c>
      <c r="B9" s="12" t="inlineStr">
        <is>
          <t>Reused photo</t>
        </is>
      </c>
      <c r="C9" s="11" t="inlineStr">
        <is>
          <t>SL00170</t>
        </is>
      </c>
      <c r="D9" s="12" t="inlineStr">
        <is>
          <t>MUJAHID .</t>
        </is>
      </c>
      <c r="E9" s="12" t="inlineStr">
        <is>
          <t>PUNEET WADHWA</t>
        </is>
      </c>
      <c r="F9" s="12" t="inlineStr">
        <is>
          <t>#4, #5, #9, #11</t>
        </is>
      </c>
      <c r="G9" s="12" t="inlineStr">
        <is>
          <t>348418, 348955, 350005, 350602</t>
        </is>
      </c>
      <c r="H9" s="12" t="inlineStr">
        <is>
          <t>#4: same as #5 (START, claim 348955, 13-Oct) | #5: same as #4 (END, claim 348418, 12-Oct) | #9: same as #11 (START, claim 350602, 16-Oct) | #11: same as #9 (START, claim 350005, 15-Oct)</t>
        </is>
      </c>
      <c r="I9" s="12" t="inlineStr">
        <is>
          <t>Ask for a fresh START and END photo every day</t>
        </is>
      </c>
    </row>
    <row r="10">
      <c r="A10" s="11" t="inlineStr">
        <is>
          <t>High</t>
        </is>
      </c>
      <c r="B10" s="12" t="inlineStr">
        <is>
          <t>Stamp looks edited</t>
        </is>
      </c>
      <c r="C10" s="11" t="inlineStr">
        <is>
          <t>SL04432</t>
        </is>
      </c>
      <c r="D10" s="12" t="inlineStr">
        <is>
          <t>GOBIND KUMAR PASWAN</t>
        </is>
      </c>
      <c r="E10" s="12" t="inlineStr">
        <is>
          <t>Gouri Shankar</t>
        </is>
      </c>
      <c r="F10" s="12" t="inlineStr">
        <is>
          <t>#308</t>
        </is>
      </c>
      <c r="G10" s="12" t="inlineStr">
        <is>
          <t>350541</t>
        </is>
      </c>
      <c r="H10" s="12" t="inlineStr">
        <is>
          <t>#308: Impossible GPS coordinates written in the stamp</t>
        </is>
      </c>
      <c r="I10" s="12" t="inlineStr">
        <is>
          <t>Ask for the original photo; confirm the trip</t>
        </is>
      </c>
    </row>
    <row r="11">
      <c r="A11" s="11" t="inlineStr">
        <is>
          <t>Medium</t>
        </is>
      </c>
      <c r="B11" s="12" t="inlineStr">
        <is>
          <t>END photo taken before START</t>
        </is>
      </c>
      <c r="C11" s="11" t="inlineStr">
        <is>
          <t>SL00170</t>
        </is>
      </c>
      <c r="D11" s="12" t="inlineStr">
        <is>
          <t>MUJAHID .</t>
        </is>
      </c>
      <c r="E11" s="12" t="inlineStr">
        <is>
          <t>PUNEET WADHWA</t>
        </is>
      </c>
      <c r="F11" s="12" t="inlineStr">
        <is>
          <t>#10, #14</t>
        </is>
      </c>
      <c r="G11" s="12" t="inlineStr">
        <is>
          <t>350005, 351135</t>
        </is>
      </c>
      <c r="H11" s="12" t="inlineStr">
        <is>
          <t>#10: START 16-Oct 09:38, END 15-Oct 21:03 | #14: START 21-Oct 08:43, END 17-Oct 20:36</t>
        </is>
      </c>
      <c r="I11" s="12" t="inlineStr">
        <is>
          <t>Ask the employee to explain</t>
        </is>
      </c>
    </row>
    <row r="12">
      <c r="A12" s="11" t="inlineStr">
        <is>
          <t>Medium</t>
        </is>
      </c>
      <c r="B12" s="12" t="inlineStr">
        <is>
          <t>END photo taken before START</t>
        </is>
      </c>
      <c r="C12" s="11" t="inlineStr">
        <is>
          <t>SL04004</t>
        </is>
      </c>
      <c r="D12" s="12" t="inlineStr">
        <is>
          <t>PINKU KUMAR CHOUDHARI</t>
        </is>
      </c>
      <c r="E12" s="12" t="inlineStr">
        <is>
          <t>AMIT KUMAR SINHA</t>
        </is>
      </c>
      <c r="F12" s="12" t="inlineStr">
        <is>
          <t>#130</t>
        </is>
      </c>
      <c r="G12" s="12" t="inlineStr">
        <is>
          <t>351883</t>
        </is>
      </c>
      <c r="H12" s="12" t="inlineStr">
        <is>
          <t>#130: START 17-Oct 17:20, END 17-Oct 16:53</t>
        </is>
      </c>
      <c r="I12" s="12" t="inlineStr">
        <is>
          <t>Ask the employee to explain</t>
        </is>
      </c>
    </row>
    <row r="13">
      <c r="A13" s="11" t="inlineStr">
        <is>
          <t>Medium</t>
        </is>
      </c>
      <c r="B13" s="12" t="inlineStr">
        <is>
          <t>END photo taken before START</t>
        </is>
      </c>
      <c r="C13" s="11" t="inlineStr">
        <is>
          <t>SL04310</t>
        </is>
      </c>
      <c r="D13" s="12" t="inlineStr">
        <is>
          <t>RAHUL GAUTAM</t>
        </is>
      </c>
      <c r="E13" s="12" t="inlineStr">
        <is>
          <t>RAMESH SINGH</t>
        </is>
      </c>
      <c r="F13" s="12" t="inlineStr">
        <is>
          <t>#228</t>
        </is>
      </c>
      <c r="G13" s="12" t="inlineStr">
        <is>
          <t>349439</t>
        </is>
      </c>
      <c r="H13" s="12" t="inlineStr">
        <is>
          <t>#228: START 14-Oct 20:33, END 14-Oct 19:30</t>
        </is>
      </c>
      <c r="I13" s="12" t="inlineStr">
        <is>
          <t>Ask the employee to explain</t>
        </is>
      </c>
    </row>
    <row r="14">
      <c r="A14" s="11" t="inlineStr">
        <is>
          <t>Medium</t>
        </is>
      </c>
      <c r="B14" s="12" t="inlineStr">
        <is>
          <t>END photo taken before START</t>
        </is>
      </c>
      <c r="C14" s="11" t="inlineStr">
        <is>
          <t>SL04497</t>
        </is>
      </c>
      <c r="D14" s="12" t="inlineStr">
        <is>
          <t>JAIMINI SOLANKI</t>
        </is>
      </c>
      <c r="E14" s="12" t="inlineStr">
        <is>
          <t>NAVEEN N ANCHAN</t>
        </is>
      </c>
      <c r="F14" s="12" t="inlineStr">
        <is>
          <t>#348</t>
        </is>
      </c>
      <c r="G14" s="12" t="inlineStr">
        <is>
          <t>349564</t>
        </is>
      </c>
      <c r="H14" s="12" t="inlineStr">
        <is>
          <t>#348: START 13-Oct 18:00, END 13-Oct 08:53</t>
        </is>
      </c>
      <c r="I14" s="12" t="inlineStr">
        <is>
          <t>Ask the employee to explain</t>
        </is>
      </c>
    </row>
    <row r="15">
      <c r="A15" s="11" t="inlineStr">
        <is>
          <t>Medium</t>
        </is>
      </c>
      <c r="B15" s="12" t="inlineStr">
        <is>
          <t>Odometer END below START</t>
        </is>
      </c>
      <c r="C15" s="11" t="inlineStr">
        <is>
          <t>SL04426</t>
        </is>
      </c>
      <c r="D15" s="12" t="inlineStr">
        <is>
          <t>P VIJAY KUMAR</t>
        </is>
      </c>
      <c r="E15" s="12" t="inlineStr">
        <is>
          <t>REVANASIDDAPPA</t>
        </is>
      </c>
      <c r="F15" s="12" t="inlineStr">
        <is>
          <t>#298</t>
        </is>
      </c>
      <c r="G15" s="12" t="inlineStr">
        <is>
          <t>348650</t>
        </is>
      </c>
      <c r="H15" s="12" t="inlineStr">
        <is>
          <t>#298: END reading 146096 is lower than START 146767 (OCR reading - verify)</t>
        </is>
      </c>
      <c r="I15" s="12" t="inlineStr">
        <is>
          <t>Check readings in the full-size photos; recheck distance claimed</t>
        </is>
      </c>
    </row>
    <row r="16">
      <c r="A16" s="11" t="inlineStr">
        <is>
          <t>Medium</t>
        </is>
      </c>
      <c r="B16" s="12" t="inlineStr">
        <is>
          <t>Odometer reading goes backwards</t>
        </is>
      </c>
      <c r="C16" s="11" t="inlineStr">
        <is>
          <t>SL04464</t>
        </is>
      </c>
      <c r="D16" s="12" t="inlineStr">
        <is>
          <t>RAVISHANKAR DHARAMRAJ MAURYA</t>
        </is>
      </c>
      <c r="E16" s="12" t="inlineStr">
        <is>
          <t>RISHI RAGHAV</t>
        </is>
      </c>
      <c r="F16" s="12" t="inlineStr">
        <is>
          <t>#339</t>
        </is>
      </c>
      <c r="G16" s="12" t="inlineStr">
        <is>
          <t>350393</t>
        </is>
      </c>
      <c r="H16" s="12" t="inlineStr">
        <is>
          <t>#339: START 5237.5 is below previous END 5285 (13-Oct) - OCR reading, verify</t>
        </is>
      </c>
      <c r="I16" s="12" t="inlineStr">
        <is>
          <t>Check readings in the full-size photos</t>
        </is>
      </c>
    </row>
    <row r="17">
      <c r="A17" s="11" t="inlineStr">
        <is>
          <t>Medium</t>
        </is>
      </c>
      <c r="B17" s="12" t="inlineStr">
        <is>
          <t>Reused photo</t>
        </is>
      </c>
      <c r="C17" s="11" t="inlineStr">
        <is>
          <t>SL02286</t>
        </is>
      </c>
      <c r="D17" s="12" t="inlineStr">
        <is>
          <t>AMIT KUMAR SINGH</t>
        </is>
      </c>
      <c r="E17" s="12" t="inlineStr">
        <is>
          <t>SAURABH JAISWAL</t>
        </is>
      </c>
      <c r="F17" s="12" t="inlineStr">
        <is>
          <t>#44, #45, #46, #47</t>
        </is>
      </c>
      <c r="G17" s="12" t="inlineStr">
        <is>
          <t>349500, 349989, 350537</t>
        </is>
      </c>
      <c r="H17" s="12" t="inlineStr">
        <is>
          <t>#44: same as #45 (START, claim 349989, 15-Oct) | #45: same as #44 (END, claim 349500, 14-Oct) | #46: same as #47 (START, claim 350537, 16-Oct) | #47: same as #46 (END, claim 349989, 15-Oct)</t>
        </is>
      </c>
      <c r="I17" s="12" t="inlineStr">
        <is>
          <t>Ask for a fresh START and END photo every day</t>
        </is>
      </c>
    </row>
    <row r="18">
      <c r="A18" s="11" t="inlineStr">
        <is>
          <t>Medium</t>
        </is>
      </c>
      <c r="B18" s="12" t="inlineStr">
        <is>
          <t>Reused photo</t>
        </is>
      </c>
      <c r="C18" s="11" t="inlineStr">
        <is>
          <t>SL02480</t>
        </is>
      </c>
      <c r="D18" s="12" t="inlineStr">
        <is>
          <t>B Venkataiah</t>
        </is>
      </c>
      <c r="E18" s="12" t="inlineStr">
        <is>
          <t>K.Purushotham</t>
        </is>
      </c>
      <c r="F18" s="12" t="inlineStr">
        <is>
          <t>#52, #53</t>
        </is>
      </c>
      <c r="G18" s="12" t="inlineStr">
        <is>
          <t>351812, 351825</t>
        </is>
      </c>
      <c r="H18" s="12" t="inlineStr">
        <is>
          <t>#52: same as #53 (START, claim 351825, 17-Oct) | #53: same as #52 (END, claim 351812, 16-Oct)</t>
        </is>
      </c>
      <c r="I18" s="12" t="inlineStr">
        <is>
          <t>Ask for a fresh START and END photo every day</t>
        </is>
      </c>
    </row>
    <row r="19">
      <c r="A19" s="11" t="inlineStr">
        <is>
          <t>Medium</t>
        </is>
      </c>
      <c r="B19" s="12" t="inlineStr">
        <is>
          <t>Reused photo</t>
        </is>
      </c>
      <c r="C19" s="11" t="inlineStr">
        <is>
          <t>SL02826</t>
        </is>
      </c>
      <c r="D19" s="12" t="inlineStr">
        <is>
          <t>KIRAN KUMAR NAYAK</t>
        </is>
      </c>
      <c r="E19" s="12" t="inlineStr">
        <is>
          <t>GANGADHARAM K</t>
        </is>
      </c>
      <c r="F19" s="12" t="inlineStr">
        <is>
          <t>#70, #71</t>
        </is>
      </c>
      <c r="G19" s="12" t="inlineStr">
        <is>
          <t>350572, 350585</t>
        </is>
      </c>
      <c r="H19" s="12" t="inlineStr">
        <is>
          <t>#70: same as #71 (START, claim 350585, 15-Oct) | #71: same as #70 (END, claim 350572, 14-Oct)</t>
        </is>
      </c>
      <c r="I19" s="12" t="inlineStr">
        <is>
          <t>Ask for a fresh START and END photo every day</t>
        </is>
      </c>
    </row>
    <row r="20">
      <c r="A20" s="11" t="inlineStr">
        <is>
          <t>Medium</t>
        </is>
      </c>
      <c r="B20" s="12" t="inlineStr">
        <is>
          <t>Reused photo</t>
        </is>
      </c>
      <c r="C20" s="11" t="inlineStr">
        <is>
          <t>SL03702</t>
        </is>
      </c>
      <c r="D20" s="12" t="inlineStr">
        <is>
          <t>MASTR ANSARI VASIMAEHNAD</t>
        </is>
      </c>
      <c r="E20" s="12" t="inlineStr">
        <is>
          <t>DEEPAK TUKARAM DESHMUKH</t>
        </is>
      </c>
      <c r="F20" s="12" t="inlineStr">
        <is>
          <t>#100, #101, #102, #103</t>
        </is>
      </c>
      <c r="G20" s="12" t="inlineStr">
        <is>
          <t>349347, 349841, 349844</t>
        </is>
      </c>
      <c r="H20" s="12" t="inlineStr">
        <is>
          <t>#100: same as #101 (START, claim 349841, 14-Oct) | #101: same as #100 (END, claim 349347, 13-Oct) | #102: same as #103 (START, claim 349844, 15-Oct) | #103: same as #102 (END, claim 349841, 14-Oct)</t>
        </is>
      </c>
      <c r="I20" s="12" t="inlineStr">
        <is>
          <t>Ask for a fresh START and END photo every day</t>
        </is>
      </c>
    </row>
    <row r="21">
      <c r="A21" s="11" t="inlineStr">
        <is>
          <t>Medium</t>
        </is>
      </c>
      <c r="B21" s="12" t="inlineStr">
        <is>
          <t>Reused photo</t>
        </is>
      </c>
      <c r="C21" s="11" t="inlineStr">
        <is>
          <t>SL04125</t>
        </is>
      </c>
      <c r="D21" s="12" t="inlineStr">
        <is>
          <t>ARVIND KUMAR DUBEY</t>
        </is>
      </c>
      <c r="E21" s="12" t="inlineStr">
        <is>
          <t>RAHUL GAUTAM</t>
        </is>
      </c>
      <c r="F21" s="12" t="inlineStr">
        <is>
          <t>#142, #143, #144, #145</t>
        </is>
      </c>
      <c r="G21" s="12" t="inlineStr">
        <is>
          <t>348963, 350388, 351144</t>
        </is>
      </c>
      <c r="H21" s="12" t="inlineStr">
        <is>
          <t>#142: same as #143 (START, claim 350388, 16-Oct) | #143: same as #142 (END, claim 348963, 13-Oct) | #144: same as #145 (START, claim 351144, 17-Oct) | #145: same as #144 (END, claim 350388, 16-Oct)</t>
        </is>
      </c>
      <c r="I21" s="12" t="inlineStr">
        <is>
          <t>Ask for a fresh START and END photo every day</t>
        </is>
      </c>
    </row>
    <row r="22">
      <c r="A22" s="11" t="inlineStr">
        <is>
          <t>Medium</t>
        </is>
      </c>
      <c r="B22" s="12" t="inlineStr">
        <is>
          <t>Reused photo</t>
        </is>
      </c>
      <c r="C22" s="11" t="inlineStr">
        <is>
          <t>SL04134</t>
        </is>
      </c>
      <c r="D22" s="12" t="inlineStr">
        <is>
          <t>Babu Madhanagiriyappa</t>
        </is>
      </c>
      <c r="E22" s="12" t="inlineStr">
        <is>
          <t>P VIJAY KUMAR</t>
        </is>
      </c>
      <c r="F22" s="12" t="inlineStr">
        <is>
          <t>#150, #151</t>
        </is>
      </c>
      <c r="G22" s="12" t="inlineStr">
        <is>
          <t>348191, 348914</t>
        </is>
      </c>
      <c r="H22" s="12" t="inlineStr">
        <is>
          <t>#150: same as #151 (START, claim 348914, 13-Oct) | #151: same as #150 (END, claim 348191, 12-Oct)</t>
        </is>
      </c>
      <c r="I22" s="12" t="inlineStr">
        <is>
          <t>Ask for a fresh START and END photo every day</t>
        </is>
      </c>
    </row>
    <row r="23">
      <c r="A23" s="11" t="inlineStr">
        <is>
          <t>Medium</t>
        </is>
      </c>
      <c r="B23" s="12" t="inlineStr">
        <is>
          <t>Reused photo</t>
        </is>
      </c>
      <c r="C23" s="11" t="inlineStr">
        <is>
          <t>SL04205</t>
        </is>
      </c>
      <c r="D23" s="12" t="inlineStr">
        <is>
          <t>VINOD KUMAR</t>
        </is>
      </c>
      <c r="E23" s="12" t="inlineStr">
        <is>
          <t>Gouri Shankar</t>
        </is>
      </c>
      <c r="F23" s="12" t="inlineStr">
        <is>
          <t>#174, #175, #176, #177, #178, #179, #180, #181, #182, #183</t>
        </is>
      </c>
      <c r="G23" s="12" t="inlineStr">
        <is>
          <t>348264, 349000, 349534, 350027, 350539, 351037</t>
        </is>
      </c>
      <c r="H23" s="12" t="inlineStr">
        <is>
          <t>#174: same as #175 (START, claim 349000, 13-Oct) | #175: same as #174 (END, claim 348264, 12-Oct) | #176: same as #177 (START, claim 349534, 14-Oct) | #177: same as #176 (END, claim 349000, 13-Oct) | #178: same as #179 (START, claim 350027, 15-Oct) | #179: same as #178 (END, claim 349534, 14-Oct) | #180: same as #181 (START, claim 350539, 16-Oct) | #181: same as #180 (END, claim 350027, 15-Oct) | #182: same as #183 (START, claim 351037, 17-Oct) | #183: same as #182 (END, claim 350539, 16-Oct)</t>
        </is>
      </c>
      <c r="I23" s="12" t="inlineStr">
        <is>
          <t>Ask for a fresh START and END photo every day</t>
        </is>
      </c>
    </row>
    <row r="24">
      <c r="A24" s="11" t="inlineStr">
        <is>
          <t>Medium</t>
        </is>
      </c>
      <c r="B24" s="12" t="inlineStr">
        <is>
          <t>Reused photo</t>
        </is>
      </c>
      <c r="C24" s="11" t="inlineStr">
        <is>
          <t>SL04356</t>
        </is>
      </c>
      <c r="D24" s="12" t="inlineStr">
        <is>
          <t>HARIOM DUBEY</t>
        </is>
      </c>
      <c r="E24" s="12" t="inlineStr">
        <is>
          <t>RAHUL GAUTAM</t>
        </is>
      </c>
      <c r="F24" s="12" t="inlineStr">
        <is>
          <t>#256, #257, #258, #259</t>
        </is>
      </c>
      <c r="G24" s="12" t="inlineStr">
        <is>
          <t>349403, 350365, 350952</t>
        </is>
      </c>
      <c r="H24" s="12" t="inlineStr">
        <is>
          <t>#256: near-identical to #257 (START, claim 350365, 16-Oct) | #257: near-identical to #256 (END, claim 349403, 14-Oct) | #258: near-identical to #259 (START, claim 350952, 17-Oct) | #259: near-identical to #258 (END, claim 350365, 16-Oct)</t>
        </is>
      </c>
      <c r="I24" s="12" t="inlineStr">
        <is>
          <t>Ask for a fresh START and END photo every day</t>
        </is>
      </c>
    </row>
    <row r="25">
      <c r="A25" s="11" t="inlineStr">
        <is>
          <t>Medium</t>
        </is>
      </c>
      <c r="B25" s="12" t="inlineStr">
        <is>
          <t>Reused photo</t>
        </is>
      </c>
      <c r="C25" s="11" t="inlineStr">
        <is>
          <t>SL04429</t>
        </is>
      </c>
      <c r="D25" s="12" t="inlineStr">
        <is>
          <t>KISHAN KUMAR</t>
        </is>
      </c>
      <c r="E25" s="12" t="inlineStr">
        <is>
          <t>RAHUL GAUTAM</t>
        </is>
      </c>
      <c r="F25" s="12" t="inlineStr">
        <is>
          <t>#304, #305</t>
        </is>
      </c>
      <c r="G25" s="12" t="inlineStr">
        <is>
          <t>348702, 349246</t>
        </is>
      </c>
      <c r="H25" s="12" t="inlineStr">
        <is>
          <t>#304: same as #305 (START, claim 349246, 14-Oct) | #305: same as #304 (END, claim 348702, 13-Oct)</t>
        </is>
      </c>
      <c r="I25" s="12" t="inlineStr">
        <is>
          <t>Ask for a fresh START and END photo every day</t>
        </is>
      </c>
    </row>
    <row r="26">
      <c r="A26" s="11" t="inlineStr">
        <is>
          <t>Medium</t>
        </is>
      </c>
      <c r="B26" s="12" t="inlineStr">
        <is>
          <t>Reused photo</t>
        </is>
      </c>
      <c r="C26" s="11" t="inlineStr">
        <is>
          <t>SL04436</t>
        </is>
      </c>
      <c r="D26" s="12" t="inlineStr">
        <is>
          <t>KOWTHARAPU NAGACHAITANYA</t>
        </is>
      </c>
      <c r="E26" s="12" t="inlineStr">
        <is>
          <t>Yellapu Nageswara Rao</t>
        </is>
      </c>
      <c r="F26" s="12" t="inlineStr">
        <is>
          <t>#314, #315</t>
        </is>
      </c>
      <c r="G26" s="12" t="inlineStr">
        <is>
          <t>350330, 350916</t>
        </is>
      </c>
      <c r="H26" s="12" t="inlineStr">
        <is>
          <t>#314: same as #315 (START, claim 350916, 17-Oct) | #315: same as #314 (END, claim 350330, 16-Oct)</t>
        </is>
      </c>
      <c r="I26" s="12" t="inlineStr">
        <is>
          <t>Ask for a fresh START and END photo every day</t>
        </is>
      </c>
    </row>
    <row r="27">
      <c r="A27" s="11" t="inlineStr">
        <is>
          <t>Medium</t>
        </is>
      </c>
      <c r="B27" s="12" t="inlineStr">
        <is>
          <t>Reused photo</t>
        </is>
      </c>
      <c r="C27" s="11" t="inlineStr">
        <is>
          <t>SL04461</t>
        </is>
      </c>
      <c r="D27" s="12" t="inlineStr">
        <is>
          <t>KAFIL AHMAD KHAN</t>
        </is>
      </c>
      <c r="E27" s="12" t="inlineStr">
        <is>
          <t>SAURABH JAISWAL</t>
        </is>
      </c>
      <c r="F27" s="12" t="inlineStr">
        <is>
          <t>#330, #331, #332, #333</t>
        </is>
      </c>
      <c r="G27" s="12" t="inlineStr">
        <is>
          <t>352141, 352693, 352703</t>
        </is>
      </c>
      <c r="H27" s="12" t="inlineStr">
        <is>
          <t>#330: same as #331 (START, claim 352693, 15-Oct) | #331: same as #330 (END, claim 352141, 14-Oct) | #332: same as #333 (START, claim 352703, 16-Oct) | #333: same as #332 (END, claim 352693, 15-Oct)</t>
        </is>
      </c>
      <c r="I27" s="12" t="inlineStr">
        <is>
          <t>Ask for a fresh START and END photo every day</t>
        </is>
      </c>
    </row>
    <row r="28">
      <c r="A28" s="11" t="inlineStr">
        <is>
          <t>Medium</t>
        </is>
      </c>
      <c r="B28" s="12" t="inlineStr">
        <is>
          <t>Reused photo</t>
        </is>
      </c>
      <c r="C28" s="11" t="inlineStr">
        <is>
          <t>SL04516</t>
        </is>
      </c>
      <c r="D28" s="12" t="inlineStr">
        <is>
          <t>VINAY S</t>
        </is>
      </c>
      <c r="E28" s="12" t="inlineStr">
        <is>
          <t>P VIJAY KUMAR</t>
        </is>
      </c>
      <c r="F28" s="12" t="inlineStr">
        <is>
          <t>#360, #361</t>
        </is>
      </c>
      <c r="G28" s="12" t="inlineStr">
        <is>
          <t>349272, 349762</t>
        </is>
      </c>
      <c r="H28" s="12" t="inlineStr">
        <is>
          <t>#360: same as #361 (START, claim 349762, 15-Oct) | #361: same as #360 (END, claim 349272, 14-Oct)</t>
        </is>
      </c>
      <c r="I28" s="12" t="inlineStr">
        <is>
          <t>Ask for a fresh START and END photo every day</t>
        </is>
      </c>
    </row>
    <row r="29">
      <c r="A29" s="11" t="inlineStr">
        <is>
          <t>Medium</t>
        </is>
      </c>
      <c r="B29" s="12" t="inlineStr">
        <is>
          <t>Reused photo</t>
        </is>
      </c>
      <c r="C29" s="11" t="inlineStr">
        <is>
          <t>SL04547</t>
        </is>
      </c>
      <c r="D29" s="12" t="inlineStr">
        <is>
          <t>BALRAM VERMA</t>
        </is>
      </c>
      <c r="E29" s="12" t="inlineStr">
        <is>
          <t>RAHUL GAUTAM</t>
        </is>
      </c>
      <c r="F29" s="12" t="inlineStr">
        <is>
          <t>#368, #369, #370, #371, #372, #373</t>
        </is>
      </c>
      <c r="G29" s="12" t="inlineStr">
        <is>
          <t>348116, 348785, 349268, 350795</t>
        </is>
      </c>
      <c r="H29" s="12" t="inlineStr">
        <is>
          <t>#368: same as #369 (START, claim 348785, 13-Oct) | #369: same as #368 (END, claim 348116, 12-Oct) | #370: same as #371 (START, claim 349268, 14-Oct) | #371: same as #370 (END, claim 348785, 13-Oct) | #372: same as #373 (START, claim 350795, 17-Oct) | #373: same as #372 (END, claim 349268, 14-Oct)</t>
        </is>
      </c>
      <c r="I29" s="12" t="inlineStr">
        <is>
          <t>Ask for a fresh START and END photo every day</t>
        </is>
      </c>
    </row>
    <row r="30">
      <c r="A30" s="11" t="inlineStr">
        <is>
          <t>Medium</t>
        </is>
      </c>
      <c r="B30" s="12" t="inlineStr">
        <is>
          <t>Reused photo</t>
        </is>
      </c>
      <c r="C30" s="11" t="inlineStr">
        <is>
          <t>SL04576</t>
        </is>
      </c>
      <c r="D30" s="12" t="inlineStr">
        <is>
          <t>G SUGIRTHA RAJA</t>
        </is>
      </c>
      <c r="E30" s="12" t="inlineStr">
        <is>
          <t>Saravanan N</t>
        </is>
      </c>
      <c r="F30" s="12" t="inlineStr">
        <is>
          <t>#382, #383</t>
        </is>
      </c>
      <c r="G30" s="12" t="inlineStr">
        <is>
          <t>349371, 350405</t>
        </is>
      </c>
      <c r="H30" s="12" t="inlineStr">
        <is>
          <t>#382: same as #383 (START, claim 350405, 16-Oct) | #383: same as #382 (END, claim 349371, 14-Oct)</t>
        </is>
      </c>
      <c r="I30" s="12" t="inlineStr">
        <is>
          <t>Ask for a fresh START and END photo every day</t>
        </is>
      </c>
    </row>
    <row r="31">
      <c r="A31" s="11" t="inlineStr">
        <is>
          <t>Medium</t>
        </is>
      </c>
      <c r="B31" s="12" t="inlineStr">
        <is>
          <t>Stamp date does not match claim</t>
        </is>
      </c>
      <c r="C31" s="11" t="inlineStr">
        <is>
          <t>SL02286</t>
        </is>
      </c>
      <c r="D31" s="12" t="inlineStr">
        <is>
          <t>AMIT KUMAR SINGH</t>
        </is>
      </c>
      <c r="E31" s="12" t="inlineStr">
        <is>
          <t>SAURABH JAISWAL</t>
        </is>
      </c>
      <c r="F31" s="12" t="inlineStr">
        <is>
          <t>#45, #47</t>
        </is>
      </c>
      <c r="G31" s="12" t="inlineStr">
        <is>
          <t>349989, 350537</t>
        </is>
      </c>
      <c r="H31" s="12" t="inlineStr">
        <is>
          <t>#45: Photo dated 14-Oct-2026, claim date 15-Oct-2026 | #47: Photo dated 15-Oct-2026, claim date 16-Oct-2026</t>
        </is>
      </c>
      <c r="I31" s="12" t="inlineStr">
        <is>
          <t>Ask the employee to explain</t>
        </is>
      </c>
    </row>
    <row r="32">
      <c r="A32" s="11" t="inlineStr">
        <is>
          <t>Medium</t>
        </is>
      </c>
      <c r="B32" s="12" t="inlineStr">
        <is>
          <t>Stamp date does not match claim</t>
        </is>
      </c>
      <c r="C32" s="11" t="inlineStr">
        <is>
          <t>SL02458</t>
        </is>
      </c>
      <c r="D32" s="12" t="inlineStr">
        <is>
          <t>SURESH KUMAR JENA</t>
        </is>
      </c>
      <c r="E32" s="12" t="inlineStr">
        <is>
          <t>UMA SANKAR PATTANAIK</t>
        </is>
      </c>
      <c r="F32" s="12" t="inlineStr">
        <is>
          <t>#49</t>
        </is>
      </c>
      <c r="G32" s="12" t="inlineStr">
        <is>
          <t>350082</t>
        </is>
      </c>
      <c r="H32" s="12" t="inlineStr">
        <is>
          <t>#49: Photo dated 14-Oct-2026, claim date 15-Oct-2026</t>
        </is>
      </c>
      <c r="I32" s="12" t="inlineStr">
        <is>
          <t>Ask the employee to explain</t>
        </is>
      </c>
    </row>
    <row r="33">
      <c r="A33" s="11" t="inlineStr">
        <is>
          <t>Medium</t>
        </is>
      </c>
      <c r="B33" s="12" t="inlineStr">
        <is>
          <t>Stamp date does not match claim</t>
        </is>
      </c>
      <c r="C33" s="11" t="inlineStr">
        <is>
          <t>SL04428</t>
        </is>
      </c>
      <c r="D33" s="12" t="inlineStr">
        <is>
          <t>ASHWANI KUMAR</t>
        </is>
      </c>
      <c r="E33" s="12" t="inlineStr">
        <is>
          <t>RAHUL GAUTAM</t>
        </is>
      </c>
      <c r="F33" s="12" t="inlineStr">
        <is>
          <t>#299</t>
        </is>
      </c>
      <c r="G33" s="12" t="inlineStr">
        <is>
          <t>349681</t>
        </is>
      </c>
      <c r="H33" s="12" t="inlineStr">
        <is>
          <t>#299: Photo dated 14-Oct-2026, claim date 15-Oct-2026</t>
        </is>
      </c>
      <c r="I33" s="12" t="inlineStr">
        <is>
          <t>Ask the employee to explain</t>
        </is>
      </c>
    </row>
    <row r="34">
      <c r="A34" s="11" t="inlineStr">
        <is>
          <t>Medium</t>
        </is>
      </c>
      <c r="B34" s="12" t="inlineStr">
        <is>
          <t>Stamp date does not match claim</t>
        </is>
      </c>
      <c r="C34" s="11" t="inlineStr">
        <is>
          <t>SL04436</t>
        </is>
      </c>
      <c r="D34" s="12" t="inlineStr">
        <is>
          <t>KOWTHARAPU NAGACHAITANYA</t>
        </is>
      </c>
      <c r="E34" s="12" t="inlineStr">
        <is>
          <t>Yellapu Nageswara Rao</t>
        </is>
      </c>
      <c r="F34" s="12" t="inlineStr">
        <is>
          <t>#315</t>
        </is>
      </c>
      <c r="G34" s="12" t="inlineStr">
        <is>
          <t>350916</t>
        </is>
      </c>
      <c r="H34" s="12" t="inlineStr">
        <is>
          <t>#315: Photo dated 16-Oct-2026, claim date 17-Oct-2026</t>
        </is>
      </c>
      <c r="I34" s="12" t="inlineStr">
        <is>
          <t>Ask the employee to explain</t>
        </is>
      </c>
    </row>
    <row r="35">
      <c r="A35" s="11" t="inlineStr">
        <is>
          <t>Medium</t>
        </is>
      </c>
      <c r="B35" s="12" t="inlineStr">
        <is>
          <t>Stamp date does not match claim</t>
        </is>
      </c>
      <c r="C35" s="11" t="inlineStr">
        <is>
          <t>SL04464</t>
        </is>
      </c>
      <c r="D35" s="12" t="inlineStr">
        <is>
          <t>RAVISHANKAR DHARAMRAJ MAURYA</t>
        </is>
      </c>
      <c r="E35" s="12" t="inlineStr">
        <is>
          <t>RISHI RAGHAV</t>
        </is>
      </c>
      <c r="F35" s="12" t="inlineStr">
        <is>
          <t>#335, #336, #337, #338, #339, #340, #341, #342</t>
        </is>
      </c>
      <c r="G35" s="12" t="inlineStr">
        <is>
          <t>348896, 349563, 350393, 351058</t>
        </is>
      </c>
      <c r="H35" s="12" t="inlineStr">
        <is>
          <t>#335: Photo dated 10-Oct-2026, claim date 13-Oct-2026 | #336: Photo dated 12-Oct-2026, claim date 13-Oct-2026 | #337: Photo dated 13-Oct-2026, claim date 14-Oct-2026 | #338: Photo dated 13-Oct-2026, claim date 14-Oct-2026 | #339: Photo dated 15-Oct-2026, claim date 16-Oct-2026 | #340: Photo dated 15-Oct-2026, claim date 16-Oct-2026 | #341: Photo dated 16-Oct-2026, claim date 17-Oct-2026 | #342: Photo dated 16-Oct-2026, claim date 17-Oct-2026</t>
        </is>
      </c>
      <c r="I35" s="12" t="inlineStr">
        <is>
          <t>Ask the employee to explain</t>
        </is>
      </c>
    </row>
    <row r="36">
      <c r="A36" s="11" t="inlineStr">
        <is>
          <t>Medium</t>
        </is>
      </c>
      <c r="B36" s="12" t="inlineStr">
        <is>
          <t>Stamp date does not match claim</t>
        </is>
      </c>
      <c r="C36" s="11" t="inlineStr">
        <is>
          <t>SL04497</t>
        </is>
      </c>
      <c r="D36" s="12" t="inlineStr">
        <is>
          <t>JAIMINI SOLANKI</t>
        </is>
      </c>
      <c r="E36" s="12" t="inlineStr">
        <is>
          <t>NAVEEN N ANCHAN</t>
        </is>
      </c>
      <c r="F36" s="12" t="inlineStr">
        <is>
          <t>#347, #348</t>
        </is>
      </c>
      <c r="G36" s="12" t="inlineStr">
        <is>
          <t>349564</t>
        </is>
      </c>
      <c r="H36" s="12" t="inlineStr">
        <is>
          <t>#347: Photo dated 13-Oct-2026, claim date 14-Oct-2026 | #348: Photo dated 13-Oct-2026, claim date 14-Oct-2026</t>
        </is>
      </c>
      <c r="I36" s="12" t="inlineStr">
        <is>
          <t>Ask the employee to explain</t>
        </is>
      </c>
    </row>
    <row r="37">
      <c r="A37" s="11" t="inlineStr">
        <is>
          <t>Medium</t>
        </is>
      </c>
      <c r="B37" s="12" t="inlineStr">
        <is>
          <t>Stamp date does not match claim</t>
        </is>
      </c>
      <c r="C37" s="11" t="inlineStr">
        <is>
          <t>SL04516</t>
        </is>
      </c>
      <c r="D37" s="12" t="inlineStr">
        <is>
          <t>VINAY S</t>
        </is>
      </c>
      <c r="E37" s="12" t="inlineStr">
        <is>
          <t>P VIJAY KUMAR</t>
        </is>
      </c>
      <c r="F37" s="12" t="inlineStr">
        <is>
          <t>#361</t>
        </is>
      </c>
      <c r="G37" s="12" t="inlineStr">
        <is>
          <t>349762</t>
        </is>
      </c>
      <c r="H37" s="12" t="inlineStr">
        <is>
          <t>#361: Photo dated 14-Oct-2026, claim date 15-Oct-2026</t>
        </is>
      </c>
      <c r="I37" s="12" t="inlineStr">
        <is>
          <t>Ask the employee to explain</t>
        </is>
      </c>
    </row>
    <row r="38">
      <c r="A38" s="11" t="inlineStr">
        <is>
          <t>Low</t>
        </is>
      </c>
      <c r="B38" s="12" t="inlineStr">
        <is>
          <t>Screenshot instead of photo</t>
        </is>
      </c>
      <c r="C38" s="11" t="inlineStr">
        <is>
          <t>SL04394</t>
        </is>
      </c>
      <c r="D38" s="12" t="inlineStr">
        <is>
          <t>DHILIBAN M</t>
        </is>
      </c>
      <c r="E38" s="12" t="inlineStr">
        <is>
          <t>Saravanan N</t>
        </is>
      </c>
      <c r="F38" s="12" t="inlineStr">
        <is>
          <t>#270</t>
        </is>
      </c>
      <c r="G38" s="12" t="inlineStr">
        <is>
          <t>348343</t>
        </is>
      </c>
      <c r="H38" s="12" t="inlineStr">
        <is>
          <t>#270: Black bars above and below - looks like a screenshot of a photo</t>
        </is>
      </c>
      <c r="I38" s="12" t="inlineStr">
        <is>
          <t>Remind employee to upload the original camera photo</t>
        </is>
      </c>
    </row>
    <row r="39">
      <c r="A39" s="11" t="inlineStr">
        <is>
          <t>Low</t>
        </is>
      </c>
      <c r="B39" s="12" t="inlineStr">
        <is>
          <t>Screenshot instead of photo</t>
        </is>
      </c>
      <c r="C39" s="11" t="inlineStr">
        <is>
          <t>SL04446</t>
        </is>
      </c>
      <c r="D39" s="12" t="inlineStr">
        <is>
          <t>GANDROTHULA SUBBA RAO</t>
        </is>
      </c>
      <c r="E39" s="12" t="inlineStr">
        <is>
          <t>Yellapu Nageswara Rao</t>
        </is>
      </c>
      <c r="F39" s="12" t="inlineStr">
        <is>
          <t>#317, #318</t>
        </is>
      </c>
      <c r="G39" s="12" t="inlineStr">
        <is>
          <t>352413</t>
        </is>
      </c>
      <c r="H39" s="12" t="inlineStr">
        <is>
          <t>#317: Phone gallery screen captured instead of the original photo | #318: Phone gallery screen captured instead of the original photo</t>
        </is>
      </c>
      <c r="I39" s="12" t="inlineStr">
        <is>
          <t>Remind employee to upload the original camera photo</t>
        </is>
      </c>
    </row>
  </sheetData>
  <autoFilter ref="A1:I39"/>
  <conditionalFormatting sqref="A2:A39">
    <cfRule type="expression" priority="1" dxfId="0">
      <formula>$A2="High"</formula>
    </cfRule>
    <cfRule type="expression" priority="2" dxfId="1">
      <formula>$A2="Medium"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4" customHeight="1">
      <c r="A1" s="18" t="inlineStr">
        <is>
          <t>Bottom-right corner of every photo. Look for a small four-point sparkle (✦) - the visible mark Google Gemini adds to AI-made or AI-edited images. Note any photo # you see and check it in Photo Review.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9" t="inlineStr">
        <is>
          <t>Zone</t>
        </is>
      </c>
      <c r="B1" s="19" t="inlineStr">
        <is>
          <t>Subzone</t>
        </is>
      </c>
      <c r="C1" s="19" t="inlineStr">
        <is>
          <t>User_Name</t>
        </is>
      </c>
      <c r="D1" s="19" t="inlineStr">
        <is>
          <t>Employee_code</t>
        </is>
      </c>
      <c r="E1" s="19" t="inlineStr">
        <is>
          <t>Designation</t>
        </is>
      </c>
      <c r="F1" s="19" t="inlineStr">
        <is>
          <t>User_Status</t>
        </is>
      </c>
      <c r="G1" s="19" t="inlineStr">
        <is>
          <t>HQ</t>
        </is>
      </c>
      <c r="H1" s="19" t="inlineStr">
        <is>
          <t>Working Place On the Day</t>
        </is>
      </c>
      <c r="I1" s="19" t="inlineStr">
        <is>
          <t>Reporting To</t>
        </is>
      </c>
      <c r="J1" s="19" t="inlineStr">
        <is>
          <t>Reporting To Emp id</t>
        </is>
      </c>
      <c r="K1" s="19" t="inlineStr">
        <is>
          <t>Reporting To Desig</t>
        </is>
      </c>
      <c r="L1" s="19" t="inlineStr">
        <is>
          <t>Claim_Date</t>
        </is>
      </c>
      <c r="M1" s="19" t="inlineStr">
        <is>
          <t>Claim Submit Date</t>
        </is>
      </c>
      <c r="N1" s="19" t="inlineStr">
        <is>
          <t>Claimdetail_Id</t>
        </is>
      </c>
      <c r="O1" s="19" t="inlineStr">
        <is>
          <t>Claim_Id</t>
        </is>
      </c>
      <c r="P1" s="19" t="inlineStr">
        <is>
          <t>Claim_Type</t>
        </is>
      </c>
      <c r="Q1" s="19" t="inlineStr">
        <is>
          <t>Present_type</t>
        </is>
      </c>
      <c r="R1" s="19" t="inlineStr">
        <is>
          <t>Document</t>
        </is>
      </c>
      <c r="S1" s="19" t="inlineStr">
        <is>
          <t>Mode Of Travel</t>
        </is>
      </c>
      <c r="T1" s="19" t="inlineStr">
        <is>
          <t>From_Place</t>
        </is>
      </c>
      <c r="U1" s="19" t="inlineStr">
        <is>
          <t>To_Place</t>
        </is>
      </c>
      <c r="V1" s="19" t="inlineStr">
        <is>
          <t>KM Travelled _Field_Value</t>
        </is>
      </c>
      <c r="W1" s="19" t="inlineStr">
        <is>
          <t>Odometer Image of Start</t>
        </is>
      </c>
      <c r="X1" s="19" t="inlineStr">
        <is>
          <t>Odometer Image of End</t>
        </is>
      </c>
      <c r="Y1" s="19" t="inlineStr">
        <is>
          <t>Vehicle Type</t>
        </is>
      </c>
      <c r="Z1" s="19" t="inlineStr">
        <is>
          <t>Total KM Travelled</t>
        </is>
      </c>
      <c r="AA1" s="19" t="inlineStr">
        <is>
          <t>Grade -HQ Night</t>
        </is>
      </c>
      <c r="AB1" s="19" t="inlineStr">
        <is>
          <t>A Grade City Name</t>
        </is>
      </c>
      <c r="AC1" s="19" t="inlineStr">
        <is>
          <t>B Grade City Name</t>
        </is>
      </c>
      <c r="AD1" s="19" t="inlineStr">
        <is>
          <t>C Grade City Name</t>
        </is>
      </c>
      <c r="AE1" s="19" t="inlineStr">
        <is>
          <t>Select Type</t>
        </is>
      </c>
      <c r="AF1" s="19" t="inlineStr">
        <is>
          <t>Bill_Image 1</t>
        </is>
      </c>
      <c r="AG1" s="19" t="inlineStr">
        <is>
          <t>Bill_Image 2</t>
        </is>
      </c>
      <c r="AH1" s="19" t="inlineStr">
        <is>
          <t>Claim_Amount</t>
        </is>
      </c>
      <c r="AI1" s="19" t="inlineStr">
        <is>
          <t>Level_1_Approved_Amount</t>
        </is>
      </c>
      <c r="AJ1" s="19" t="inlineStr">
        <is>
          <t>Level_2_Approved_Amount</t>
        </is>
      </c>
      <c r="AK1" s="19" t="inlineStr">
        <is>
          <t>User_Id</t>
        </is>
      </c>
      <c r="AL1" s="19" t="inlineStr">
        <is>
          <t>First_level_Approver</t>
        </is>
      </c>
      <c r="AM1" s="19" t="inlineStr">
        <is>
          <t>Seconds_level_Approver</t>
        </is>
      </c>
      <c r="AN1" s="19" t="inlineStr">
        <is>
          <t>Claim_Approval_Status</t>
        </is>
      </c>
      <c r="AO1" s="19" t="inlineStr">
        <is>
          <t>L1_Approval_Date</t>
        </is>
      </c>
      <c r="AP1" s="19" t="inlineStr">
        <is>
          <t>Comment_By_ApproverL1</t>
        </is>
      </c>
      <c r="AQ1" s="19" t="inlineStr">
        <is>
          <t>L1_Approval_status</t>
        </is>
      </c>
      <c r="AR1" s="19" t="inlineStr">
        <is>
          <t>L1_Approval_Pending_days</t>
        </is>
      </c>
      <c r="AS1" s="19" t="inlineStr">
        <is>
          <t>L2_Approval_Date</t>
        </is>
      </c>
      <c r="AT1" s="19" t="inlineStr">
        <is>
          <t>Comment_By_ApproverL2</t>
        </is>
      </c>
      <c r="AU1" s="19" t="inlineStr">
        <is>
          <t>L2_Approval_status</t>
        </is>
      </c>
      <c r="AV1" s="19" t="inlineStr">
        <is>
          <t>L2_Approval_Pending_days</t>
        </is>
      </c>
      <c r="AW1" s="19" t="inlineStr">
        <is>
          <t>TC</t>
        </is>
      </c>
      <c r="AX1" s="19" t="inlineStr">
        <is>
          <t>PC</t>
        </is>
      </c>
      <c r="AY1" s="19" t="inlineStr">
        <is>
          <t>Total secondary Value</t>
        </is>
      </c>
      <c r="AZ1" s="19" t="inlineStr">
        <is>
          <t>Claim_ID_Status</t>
        </is>
      </c>
      <c r="BA1" s="19" t="inlineStr">
        <is>
          <t>Division</t>
        </is>
      </c>
      <c r="BB1" s="19" t="inlineStr">
        <is>
          <t>L22_Approval_Pending_days</t>
        </is>
      </c>
      <c r="BC1" s="19" t="inlineStr">
        <is>
          <t>Time_Spent_in_Market</t>
        </is>
      </c>
    </row>
    <row r="2" ht="98" customHeight="1">
      <c r="A2" t="inlineStr">
        <is>
          <t>GTR08</t>
        </is>
      </c>
      <c r="B2" t="inlineStr">
        <is>
          <t>KARNATAKA-4</t>
        </is>
      </c>
      <c r="C2" t="inlineStr">
        <is>
          <t>VINAY S</t>
        </is>
      </c>
      <c r="D2" t="inlineStr">
        <is>
          <t>SL04516</t>
        </is>
      </c>
      <c r="E2" t="inlineStr">
        <is>
          <t>SO</t>
        </is>
      </c>
      <c r="F2" t="inlineStr">
        <is>
          <t>Active</t>
        </is>
      </c>
      <c r="G2" t="inlineStr">
        <is>
          <t>BIDADI</t>
        </is>
      </c>
      <c r="H2" t="inlineStr">
        <is>
          <t>Bidadi Market (SB ENTERPRISE - DB02887)</t>
        </is>
      </c>
      <c r="I2" t="inlineStr">
        <is>
          <t>Vacant_ASE_Karnatka_4</t>
        </is>
      </c>
      <c r="J2" t="n">
        <v/>
      </c>
      <c r="K2" t="inlineStr">
        <is>
          <t>ASE</t>
        </is>
      </c>
      <c r="L2" t="inlineStr">
        <is>
          <t>2026-10-12</t>
        </is>
      </c>
      <c r="M2" t="inlineStr">
        <is>
          <t>2026-10-12</t>
        </is>
      </c>
      <c r="N2" t="inlineStr">
        <is>
          <t>492329</t>
        </is>
      </c>
      <c r="O2" t="inlineStr">
        <is>
          <t>348078</t>
        </is>
      </c>
      <c r="P2" t="inlineStr">
        <is>
          <t>HQ-LOCAL TRAVEL (For 35KM+)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https://bizompictures.s3.ap-southeast-1.amazonaws.com/1810/Szna9xTNQsVEB44Lruz717918084831815ypb.jpeg</t>
        </is>
      </c>
      <c r="X2" t="inlineStr">
        <is>
          <t>https://bizompictures.s3.ap-southeast-1.amazonaws.com/1810/MCrlegnusZpEwr1lvJ2M1791808491246fC8k.jpeg</t>
        </is>
      </c>
      <c r="Y2" t="inlineStr">
        <is>
          <t>Bike</t>
        </is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inlineStr">
        <is>
          <t>248.00</t>
        </is>
      </c>
      <c r="AI2" t="n">
        <v/>
      </c>
      <c r="AJ2" t="inlineStr">
        <is>
          <t>0.00</t>
        </is>
      </c>
      <c r="AK2" t="inlineStr">
        <is>
          <t>2335</t>
        </is>
      </c>
      <c r="AL2" t="inlineStr">
        <is>
          <t>P VIJAY KUMAR</t>
        </is>
      </c>
      <c r="AM2" t="inlineStr">
        <is>
          <t>HR APIS</t>
        </is>
      </c>
      <c r="AN2" t="inlineStr">
        <is>
          <t>Pending - 1st Approval</t>
        </is>
      </c>
      <c r="AO2" t="n">
        <v/>
      </c>
      <c r="AP2" t="n">
        <v/>
      </c>
      <c r="AQ2" t="inlineStr">
        <is>
          <t>Pending</t>
        </is>
      </c>
      <c r="AR2" t="inlineStr">
        <is>
          <t>11</t>
        </is>
      </c>
      <c r="AS2" t="n">
        <v/>
      </c>
      <c r="AT2" t="n">
        <v/>
      </c>
      <c r="AU2" t="inlineStr">
        <is>
          <t>Pending</t>
        </is>
      </c>
      <c r="AV2" t="n">
        <v/>
      </c>
      <c r="AW2" t="inlineStr">
        <is>
          <t>44</t>
        </is>
      </c>
      <c r="AX2" t="inlineStr">
        <is>
          <t>13</t>
        </is>
      </c>
      <c r="AY2" t="inlineStr">
        <is>
          <t>279.00</t>
        </is>
      </c>
      <c r="AZ2" t="inlineStr">
        <is>
          <t>Active</t>
        </is>
      </c>
      <c r="BA2" t="inlineStr">
        <is>
          <t>General Trade</t>
        </is>
      </c>
      <c r="BB2" t="n">
        <v/>
      </c>
      <c r="BC2" t="inlineStr">
        <is>
          <t>08:32:10</t>
        </is>
      </c>
    </row>
    <row r="3" ht="98" customHeight="1">
      <c r="A3" t="inlineStr">
        <is>
          <t>GTR02</t>
        </is>
      </c>
      <c r="B3" t="inlineStr">
        <is>
          <t>DELHI-1</t>
        </is>
      </c>
      <c r="C3" t="inlineStr">
        <is>
          <t>KISHAN KUMAR</t>
        </is>
      </c>
      <c r="D3" t="inlineStr">
        <is>
          <t>SL04429</t>
        </is>
      </c>
      <c r="E3" t="inlineStr">
        <is>
          <t>SO</t>
        </is>
      </c>
      <c r="F3" t="inlineStr">
        <is>
          <t>Active</t>
        </is>
      </c>
      <c r="G3" t="inlineStr">
        <is>
          <t>West Delhi</t>
        </is>
      </c>
      <c r="H3" t="inlineStr">
        <is>
          <t>Nangli Dairy Market (C003411-SP TRADERS)</t>
        </is>
      </c>
      <c r="I3" t="inlineStr">
        <is>
          <t>KARAN LAMBA</t>
        </is>
      </c>
      <c r="J3" t="inlineStr">
        <is>
          <t>SL04478</t>
        </is>
      </c>
      <c r="K3" t="inlineStr">
        <is>
          <t>ASE</t>
        </is>
      </c>
      <c r="L3" t="inlineStr">
        <is>
          <t>2026-10-12</t>
        </is>
      </c>
      <c r="M3" t="inlineStr">
        <is>
          <t>2026-10-12</t>
        </is>
      </c>
      <c r="N3" t="inlineStr">
        <is>
          <t>492374</t>
        </is>
      </c>
      <c r="O3" t="inlineStr">
        <is>
          <t>348113</t>
        </is>
      </c>
      <c r="P3" t="inlineStr">
        <is>
          <t>HQ-LOCAL TRAVEL (For 35KM+)</t>
        </is>
      </c>
      <c r="Q3" t="inlineStr">
        <is>
          <t>Retailing HQ</t>
        </is>
      </c>
      <c r="R3" t="n">
        <v/>
      </c>
      <c r="S3" t="n">
        <v/>
      </c>
      <c r="T3" t="n">
        <v/>
      </c>
      <c r="U3" t="n">
        <v/>
      </c>
      <c r="V3" t="n">
        <v/>
      </c>
      <c r="W3" t="inlineStr">
        <is>
          <t>https://bizompictures.s3.ap-southeast-1.amazonaws.com/1810/287kn7NCpnBzEqSiCG6b1791810566386TWsN.jpeg</t>
        </is>
      </c>
      <c r="X3" t="inlineStr">
        <is>
          <t>https://bizompictures.s3.ap-southeast-1.amazonaws.com/1810/geqsBUwIpuIYj7belo8417918105739733ver.jpeg</t>
        </is>
      </c>
      <c r="Y3" t="inlineStr">
        <is>
          <t>Bike</t>
        </is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inlineStr">
        <is>
          <t>237.20</t>
        </is>
      </c>
      <c r="AI3" t="n">
        <v/>
      </c>
      <c r="AJ3" t="inlineStr">
        <is>
          <t>0.00</t>
        </is>
      </c>
      <c r="AK3" t="inlineStr">
        <is>
          <t>2221</t>
        </is>
      </c>
      <c r="AL3" t="inlineStr">
        <is>
          <t>RAHUL GAUTAM</t>
        </is>
      </c>
      <c r="AM3" t="inlineStr">
        <is>
          <t>HR APIS</t>
        </is>
      </c>
      <c r="AN3" t="inlineStr">
        <is>
          <t>Pending - 1st Approval</t>
        </is>
      </c>
      <c r="AO3" t="n">
        <v/>
      </c>
      <c r="AP3" t="n">
        <v/>
      </c>
      <c r="AQ3" t="inlineStr">
        <is>
          <t>Pending</t>
        </is>
      </c>
      <c r="AR3" t="inlineStr">
        <is>
          <t>11</t>
        </is>
      </c>
      <c r="AS3" t="n">
        <v/>
      </c>
      <c r="AT3" t="n">
        <v/>
      </c>
      <c r="AU3" t="inlineStr">
        <is>
          <t>Pending</t>
        </is>
      </c>
      <c r="AV3" t="n">
        <v/>
      </c>
      <c r="AW3" t="inlineStr">
        <is>
          <t>41</t>
        </is>
      </c>
      <c r="AX3" t="inlineStr">
        <is>
          <t>14</t>
        </is>
      </c>
      <c r="AY3" t="inlineStr">
        <is>
          <t>128.00</t>
        </is>
      </c>
      <c r="AZ3" t="inlineStr">
        <is>
          <t>Active</t>
        </is>
      </c>
      <c r="BA3" t="inlineStr">
        <is>
          <t>General Trade</t>
        </is>
      </c>
      <c r="BB3" t="n">
        <v/>
      </c>
      <c r="BC3" t="inlineStr">
        <is>
          <t>08:03:16</t>
        </is>
      </c>
    </row>
    <row r="4" ht="98" customHeight="1">
      <c r="A4" t="inlineStr">
        <is>
          <t>GTR02</t>
        </is>
      </c>
      <c r="B4" t="inlineStr">
        <is>
          <t>DELHI-1</t>
        </is>
      </c>
      <c r="C4" t="inlineStr">
        <is>
          <t>BALRAM VERMA</t>
        </is>
      </c>
      <c r="D4" t="inlineStr">
        <is>
          <t>SL04547</t>
        </is>
      </c>
      <c r="E4" t="inlineStr">
        <is>
          <t>SO</t>
        </is>
      </c>
      <c r="F4" t="inlineStr">
        <is>
          <t>Active</t>
        </is>
      </c>
      <c r="G4" t="inlineStr">
        <is>
          <t>East Delhi</t>
        </is>
      </c>
      <c r="H4" t="inlineStr">
        <is>
          <t>Mayur vihar phase II(A.J. COMMUNICATION-C003337)</t>
        </is>
      </c>
      <c r="I4" t="inlineStr">
        <is>
          <t>AJAY KUMAR</t>
        </is>
      </c>
      <c r="J4" t="inlineStr">
        <is>
          <t>SL04502</t>
        </is>
      </c>
      <c r="K4" t="inlineStr">
        <is>
          <t>ASE</t>
        </is>
      </c>
      <c r="L4" t="inlineStr">
        <is>
          <t>2026-10-12</t>
        </is>
      </c>
      <c r="M4" t="inlineStr">
        <is>
          <t>2026-10-12</t>
        </is>
      </c>
      <c r="N4" t="inlineStr">
        <is>
          <t>492379</t>
        </is>
      </c>
      <c r="O4" t="inlineStr">
        <is>
          <t>348116</t>
        </is>
      </c>
      <c r="P4" t="inlineStr">
        <is>
          <t>HQ-LOCAL TRAVEL (For 35KM+)</t>
        </is>
      </c>
      <c r="Q4" t="inlineStr">
        <is>
          <t>Retailing HQ</t>
        </is>
      </c>
      <c r="R4" t="n">
        <v/>
      </c>
      <c r="S4" t="n">
        <v/>
      </c>
      <c r="T4" t="n">
        <v/>
      </c>
      <c r="U4" t="n">
        <v/>
      </c>
      <c r="V4" t="n">
        <v/>
      </c>
      <c r="W4" t="inlineStr">
        <is>
          <t>https://bizompictures.s3.ap-southeast-1.amazonaws.com/1810/l2NOMYWeqcyFJQMKGRLk1791810834268K5aR.jpeg</t>
        </is>
      </c>
      <c r="X4" t="inlineStr">
        <is>
          <t>https://bizompictures.s3.ap-southeast-1.amazonaws.com/1810/pOvoF28NYY1nD1FoCxSQ1791810844313EKA3.jpeg</t>
        </is>
      </c>
      <c r="Y4" t="inlineStr">
        <is>
          <t>Bike</t>
        </is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inlineStr">
        <is>
          <t>36.00</t>
        </is>
      </c>
      <c r="AI4" t="n">
        <v/>
      </c>
      <c r="AJ4" t="inlineStr">
        <is>
          <t>0.00</t>
        </is>
      </c>
      <c r="AK4" t="inlineStr">
        <is>
          <t>2376</t>
        </is>
      </c>
      <c r="AL4" t="inlineStr">
        <is>
          <t>RAHUL GAUTAM</t>
        </is>
      </c>
      <c r="AM4" t="inlineStr">
        <is>
          <t>HR APIS</t>
        </is>
      </c>
      <c r="AN4" t="inlineStr">
        <is>
          <t>Pending - 1st Approval</t>
        </is>
      </c>
      <c r="AO4" t="n">
        <v/>
      </c>
      <c r="AP4" t="n">
        <v/>
      </c>
      <c r="AQ4" t="inlineStr">
        <is>
          <t>Pending</t>
        </is>
      </c>
      <c r="AR4" t="inlineStr">
        <is>
          <t>11</t>
        </is>
      </c>
      <c r="AS4" t="n">
        <v/>
      </c>
      <c r="AT4" t="n">
        <v/>
      </c>
      <c r="AU4" t="inlineStr">
        <is>
          <t>Pending</t>
        </is>
      </c>
      <c r="AV4" t="n">
        <v/>
      </c>
      <c r="AW4" t="inlineStr">
        <is>
          <t>38</t>
        </is>
      </c>
      <c r="AX4" t="inlineStr">
        <is>
          <t>5</t>
        </is>
      </c>
      <c r="AY4" t="inlineStr">
        <is>
          <t>57.00</t>
        </is>
      </c>
      <c r="AZ4" t="inlineStr">
        <is>
          <t>Active</t>
        </is>
      </c>
      <c r="BA4" t="inlineStr">
        <is>
          <t>General Trade</t>
        </is>
      </c>
      <c r="BB4" t="n">
        <v/>
      </c>
      <c r="BC4" t="inlineStr">
        <is>
          <t>03:31:38</t>
        </is>
      </c>
    </row>
    <row r="5" ht="98" customHeight="1">
      <c r="A5" t="inlineStr">
        <is>
          <t>GTR08</t>
        </is>
      </c>
      <c r="B5" t="inlineStr">
        <is>
          <t>KARNATAKA-4</t>
        </is>
      </c>
      <c r="C5" t="inlineStr">
        <is>
          <t>DINESHA H A</t>
        </is>
      </c>
      <c r="D5" t="inlineStr">
        <is>
          <t>SL04501</t>
        </is>
      </c>
      <c r="E5" t="inlineStr">
        <is>
          <t>SO</t>
        </is>
      </c>
      <c r="F5" t="inlineStr">
        <is>
          <t>Active</t>
        </is>
      </c>
      <c r="G5" t="inlineStr">
        <is>
          <t>Bangalore</t>
        </is>
      </c>
      <c r="H5" t="inlineStr">
        <is>
          <t>NANDINI LAYOUT(GSCP AGRO FOOD PRODUCTS PRIVATE LIMITED-DB04065)</t>
        </is>
      </c>
      <c r="I5" t="inlineStr">
        <is>
          <t>Vacant_ASE_Karnatka_4</t>
        </is>
      </c>
      <c r="J5" t="n">
        <v/>
      </c>
      <c r="K5" t="inlineStr">
        <is>
          <t>ASE</t>
        </is>
      </c>
      <c r="L5" t="inlineStr">
        <is>
          <t>2026-10-12</t>
        </is>
      </c>
      <c r="M5" t="inlineStr">
        <is>
          <t>2026-10-12</t>
        </is>
      </c>
      <c r="N5" t="inlineStr">
        <is>
          <t>492394</t>
        </is>
      </c>
      <c r="O5" t="inlineStr">
        <is>
          <t>348124</t>
        </is>
      </c>
      <c r="P5" t="inlineStr">
        <is>
          <t>HQ-LOCAL TRAVEL (For 35KM+)</t>
        </is>
      </c>
      <c r="Q5" t="inlineStr">
        <is>
          <t>Retailing EX-HQ</t>
        </is>
      </c>
      <c r="R5" t="n">
        <v/>
      </c>
      <c r="S5" t="n">
        <v/>
      </c>
      <c r="T5" t="n">
        <v/>
      </c>
      <c r="U5" t="n">
        <v/>
      </c>
      <c r="V5" t="n">
        <v/>
      </c>
      <c r="W5" t="inlineStr">
        <is>
          <t>https://bizompictures.s3.ap-southeast-1.amazonaws.com/1810/AILwBITDCpEqG0D9flfe1791811186116rB7G.jpeg</t>
        </is>
      </c>
      <c r="X5" t="inlineStr">
        <is>
          <t>https://bizompictures.s3.ap-southeast-1.amazonaws.com/1810/feU4Xa3Pzag0LJCex7kF1791811187252bXIU.jpeg</t>
        </is>
      </c>
      <c r="Y5" t="inlineStr">
        <is>
          <t>Bike</t>
        </is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inlineStr">
        <is>
          <t>244.00</t>
        </is>
      </c>
      <c r="AI5" t="n">
        <v/>
      </c>
      <c r="AJ5" t="inlineStr">
        <is>
          <t>0.00</t>
        </is>
      </c>
      <c r="AK5" t="inlineStr">
        <is>
          <t>2312</t>
        </is>
      </c>
      <c r="AL5" t="inlineStr">
        <is>
          <t>P VIJAY KUMAR</t>
        </is>
      </c>
      <c r="AM5" t="inlineStr">
        <is>
          <t>HR APIS</t>
        </is>
      </c>
      <c r="AN5" t="inlineStr">
        <is>
          <t>Pending - 1st Approval</t>
        </is>
      </c>
      <c r="AO5" t="n">
        <v/>
      </c>
      <c r="AP5" t="n">
        <v/>
      </c>
      <c r="AQ5" t="inlineStr">
        <is>
          <t>Pending</t>
        </is>
      </c>
      <c r="AR5" t="inlineStr">
        <is>
          <t>11</t>
        </is>
      </c>
      <c r="AS5" t="n">
        <v/>
      </c>
      <c r="AT5" t="n">
        <v/>
      </c>
      <c r="AU5" t="inlineStr">
        <is>
          <t>Pending</t>
        </is>
      </c>
      <c r="AV5" t="n">
        <v/>
      </c>
      <c r="AW5" t="inlineStr">
        <is>
          <t>41</t>
        </is>
      </c>
      <c r="AX5" t="inlineStr">
        <is>
          <t>12</t>
        </is>
      </c>
      <c r="AY5" t="inlineStr">
        <is>
          <t>72.00</t>
        </is>
      </c>
      <c r="AZ5" t="inlineStr">
        <is>
          <t>Active</t>
        </is>
      </c>
      <c r="BA5" t="inlineStr">
        <is>
          <t>General Trade</t>
        </is>
      </c>
      <c r="BB5" t="n">
        <v/>
      </c>
      <c r="BC5" t="inlineStr">
        <is>
          <t>07:10:22</t>
        </is>
      </c>
    </row>
    <row r="6" ht="98" customHeight="1">
      <c r="A6" t="inlineStr">
        <is>
          <t>GTR02</t>
        </is>
      </c>
      <c r="B6" t="inlineStr">
        <is>
          <t>RAJASTHAN-1</t>
        </is>
      </c>
      <c r="C6" t="inlineStr">
        <is>
          <t>PRAVEEN SHARMA</t>
        </is>
      </c>
      <c r="D6" t="inlineStr">
        <is>
          <t>SL03855</t>
        </is>
      </c>
      <c r="E6" t="inlineStr">
        <is>
          <t>SR</t>
        </is>
      </c>
      <c r="F6" t="inlineStr">
        <is>
          <t>Active</t>
        </is>
      </c>
      <c r="G6" t="inlineStr">
        <is>
          <t>JAIPUR</t>
        </is>
      </c>
      <c r="H6" t="inlineStr">
        <is>
          <t>Agarwal Farm Market (PHOENIX SALES-DB03490)</t>
        </is>
      </c>
      <c r="I6" t="inlineStr">
        <is>
          <t>SUSHIL KUMAR KUMBHKAR</t>
        </is>
      </c>
      <c r="J6" t="inlineStr">
        <is>
          <t>SL04574</t>
        </is>
      </c>
      <c r="K6" t="inlineStr">
        <is>
          <t>ASE</t>
        </is>
      </c>
      <c r="L6" t="inlineStr">
        <is>
          <t>2026-10-12</t>
        </is>
      </c>
      <c r="M6" t="inlineStr">
        <is>
          <t>2026-10-12</t>
        </is>
      </c>
      <c r="N6" t="inlineStr">
        <is>
          <t>492438</t>
        </is>
      </c>
      <c r="O6" t="inlineStr">
        <is>
          <t>348160</t>
        </is>
      </c>
      <c r="P6" t="inlineStr">
        <is>
          <t>HQ-LOCAL TRAVEL (For 35KM+)</t>
        </is>
      </c>
      <c r="Q6" t="inlineStr">
        <is>
          <t>Retailing HQ</t>
        </is>
      </c>
      <c r="R6" t="n">
        <v/>
      </c>
      <c r="S6" t="n">
        <v/>
      </c>
      <c r="T6" t="n">
        <v/>
      </c>
      <c r="U6" t="n">
        <v/>
      </c>
      <c r="V6" t="n">
        <v/>
      </c>
      <c r="W6" t="inlineStr">
        <is>
          <t>https://bizompictures.s3.ap-southeast-1.amazonaws.com/1810/a9QL6Cqnh4WuXs4gXsNt17918124424532W8t.jpeg</t>
        </is>
      </c>
      <c r="X6" t="inlineStr">
        <is>
          <t>https://bizompictures.s3.ap-southeast-1.amazonaws.com/1810/cfGABxMghM7pPENkTOBI1791812449830qFNK.jpeg</t>
        </is>
      </c>
      <c r="Y6" t="inlineStr">
        <is>
          <t>Bike</t>
        </is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inlineStr">
        <is>
          <t>60.00</t>
        </is>
      </c>
      <c r="AI6" t="n">
        <v/>
      </c>
      <c r="AJ6" t="inlineStr">
        <is>
          <t>0.00</t>
        </is>
      </c>
      <c r="AK6" t="inlineStr">
        <is>
          <t>1402</t>
        </is>
      </c>
      <c r="AL6" t="inlineStr">
        <is>
          <t>VINAY SHARMA</t>
        </is>
      </c>
      <c r="AM6" t="inlineStr">
        <is>
          <t>HR APIS</t>
        </is>
      </c>
      <c r="AN6" t="inlineStr">
        <is>
          <t>Pending - 1st Approval</t>
        </is>
      </c>
      <c r="AO6" t="n">
        <v/>
      </c>
      <c r="AP6" t="n">
        <v/>
      </c>
      <c r="AQ6" t="inlineStr">
        <is>
          <t>Pending</t>
        </is>
      </c>
      <c r="AR6" t="inlineStr">
        <is>
          <t>11</t>
        </is>
      </c>
      <c r="AS6" t="n">
        <v/>
      </c>
      <c r="AT6" t="n">
        <v/>
      </c>
      <c r="AU6" t="inlineStr">
        <is>
          <t>Pending</t>
        </is>
      </c>
      <c r="AV6" t="n">
        <v/>
      </c>
      <c r="AW6" t="inlineStr">
        <is>
          <t>41</t>
        </is>
      </c>
      <c r="AX6" t="inlineStr">
        <is>
          <t>7</t>
        </is>
      </c>
      <c r="AY6" t="inlineStr">
        <is>
          <t>90.00</t>
        </is>
      </c>
      <c r="AZ6" t="inlineStr">
        <is>
          <t>Active</t>
        </is>
      </c>
      <c r="BA6" t="inlineStr">
        <is>
          <t>General Trade</t>
        </is>
      </c>
      <c r="BB6" t="n">
        <v/>
      </c>
      <c r="BC6" t="inlineStr">
        <is>
          <t>07:13:57</t>
        </is>
      </c>
    </row>
    <row r="7" ht="98" customHeight="1">
      <c r="A7" t="inlineStr">
        <is>
          <t>South</t>
        </is>
      </c>
      <c r="B7" t="inlineStr">
        <is>
          <t>TAMIL NADU_MT</t>
        </is>
      </c>
      <c r="C7" t="inlineStr">
        <is>
          <t>GANESH</t>
        </is>
      </c>
      <c r="D7" t="inlineStr">
        <is>
          <t>SL04275</t>
        </is>
      </c>
      <c r="E7" t="inlineStr">
        <is>
          <t>SR</t>
        </is>
      </c>
      <c r="F7" t="inlineStr">
        <is>
          <t>Active</t>
        </is>
      </c>
      <c r="G7" t="inlineStr">
        <is>
          <t>Chennai</t>
        </is>
      </c>
      <c r="H7" t="inlineStr">
        <is>
          <t>ADAMBAKAM TO CHROMPET(JAYASHREE AGENCY_C003161)</t>
        </is>
      </c>
      <c r="I7" t="inlineStr">
        <is>
          <t>SURENDRAN R</t>
        </is>
      </c>
      <c r="J7" t="inlineStr">
        <is>
          <t>SL03532</t>
        </is>
      </c>
      <c r="K7" t="inlineStr">
        <is>
          <t>KAE</t>
        </is>
      </c>
      <c r="L7" t="inlineStr">
        <is>
          <t>2026-10-12</t>
        </is>
      </c>
      <c r="M7" t="inlineStr">
        <is>
          <t>2026-10-12</t>
        </is>
      </c>
      <c r="N7" t="inlineStr">
        <is>
          <t>492439</t>
        </is>
      </c>
      <c r="O7" t="inlineStr">
        <is>
          <t>348161</t>
        </is>
      </c>
      <c r="P7" t="inlineStr">
        <is>
          <t>HQ-LOCAL TRAVEL (For 35KM+)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inlineStr">
        <is>
          <t>https://bizompictures.s3.ap-southeast-1.amazonaws.com/1810/pHajVm9krdjNkAVRWpTz1791812478336D4oy.jpeg</t>
        </is>
      </c>
      <c r="X7" t="inlineStr">
        <is>
          <t>https://bizompictures.s3.ap-southeast-1.amazonaws.com/1810/bi3C4lyGW6hvFN5RAwNT1791812484712AlsW.jpeg</t>
        </is>
      </c>
      <c r="Y7" t="inlineStr">
        <is>
          <t>Bike</t>
        </is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inlineStr">
        <is>
          <t>208.00</t>
        </is>
      </c>
      <c r="AI7" t="n">
        <v/>
      </c>
      <c r="AJ7" t="inlineStr">
        <is>
          <t>0.00</t>
        </is>
      </c>
      <c r="AK7" t="inlineStr">
        <is>
          <t>1948</t>
        </is>
      </c>
      <c r="AL7" t="inlineStr">
        <is>
          <t>SURENDRAN R</t>
        </is>
      </c>
      <c r="AM7" t="inlineStr">
        <is>
          <t>HR APIS</t>
        </is>
      </c>
      <c r="AN7" t="inlineStr">
        <is>
          <t>Pending - 1st Approval</t>
        </is>
      </c>
      <c r="AO7" t="n">
        <v/>
      </c>
      <c r="AP7" t="n">
        <v/>
      </c>
      <c r="AQ7" t="inlineStr">
        <is>
          <t>Pending</t>
        </is>
      </c>
      <c r="AR7" t="inlineStr">
        <is>
          <t>11</t>
        </is>
      </c>
      <c r="AS7" t="n">
        <v/>
      </c>
      <c r="AT7" t="n">
        <v/>
      </c>
      <c r="AU7" t="inlineStr">
        <is>
          <t>Pending</t>
        </is>
      </c>
      <c r="AV7" t="n">
        <v/>
      </c>
      <c r="AW7" t="inlineStr">
        <is>
          <t>1</t>
        </is>
      </c>
      <c r="AX7" t="inlineStr">
        <is>
          <t>0</t>
        </is>
      </c>
      <c r="AY7" t="n">
        <v/>
      </c>
      <c r="AZ7" t="inlineStr">
        <is>
          <t>Active</t>
        </is>
      </c>
      <c r="BA7" t="inlineStr">
        <is>
          <t>Modern Trade</t>
        </is>
      </c>
      <c r="BB7" t="n">
        <v/>
      </c>
      <c r="BC7" t="inlineStr">
        <is>
          <t>00:00:33</t>
        </is>
      </c>
    </row>
    <row r="8" ht="98" customHeight="1">
      <c r="A8" t="inlineStr">
        <is>
          <t>GTR07</t>
        </is>
      </c>
      <c r="B8" t="inlineStr">
        <is>
          <t>TELANGANA-1</t>
        </is>
      </c>
      <c r="C8" t="inlineStr">
        <is>
          <t>Medudula Santhosh Kumar</t>
        </is>
      </c>
      <c r="D8" t="inlineStr">
        <is>
          <t>SL04109</t>
        </is>
      </c>
      <c r="E8" t="inlineStr">
        <is>
          <t>SO</t>
        </is>
      </c>
      <c r="F8" t="inlineStr">
        <is>
          <t>Active</t>
        </is>
      </c>
      <c r="G8" t="inlineStr">
        <is>
          <t>Hyderabad</t>
        </is>
      </c>
      <c r="H8" t="inlineStr">
        <is>
          <t>MALAKAJGIRI (Aditya Agencies)C003366</t>
        </is>
      </c>
      <c r="I8" t="inlineStr">
        <is>
          <t>SANGARS RAKESH KUMAR</t>
        </is>
      </c>
      <c r="J8" t="inlineStr">
        <is>
          <t>SL03880</t>
        </is>
      </c>
      <c r="K8" t="inlineStr">
        <is>
          <t>ASE</t>
        </is>
      </c>
      <c r="L8" t="inlineStr">
        <is>
          <t>2026-10-12</t>
        </is>
      </c>
      <c r="M8" t="inlineStr">
        <is>
          <t>2026-10-12</t>
        </is>
      </c>
      <c r="N8" t="inlineStr">
        <is>
          <t>492467</t>
        </is>
      </c>
      <c r="O8" t="inlineStr">
        <is>
          <t>348182</t>
        </is>
      </c>
      <c r="P8" t="inlineStr">
        <is>
          <t>HQ-LOCAL TRAVEL (For 35KM+)</t>
        </is>
      </c>
      <c r="Q8" t="inlineStr">
        <is>
          <t>Retailing HQ</t>
        </is>
      </c>
      <c r="R8" t="n">
        <v/>
      </c>
      <c r="S8" t="n">
        <v/>
      </c>
      <c r="T8" t="n">
        <v/>
      </c>
      <c r="U8" t="n">
        <v/>
      </c>
      <c r="V8" t="n">
        <v/>
      </c>
      <c r="W8" t="inlineStr">
        <is>
          <t>https://bizompictures.s3.ap-southeast-1.amazonaws.com/1810/VaOByfqLk5yjzXbr7ElQ1791813126844GH9D.jpeg</t>
        </is>
      </c>
      <c r="X8" t="inlineStr">
        <is>
          <t>https://bizompictures.s3.ap-southeast-1.amazonaws.com/1810/g8DQbu7iooQKOu02X7SQ17918131301060nti.jpeg</t>
        </is>
      </c>
      <c r="Y8" t="inlineStr">
        <is>
          <t>Bike</t>
        </is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inlineStr">
        <is>
          <t>20.00</t>
        </is>
      </c>
      <c r="AI8" t="inlineStr">
        <is>
          <t>20.00</t>
        </is>
      </c>
      <c r="AJ8" t="inlineStr">
        <is>
          <t>20.00</t>
        </is>
      </c>
      <c r="AK8" t="inlineStr">
        <is>
          <t>1705</t>
        </is>
      </c>
      <c r="AL8" t="inlineStr">
        <is>
          <t>SHIVAKANTH SAPA</t>
        </is>
      </c>
      <c r="AM8" t="inlineStr">
        <is>
          <t>HR APIS</t>
        </is>
      </c>
      <c r="AN8" t="inlineStr">
        <is>
          <t>Pending - 2nd Approval</t>
        </is>
      </c>
      <c r="AO8" t="inlineStr">
        <is>
          <t>2026-10-22</t>
        </is>
      </c>
      <c r="AP8" t="n">
        <v/>
      </c>
      <c r="AQ8" t="inlineStr">
        <is>
          <t>Approved</t>
        </is>
      </c>
      <c r="AR8" t="inlineStr">
        <is>
          <t>11</t>
        </is>
      </c>
      <c r="AS8" t="n">
        <v/>
      </c>
      <c r="AT8" t="n">
        <v/>
      </c>
      <c r="AU8" t="inlineStr">
        <is>
          <t>Pending</t>
        </is>
      </c>
      <c r="AV8" t="inlineStr">
        <is>
          <t>1</t>
        </is>
      </c>
      <c r="AW8" t="inlineStr">
        <is>
          <t>45</t>
        </is>
      </c>
      <c r="AX8" t="inlineStr">
        <is>
          <t>27</t>
        </is>
      </c>
      <c r="AY8" t="inlineStr">
        <is>
          <t>533.00</t>
        </is>
      </c>
      <c r="AZ8" t="inlineStr">
        <is>
          <t>Active</t>
        </is>
      </c>
      <c r="BA8" t="inlineStr">
        <is>
          <t>General Trade</t>
        </is>
      </c>
      <c r="BB8" t="n">
        <v/>
      </c>
      <c r="BC8" t="inlineStr">
        <is>
          <t>08:57:46</t>
        </is>
      </c>
    </row>
    <row r="9" ht="98" customHeight="1">
      <c r="A9" t="inlineStr">
        <is>
          <t>GTR08</t>
        </is>
      </c>
      <c r="B9" t="inlineStr">
        <is>
          <t>KARNATAKA-3</t>
        </is>
      </c>
      <c r="C9" t="inlineStr">
        <is>
          <t>SHASHIDHAR NAIR</t>
        </is>
      </c>
      <c r="D9" t="inlineStr">
        <is>
          <t>SL01966</t>
        </is>
      </c>
      <c r="E9" t="inlineStr">
        <is>
          <t>SO</t>
        </is>
      </c>
      <c r="F9" t="inlineStr">
        <is>
          <t>Active</t>
        </is>
      </c>
      <c r="G9" t="inlineStr">
        <is>
          <t>BANGALORE</t>
        </is>
      </c>
      <c r="H9" t="inlineStr">
        <is>
          <t>Hoskote Market (Hegde Traders - C001657)</t>
        </is>
      </c>
      <c r="I9" t="inlineStr">
        <is>
          <t>Vacant_ASE_Karnatka_3</t>
        </is>
      </c>
      <c r="J9" t="n">
        <v/>
      </c>
      <c r="K9" t="inlineStr">
        <is>
          <t>ASE</t>
        </is>
      </c>
      <c r="L9" t="inlineStr">
        <is>
          <t>2026-10-12</t>
        </is>
      </c>
      <c r="M9" t="inlineStr">
        <is>
          <t>2026-10-12</t>
        </is>
      </c>
      <c r="N9" t="inlineStr">
        <is>
          <t>492474</t>
        </is>
      </c>
      <c r="O9" t="inlineStr">
        <is>
          <t>348187</t>
        </is>
      </c>
      <c r="P9" t="inlineStr">
        <is>
          <t>HQ-LOCAL TRAVEL (For 35KM+)</t>
        </is>
      </c>
      <c r="Q9" t="inlineStr">
        <is>
          <t>Retailing HQ</t>
        </is>
      </c>
      <c r="R9" t="n">
        <v/>
      </c>
      <c r="S9" t="n">
        <v/>
      </c>
      <c r="T9" t="n">
        <v/>
      </c>
      <c r="U9" t="n">
        <v/>
      </c>
      <c r="V9" t="n">
        <v/>
      </c>
      <c r="W9" t="inlineStr">
        <is>
          <t>https://bizompictures.s3.ap-southeast-1.amazonaws.com/1810/9IUkfdW63XdqcDLbQSS51791813387212AzfB.jpeg</t>
        </is>
      </c>
      <c r="X9" t="inlineStr">
        <is>
          <t>https://bizompictures.s3.ap-southeast-1.amazonaws.com/1810/SiT7YMPvIJL2MLrgd66Z1791813388215YxyB.jpeg</t>
        </is>
      </c>
      <c r="Y9" t="inlineStr">
        <is>
          <t>Bike</t>
        </is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inlineStr">
        <is>
          <t>179.20</t>
        </is>
      </c>
      <c r="AI9" t="n">
        <v/>
      </c>
      <c r="AJ9" t="inlineStr">
        <is>
          <t>0.00</t>
        </is>
      </c>
      <c r="AK9" t="inlineStr">
        <is>
          <t>188</t>
        </is>
      </c>
      <c r="AL9" t="inlineStr">
        <is>
          <t>GANGADHARAM K</t>
        </is>
      </c>
      <c r="AM9" t="inlineStr">
        <is>
          <t>HR APIS</t>
        </is>
      </c>
      <c r="AN9" t="inlineStr">
        <is>
          <t>Pending - 1st Approval</t>
        </is>
      </c>
      <c r="AO9" t="n">
        <v/>
      </c>
      <c r="AP9" t="n">
        <v/>
      </c>
      <c r="AQ9" t="inlineStr">
        <is>
          <t>Pending</t>
        </is>
      </c>
      <c r="AR9" t="inlineStr">
        <is>
          <t>11</t>
        </is>
      </c>
      <c r="AS9" t="n">
        <v/>
      </c>
      <c r="AT9" t="n">
        <v/>
      </c>
      <c r="AU9" t="inlineStr">
        <is>
          <t>Pending</t>
        </is>
      </c>
      <c r="AV9" t="n">
        <v/>
      </c>
      <c r="AW9" t="inlineStr">
        <is>
          <t>45</t>
        </is>
      </c>
      <c r="AX9" t="inlineStr">
        <is>
          <t>19</t>
        </is>
      </c>
      <c r="AY9" t="inlineStr">
        <is>
          <t>181.00</t>
        </is>
      </c>
      <c r="AZ9" t="inlineStr">
        <is>
          <t>Active</t>
        </is>
      </c>
      <c r="BA9" t="inlineStr">
        <is>
          <t>General Trade</t>
        </is>
      </c>
      <c r="BB9" t="n">
        <v/>
      </c>
      <c r="BC9" t="inlineStr">
        <is>
          <t>06:37:17</t>
        </is>
      </c>
    </row>
    <row r="10" ht="98" customHeight="1">
      <c r="A10" t="inlineStr">
        <is>
          <t>GTR08</t>
        </is>
      </c>
      <c r="B10" t="inlineStr">
        <is>
          <t>KARNATAKA-4</t>
        </is>
      </c>
      <c r="C10" t="inlineStr">
        <is>
          <t>Babu Madhanagiriyappa</t>
        </is>
      </c>
      <c r="D10" t="inlineStr">
        <is>
          <t>SL04134</t>
        </is>
      </c>
      <c r="E10" t="inlineStr">
        <is>
          <t>SO</t>
        </is>
      </c>
      <c r="F10" t="inlineStr">
        <is>
          <t>Active</t>
        </is>
      </c>
      <c r="G10" t="inlineStr">
        <is>
          <t>Bangalore</t>
        </is>
      </c>
      <c r="H10" t="inlineStr">
        <is>
          <t>Sarjapura Market (SLV MARKETING - DB03312)</t>
        </is>
      </c>
      <c r="I10" t="inlineStr">
        <is>
          <t>Vacant_ASE_Karnatka_4</t>
        </is>
      </c>
      <c r="J10" t="n">
        <v/>
      </c>
      <c r="K10" t="inlineStr">
        <is>
          <t>ASE</t>
        </is>
      </c>
      <c r="L10" t="inlineStr">
        <is>
          <t>2026-10-12</t>
        </is>
      </c>
      <c r="M10" t="inlineStr">
        <is>
          <t>2026-10-12</t>
        </is>
      </c>
      <c r="N10" t="inlineStr">
        <is>
          <t>492480</t>
        </is>
      </c>
      <c r="O10" t="inlineStr">
        <is>
          <t>348191</t>
        </is>
      </c>
      <c r="P10" t="inlineStr">
        <is>
          <t>HQ-LOCAL TRAVEL (For 35KM+)</t>
        </is>
      </c>
      <c r="Q10" t="inlineStr">
        <is>
          <t>Retailing HQ</t>
        </is>
      </c>
      <c r="R10" t="n">
        <v/>
      </c>
      <c r="S10" t="n">
        <v/>
      </c>
      <c r="T10" t="n">
        <v/>
      </c>
      <c r="U10" t="n">
        <v/>
      </c>
      <c r="V10" t="n">
        <v/>
      </c>
      <c r="W10" t="inlineStr">
        <is>
          <t>https://bizompictures.s3.ap-southeast-1.amazonaws.com/1810/gyxa6NrfH6idLXMFjL5R1791813543226HpEV.jpeg</t>
        </is>
      </c>
      <c r="X10" t="inlineStr">
        <is>
          <t>https://bizompictures.s3.ap-southeast-1.amazonaws.com/1810/ZcM3hTbS3g8wUS1f4k9S1791813555083JIj6.jpeg</t>
        </is>
      </c>
      <c r="Y10" t="inlineStr">
        <is>
          <t>Bike</t>
        </is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inlineStr">
        <is>
          <t>268.00</t>
        </is>
      </c>
      <c r="AI10" t="n">
        <v/>
      </c>
      <c r="AJ10" t="inlineStr">
        <is>
          <t>0.00</t>
        </is>
      </c>
      <c r="AK10" t="inlineStr">
        <is>
          <t>1735</t>
        </is>
      </c>
      <c r="AL10" t="inlineStr">
        <is>
          <t>P VIJAY KUMAR</t>
        </is>
      </c>
      <c r="AM10" t="inlineStr">
        <is>
          <t>HR APIS</t>
        </is>
      </c>
      <c r="AN10" t="inlineStr">
        <is>
          <t>Pending - 1st Approval</t>
        </is>
      </c>
      <c r="AO10" t="n">
        <v/>
      </c>
      <c r="AP10" t="n">
        <v/>
      </c>
      <c r="AQ10" t="inlineStr">
        <is>
          <t>Pending</t>
        </is>
      </c>
      <c r="AR10" t="inlineStr">
        <is>
          <t>11</t>
        </is>
      </c>
      <c r="AS10" t="n">
        <v/>
      </c>
      <c r="AT10" t="n">
        <v/>
      </c>
      <c r="AU10" t="inlineStr">
        <is>
          <t>Pending</t>
        </is>
      </c>
      <c r="AV10" t="n">
        <v/>
      </c>
      <c r="AW10" t="inlineStr">
        <is>
          <t>60</t>
        </is>
      </c>
      <c r="AX10" t="inlineStr">
        <is>
          <t>21</t>
        </is>
      </c>
      <c r="AY10" t="inlineStr">
        <is>
          <t>352.00</t>
        </is>
      </c>
      <c r="AZ10" t="inlineStr">
        <is>
          <t>Active</t>
        </is>
      </c>
      <c r="BA10" t="inlineStr">
        <is>
          <t>General Trade</t>
        </is>
      </c>
      <c r="BB10" t="n">
        <v/>
      </c>
      <c r="BC10" t="inlineStr">
        <is>
          <t>08:31:22</t>
        </is>
      </c>
    </row>
    <row r="11" ht="98" customHeight="1">
      <c r="A11" t="inlineStr">
        <is>
          <t>GTR01</t>
        </is>
      </c>
      <c r="B11" t="inlineStr">
        <is>
          <t>PUNJAB</t>
        </is>
      </c>
      <c r="C11" t="inlineStr">
        <is>
          <t>ARUN KUMAR</t>
        </is>
      </c>
      <c r="D11" t="inlineStr">
        <is>
          <t>SL04406</t>
        </is>
      </c>
      <c r="E11" t="inlineStr">
        <is>
          <t>SO</t>
        </is>
      </c>
      <c r="F11" t="inlineStr">
        <is>
          <t>Active</t>
        </is>
      </c>
      <c r="G11" t="inlineStr">
        <is>
          <t>Ludhiana</t>
        </is>
      </c>
      <c r="H11" t="inlineStr">
        <is>
          <t>Pakhowal (YASH TRADERS-DB04168)</t>
        </is>
      </c>
      <c r="I11" t="inlineStr">
        <is>
          <t>Vacant_ASE_Punjab-2</t>
        </is>
      </c>
      <c r="J11" t="n">
        <v/>
      </c>
      <c r="K11" t="inlineStr">
        <is>
          <t>ASE</t>
        </is>
      </c>
      <c r="L11" t="inlineStr">
        <is>
          <t>2026-10-12</t>
        </is>
      </c>
      <c r="M11" t="inlineStr">
        <is>
          <t>2026-10-12</t>
        </is>
      </c>
      <c r="N11" t="inlineStr">
        <is>
          <t>492528</t>
        </is>
      </c>
      <c r="O11" t="inlineStr">
        <is>
          <t>348230</t>
        </is>
      </c>
      <c r="P11" t="inlineStr">
        <is>
          <t>HQ-LOCAL TRAVEL (For 35KM+)</t>
        </is>
      </c>
      <c r="Q11" t="inlineStr">
        <is>
          <t>Retailing HQ</t>
        </is>
      </c>
      <c r="R11" t="n">
        <v/>
      </c>
      <c r="S11" t="n">
        <v/>
      </c>
      <c r="T11" t="n">
        <v/>
      </c>
      <c r="U11" t="n">
        <v/>
      </c>
      <c r="V11" t="n">
        <v/>
      </c>
      <c r="W11" t="inlineStr">
        <is>
          <t>https://bizompictures.s3.ap-southeast-1.amazonaws.com/1810/6nnBFpCLbZGb62EIiy6717918148398310UOj.jpeg</t>
        </is>
      </c>
      <c r="X11" t="inlineStr">
        <is>
          <t>https://bizompictures.s3.ap-southeast-1.amazonaws.com/1810/cb0GNLYLr3PprgvMKJWV1791814860502qaJ3.jpeg</t>
        </is>
      </c>
      <c r="Y11" t="inlineStr">
        <is>
          <t>Bike</t>
        </is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inlineStr">
        <is>
          <t>104.00</t>
        </is>
      </c>
      <c r="AI11" t="n">
        <v/>
      </c>
      <c r="AJ11" t="inlineStr">
        <is>
          <t>0.00</t>
        </is>
      </c>
      <c r="AK11" t="inlineStr">
        <is>
          <t>2184</t>
        </is>
      </c>
      <c r="AL11" t="inlineStr">
        <is>
          <t>MUNISH KAPOOR</t>
        </is>
      </c>
      <c r="AM11" t="inlineStr">
        <is>
          <t>HR APIS</t>
        </is>
      </c>
      <c r="AN11" t="inlineStr">
        <is>
          <t>Pending - 1st Approval</t>
        </is>
      </c>
      <c r="AO11" t="n">
        <v/>
      </c>
      <c r="AP11" t="n">
        <v/>
      </c>
      <c r="AQ11" t="inlineStr">
        <is>
          <t>Pending</t>
        </is>
      </c>
      <c r="AR11" t="inlineStr">
        <is>
          <t>11</t>
        </is>
      </c>
      <c r="AS11" t="n">
        <v/>
      </c>
      <c r="AT11" t="n">
        <v/>
      </c>
      <c r="AU11" t="inlineStr">
        <is>
          <t>Pending</t>
        </is>
      </c>
      <c r="AV11" t="n">
        <v/>
      </c>
      <c r="AW11" t="inlineStr">
        <is>
          <t>41</t>
        </is>
      </c>
      <c r="AX11" t="inlineStr">
        <is>
          <t>21</t>
        </is>
      </c>
      <c r="AY11" t="inlineStr">
        <is>
          <t>150.00</t>
        </is>
      </c>
      <c r="AZ11" t="inlineStr">
        <is>
          <t>Active</t>
        </is>
      </c>
      <c r="BA11" t="inlineStr">
        <is>
          <t>General Trade</t>
        </is>
      </c>
      <c r="BB11" t="n">
        <v/>
      </c>
      <c r="BC11" t="inlineStr">
        <is>
          <t>09:08:55</t>
        </is>
      </c>
    </row>
    <row r="12" ht="98" customHeight="1">
      <c r="A12" t="inlineStr">
        <is>
          <t>North</t>
        </is>
      </c>
      <c r="B12" t="inlineStr">
        <is>
          <t>DELHI_MT</t>
        </is>
      </c>
      <c r="C12" t="inlineStr">
        <is>
          <t>VINOD KUMAR</t>
        </is>
      </c>
      <c r="D12" t="inlineStr">
        <is>
          <t>SL04205</t>
        </is>
      </c>
      <c r="E12" t="inlineStr">
        <is>
          <t>SR</t>
        </is>
      </c>
      <c r="F12" t="inlineStr">
        <is>
          <t>Active</t>
        </is>
      </c>
      <c r="G12" t="inlineStr">
        <is>
          <t>Delhi</t>
        </is>
      </c>
      <c r="H12" t="inlineStr">
        <is>
          <t>Gurgaon(AVENUE SUPERMARTS LIMITED-C002709)</t>
        </is>
      </c>
      <c r="I12" t="inlineStr">
        <is>
          <t>RISHI RAGHAV</t>
        </is>
      </c>
      <c r="J12" t="inlineStr">
        <is>
          <t>SL04496</t>
        </is>
      </c>
      <c r="K12" t="inlineStr">
        <is>
          <t>KAM</t>
        </is>
      </c>
      <c r="L12" t="inlineStr">
        <is>
          <t>2026-10-12</t>
        </is>
      </c>
      <c r="M12" t="inlineStr">
        <is>
          <t>2026-10-12</t>
        </is>
      </c>
      <c r="N12" t="inlineStr">
        <is>
          <t>492567</t>
        </is>
      </c>
      <c r="O12" t="inlineStr">
        <is>
          <t>348264</t>
        </is>
      </c>
      <c r="P12" t="inlineStr">
        <is>
          <t>HQ-LOCAL TRAVEL (For 35KM+)</t>
        </is>
      </c>
      <c r="Q12" t="inlineStr">
        <is>
          <t>Retailing HQ</t>
        </is>
      </c>
      <c r="R12" t="n">
        <v/>
      </c>
      <c r="S12" t="n">
        <v/>
      </c>
      <c r="T12" t="n">
        <v/>
      </c>
      <c r="U12" t="n">
        <v/>
      </c>
      <c r="V12" t="n">
        <v/>
      </c>
      <c r="W12" t="inlineStr">
        <is>
          <t>https://bizompictures.s3.ap-southeast-1.amazonaws.com/1810/mKLgcZMEE2ZhBI3QW5631791815879396cZ3w.png</t>
        </is>
      </c>
      <c r="X12" t="inlineStr">
        <is>
          <t>https://bizompictures.s3.ap-southeast-1.amazonaws.com/1810/qkY1dkEWrWONsqxbdVMw1791815885575h5jy.png</t>
        </is>
      </c>
      <c r="Y12" t="inlineStr">
        <is>
          <t>Bike</t>
        </is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inlineStr">
        <is>
          <t>312.00</t>
        </is>
      </c>
      <c r="AI12" t="n">
        <v/>
      </c>
      <c r="AJ12" t="inlineStr">
        <is>
          <t>0.00</t>
        </is>
      </c>
      <c r="AK12" t="inlineStr">
        <is>
          <t>1829</t>
        </is>
      </c>
      <c r="AL12" t="inlineStr">
        <is>
          <t>Gouri Shankar</t>
        </is>
      </c>
      <c r="AM12" t="inlineStr">
        <is>
          <t>HR APIS</t>
        </is>
      </c>
      <c r="AN12" t="inlineStr">
        <is>
          <t>Pending - 1st Approval</t>
        </is>
      </c>
      <c r="AO12" t="n">
        <v/>
      </c>
      <c r="AP12" t="n">
        <v/>
      </c>
      <c r="AQ12" t="inlineStr">
        <is>
          <t>Pending</t>
        </is>
      </c>
      <c r="AR12" t="inlineStr">
        <is>
          <t>11</t>
        </is>
      </c>
      <c r="AS12" t="n">
        <v/>
      </c>
      <c r="AT12" t="n">
        <v/>
      </c>
      <c r="AU12" t="inlineStr">
        <is>
          <t>Pending</t>
        </is>
      </c>
      <c r="AV12" t="n">
        <v/>
      </c>
      <c r="AW12" t="inlineStr">
        <is>
          <t>6</t>
        </is>
      </c>
      <c r="AX12" t="inlineStr">
        <is>
          <t>6</t>
        </is>
      </c>
      <c r="AY12" t="inlineStr">
        <is>
          <t>285.00</t>
        </is>
      </c>
      <c r="AZ12" t="inlineStr">
        <is>
          <t>Active</t>
        </is>
      </c>
      <c r="BA12" t="inlineStr">
        <is>
          <t>Modern Trade</t>
        </is>
      </c>
      <c r="BB12" t="n">
        <v/>
      </c>
      <c r="BC12" t="inlineStr">
        <is>
          <t>07:06:38</t>
        </is>
      </c>
    </row>
    <row r="13" ht="98" customHeight="1">
      <c r="A13" t="inlineStr">
        <is>
          <t>GTR02</t>
        </is>
      </c>
      <c r="B13" t="inlineStr">
        <is>
          <t>DELHI-1,DELHI-2</t>
        </is>
      </c>
      <c r="C13" t="inlineStr">
        <is>
          <t>RAHUL GAUTAM</t>
        </is>
      </c>
      <c r="D13" t="inlineStr">
        <is>
          <t>SL04310</t>
        </is>
      </c>
      <c r="E13" t="inlineStr">
        <is>
          <t>ASM</t>
        </is>
      </c>
      <c r="F13" t="inlineStr">
        <is>
          <t>Active</t>
        </is>
      </c>
      <c r="G13" t="inlineStr">
        <is>
          <t>New Delhi</t>
        </is>
      </c>
      <c r="H13" t="n">
        <v/>
      </c>
      <c r="I13" t="inlineStr">
        <is>
          <t>RAMESH SINGH</t>
        </is>
      </c>
      <c r="J13" t="inlineStr">
        <is>
          <t>SL04472</t>
        </is>
      </c>
      <c r="K13" t="inlineStr">
        <is>
          <t>RSM</t>
        </is>
      </c>
      <c r="L13" t="inlineStr">
        <is>
          <t>2026-10-12</t>
        </is>
      </c>
      <c r="M13" t="inlineStr">
        <is>
          <t>2026-10-12</t>
        </is>
      </c>
      <c r="N13" t="inlineStr">
        <is>
          <t>492594</t>
        </is>
      </c>
      <c r="O13" t="inlineStr">
        <is>
          <t>348279</t>
        </is>
      </c>
      <c r="P13" t="inlineStr">
        <is>
          <t>HQ-LOCAL TRAVEL (For 35KM+)</t>
        </is>
      </c>
      <c r="Q13" t="inlineStr">
        <is>
          <t>Other Activity HQ</t>
        </is>
      </c>
      <c r="R13" t="n">
        <v/>
      </c>
      <c r="S13" t="n">
        <v/>
      </c>
      <c r="T13" t="n">
        <v/>
      </c>
      <c r="U13" t="n">
        <v/>
      </c>
      <c r="V13" t="n">
        <v/>
      </c>
      <c r="W13" t="inlineStr">
        <is>
          <t>https://bizompictures.s3.ap-southeast-1.amazonaws.com/1810/Ap09VWEuDL5pvd3taP2G17918164052605v24.jpeg</t>
        </is>
      </c>
      <c r="X13" t="inlineStr">
        <is>
          <t>https://bizompictures.s3.ap-southeast-1.amazonaws.com/1810/GGcxds9gwi2NUKloobUF1791816411535q3Kq.jpeg</t>
        </is>
      </c>
      <c r="Y13" t="inlineStr">
        <is>
          <t>Car..</t>
        </is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inlineStr">
        <is>
          <t>850.00</t>
        </is>
      </c>
      <c r="AI13" t="n">
        <v/>
      </c>
      <c r="AJ13" t="inlineStr">
        <is>
          <t>0.00</t>
        </is>
      </c>
      <c r="AK13" t="inlineStr">
        <is>
          <t>1989</t>
        </is>
      </c>
      <c r="AL13" t="inlineStr">
        <is>
          <t>RAMESH SINGH</t>
        </is>
      </c>
      <c r="AM13" t="inlineStr">
        <is>
          <t>HR APIS</t>
        </is>
      </c>
      <c r="AN13" t="inlineStr">
        <is>
          <t>Pending - 1st Approval</t>
        </is>
      </c>
      <c r="AO13" t="n">
        <v/>
      </c>
      <c r="AP13" t="n">
        <v/>
      </c>
      <c r="AQ13" t="inlineStr">
        <is>
          <t>Pending</t>
        </is>
      </c>
      <c r="AR13" t="inlineStr">
        <is>
          <t>11</t>
        </is>
      </c>
      <c r="AS13" t="n">
        <v/>
      </c>
      <c r="AT13" t="n">
        <v/>
      </c>
      <c r="AU13" t="inlineStr">
        <is>
          <t>Pending</t>
        </is>
      </c>
      <c r="AV13" t="n">
        <v/>
      </c>
      <c r="AW13" t="n">
        <v/>
      </c>
      <c r="AX13" t="n">
        <v/>
      </c>
      <c r="AY13" t="n">
        <v/>
      </c>
      <c r="AZ13" t="inlineStr">
        <is>
          <t>Active</t>
        </is>
      </c>
      <c r="BA13" t="inlineStr">
        <is>
          <t>General Trade</t>
        </is>
      </c>
      <c r="BB13" t="n">
        <v/>
      </c>
      <c r="BC13" t="n">
        <v/>
      </c>
    </row>
    <row r="14" ht="98" customHeight="1">
      <c r="A14" t="inlineStr">
        <is>
          <t>GTR02</t>
        </is>
      </c>
      <c r="B14" t="inlineStr">
        <is>
          <t>DELHI-2</t>
        </is>
      </c>
      <c r="C14" t="inlineStr">
        <is>
          <t>HARIOM DUBEY</t>
        </is>
      </c>
      <c r="D14" t="inlineStr">
        <is>
          <t>SL04356</t>
        </is>
      </c>
      <c r="E14" t="inlineStr">
        <is>
          <t>SO</t>
        </is>
      </c>
      <c r="F14" t="inlineStr">
        <is>
          <t>Active</t>
        </is>
      </c>
      <c r="G14" t="inlineStr">
        <is>
          <t>New Delhi</t>
        </is>
      </c>
      <c r="H14" t="inlineStr">
        <is>
          <t>Nathupur(Mahadev Trading-C002706)</t>
        </is>
      </c>
      <c r="I14" t="inlineStr">
        <is>
          <t>ARVIND KUMAR DUBEY</t>
        </is>
      </c>
      <c r="J14" t="inlineStr">
        <is>
          <t>SL04125</t>
        </is>
      </c>
      <c r="K14" t="inlineStr">
        <is>
          <t>ASE</t>
        </is>
      </c>
      <c r="L14" t="inlineStr">
        <is>
          <t>2026-10-12</t>
        </is>
      </c>
      <c r="M14" t="inlineStr">
        <is>
          <t>2026-10-12</t>
        </is>
      </c>
      <c r="N14" t="inlineStr">
        <is>
          <t>492596</t>
        </is>
      </c>
      <c r="O14" t="inlineStr">
        <is>
          <t>348281</t>
        </is>
      </c>
      <c r="P14" t="inlineStr">
        <is>
          <t>HQ-LOCAL TRAVEL (For 35KM+)</t>
        </is>
      </c>
      <c r="Q14" t="inlineStr">
        <is>
          <t>Retailing HQ</t>
        </is>
      </c>
      <c r="R14" t="n">
        <v/>
      </c>
      <c r="S14" t="n">
        <v/>
      </c>
      <c r="T14" t="n">
        <v/>
      </c>
      <c r="U14" t="n">
        <v/>
      </c>
      <c r="V14" t="n">
        <v/>
      </c>
      <c r="W14" t="inlineStr">
        <is>
          <t>https://bizompictures.s3.ap-southeast-1.amazonaws.com/1810/LRbd4PPS9kBoVUcfXFiI1791816492719X3ob.jpeg</t>
        </is>
      </c>
      <c r="X14" t="inlineStr">
        <is>
          <t>https://bizompictures.s3.ap-southeast-1.amazonaws.com/1810/04L5qG8ckfOyPBL7Yjsy1791816497419K6Ig.jpeg</t>
        </is>
      </c>
      <c r="Y14" t="inlineStr">
        <is>
          <t>Bike</t>
        </is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inlineStr">
        <is>
          <t>140.00</t>
        </is>
      </c>
      <c r="AI14" t="n">
        <v/>
      </c>
      <c r="AJ14" t="inlineStr">
        <is>
          <t>0.00</t>
        </is>
      </c>
      <c r="AK14" t="inlineStr">
        <is>
          <t>2088</t>
        </is>
      </c>
      <c r="AL14" t="inlineStr">
        <is>
          <t>RAHUL GAUTAM</t>
        </is>
      </c>
      <c r="AM14" t="inlineStr">
        <is>
          <t>HR APIS</t>
        </is>
      </c>
      <c r="AN14" t="inlineStr">
        <is>
          <t>Pending - 1st Approval</t>
        </is>
      </c>
      <c r="AO14" t="n">
        <v/>
      </c>
      <c r="AP14" t="n">
        <v/>
      </c>
      <c r="AQ14" t="inlineStr">
        <is>
          <t>Pending</t>
        </is>
      </c>
      <c r="AR14" t="inlineStr">
        <is>
          <t>11</t>
        </is>
      </c>
      <c r="AS14" t="n">
        <v/>
      </c>
      <c r="AT14" t="n">
        <v/>
      </c>
      <c r="AU14" t="inlineStr">
        <is>
          <t>Pending</t>
        </is>
      </c>
      <c r="AV14" t="n">
        <v/>
      </c>
      <c r="AW14" t="inlineStr">
        <is>
          <t>37</t>
        </is>
      </c>
      <c r="AX14" t="inlineStr">
        <is>
          <t>13</t>
        </is>
      </c>
      <c r="AY14" t="inlineStr">
        <is>
          <t>190.00</t>
        </is>
      </c>
      <c r="AZ14" t="inlineStr">
        <is>
          <t>Active</t>
        </is>
      </c>
      <c r="BA14" t="inlineStr">
        <is>
          <t>General Trade</t>
        </is>
      </c>
      <c r="BB14" t="n">
        <v/>
      </c>
      <c r="BC14" t="inlineStr">
        <is>
          <t>09:32:59</t>
        </is>
      </c>
    </row>
    <row r="15" ht="98" customHeight="1">
      <c r="A15" t="inlineStr">
        <is>
          <t>South</t>
        </is>
      </c>
      <c r="B15" t="inlineStr">
        <is>
          <t>TELANGANA_MT</t>
        </is>
      </c>
      <c r="C15" t="inlineStr">
        <is>
          <t>Mahesh Kumar Gujjari</t>
        </is>
      </c>
      <c r="D15" t="inlineStr">
        <is>
          <t>SL02611</t>
        </is>
      </c>
      <c r="E15" t="inlineStr">
        <is>
          <t>SO</t>
        </is>
      </c>
      <c r="F15" t="inlineStr">
        <is>
          <t>Active</t>
        </is>
      </c>
      <c r="G15" t="inlineStr">
        <is>
          <t>HYDERABAD</t>
        </is>
      </c>
      <c r="H15" t="inlineStr">
        <is>
          <t>Musarambhag to L B Nagar(Spencers Retail Ltd. - Hyderabad_C000571)</t>
        </is>
      </c>
      <c r="I15" t="inlineStr">
        <is>
          <t>K.Purushotham</t>
        </is>
      </c>
      <c r="J15" t="inlineStr">
        <is>
          <t>SL00113</t>
        </is>
      </c>
      <c r="K15" t="inlineStr">
        <is>
          <t>KAM</t>
        </is>
      </c>
      <c r="L15" t="inlineStr">
        <is>
          <t>2026-10-12</t>
        </is>
      </c>
      <c r="M15" t="inlineStr">
        <is>
          <t>2026-10-12</t>
        </is>
      </c>
      <c r="N15" t="inlineStr">
        <is>
          <t>492617</t>
        </is>
      </c>
      <c r="O15" t="inlineStr">
        <is>
          <t>348297</t>
        </is>
      </c>
      <c r="P15" t="inlineStr">
        <is>
          <t>HQ-LOCAL TRAVEL (For 35KM+)</t>
        </is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inlineStr">
        <is>
          <t>https://bizompictures.s3.ap-southeast-1.amazonaws.com/1810/aaSUISTfaj4JscTec4kc1791816905208ikFY.jpeg</t>
        </is>
      </c>
      <c r="X15" t="inlineStr">
        <is>
          <t>https://bizompictures.s3.ap-southeast-1.amazonaws.com/1810/IfX4HDLvMf1bFpCcT4Pr1791816908786T6Mm.jpeg</t>
        </is>
      </c>
      <c r="Y15" t="inlineStr">
        <is>
          <t>Bike</t>
        </is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inlineStr">
        <is>
          <t>168.00</t>
        </is>
      </c>
      <c r="AI15" t="n">
        <v/>
      </c>
      <c r="AJ15" t="inlineStr">
        <is>
          <t>0.00</t>
        </is>
      </c>
      <c r="AK15" t="inlineStr">
        <is>
          <t>887</t>
        </is>
      </c>
      <c r="AL15" t="inlineStr">
        <is>
          <t>K.Purushotham</t>
        </is>
      </c>
      <c r="AM15" t="inlineStr">
        <is>
          <t>HR APIS</t>
        </is>
      </c>
      <c r="AN15" t="inlineStr">
        <is>
          <t>Pending - 1st Approval</t>
        </is>
      </c>
      <c r="AO15" t="n">
        <v/>
      </c>
      <c r="AP15" t="n">
        <v/>
      </c>
      <c r="AQ15" t="inlineStr">
        <is>
          <t>Pending</t>
        </is>
      </c>
      <c r="AR15" t="inlineStr">
        <is>
          <t>11</t>
        </is>
      </c>
      <c r="AS15" t="n">
        <v/>
      </c>
      <c r="AT15" t="n">
        <v/>
      </c>
      <c r="AU15" t="inlineStr">
        <is>
          <t>Pending</t>
        </is>
      </c>
      <c r="AV15" t="n">
        <v/>
      </c>
      <c r="AW15" t="inlineStr">
        <is>
          <t>6</t>
        </is>
      </c>
      <c r="AX15" t="inlineStr">
        <is>
          <t>0</t>
        </is>
      </c>
      <c r="AY15" t="n">
        <v/>
      </c>
      <c r="AZ15" t="inlineStr">
        <is>
          <t>Active</t>
        </is>
      </c>
      <c r="BA15" t="inlineStr">
        <is>
          <t>Modern Trade</t>
        </is>
      </c>
      <c r="BB15" t="n">
        <v/>
      </c>
      <c r="BC15" t="inlineStr">
        <is>
          <t>02:49:36</t>
        </is>
      </c>
    </row>
    <row r="16" ht="98" customHeight="1">
      <c r="A16" t="inlineStr">
        <is>
          <t>GTR08</t>
        </is>
      </c>
      <c r="B16" t="inlineStr">
        <is>
          <t>KARNATAKA-3</t>
        </is>
      </c>
      <c r="C16" t="inlineStr">
        <is>
          <t>KIRAN KUMAR NAYAK</t>
        </is>
      </c>
      <c r="D16" t="inlineStr">
        <is>
          <t>SL02826</t>
        </is>
      </c>
      <c r="E16" t="inlineStr">
        <is>
          <t>SR</t>
        </is>
      </c>
      <c r="F16" t="inlineStr">
        <is>
          <t>Active</t>
        </is>
      </c>
      <c r="G16" t="inlineStr">
        <is>
          <t>BANGALORE</t>
        </is>
      </c>
      <c r="H16" t="inlineStr">
        <is>
          <t>Vidyaranapura(DEEKSHITHA ENTERPRISES-C003121)</t>
        </is>
      </c>
      <c r="I16" t="inlineStr">
        <is>
          <t>Vacant_ASE_Karnatka_3</t>
        </is>
      </c>
      <c r="J16" t="n">
        <v/>
      </c>
      <c r="K16" t="inlineStr">
        <is>
          <t>ASE</t>
        </is>
      </c>
      <c r="L16" t="inlineStr">
        <is>
          <t>2026-10-12</t>
        </is>
      </c>
      <c r="M16" t="inlineStr">
        <is>
          <t>2026-10-12</t>
        </is>
      </c>
      <c r="N16" t="inlineStr">
        <is>
          <t>492640</t>
        </is>
      </c>
      <c r="O16" t="inlineStr">
        <is>
          <t>348314</t>
        </is>
      </c>
      <c r="P16" t="inlineStr">
        <is>
          <t>HQ-LOCAL TRAVEL (For 35KM+)</t>
        </is>
      </c>
      <c r="Q16" t="inlineStr">
        <is>
          <t>Retailing HQ</t>
        </is>
      </c>
      <c r="R16" t="n">
        <v/>
      </c>
      <c r="S16" t="n">
        <v/>
      </c>
      <c r="T16" t="n">
        <v/>
      </c>
      <c r="U16" t="n">
        <v/>
      </c>
      <c r="V16" t="n">
        <v/>
      </c>
      <c r="W16" t="inlineStr">
        <is>
          <t>https://bizompictures.s3.ap-southeast-1.amazonaws.com/1810/u1s8yvwAfwa5fsobcyie1791817363514cpPq.heic</t>
        </is>
      </c>
      <c r="X16" t="inlineStr">
        <is>
          <t>https://bizompictures.s3.ap-southeast-1.amazonaws.com/1810/yB26Ns3wtmtNpMfX86pC17918173722828wpP.heic</t>
        </is>
      </c>
      <c r="Y16" t="inlineStr">
        <is>
          <t>Bike</t>
        </is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inlineStr">
        <is>
          <t>80.00</t>
        </is>
      </c>
      <c r="AI16" t="n">
        <v/>
      </c>
      <c r="AJ16" t="inlineStr">
        <is>
          <t>0.00</t>
        </is>
      </c>
      <c r="AK16" t="inlineStr">
        <is>
          <t>279</t>
        </is>
      </c>
      <c r="AL16" t="inlineStr">
        <is>
          <t>GANGADHARAM K</t>
        </is>
      </c>
      <c r="AM16" t="inlineStr">
        <is>
          <t>HR APIS</t>
        </is>
      </c>
      <c r="AN16" t="inlineStr">
        <is>
          <t>Pending - 1st Approval</t>
        </is>
      </c>
      <c r="AO16" t="n">
        <v/>
      </c>
      <c r="AP16" t="n">
        <v/>
      </c>
      <c r="AQ16" t="inlineStr">
        <is>
          <t>Pending</t>
        </is>
      </c>
      <c r="AR16" t="inlineStr">
        <is>
          <t>11</t>
        </is>
      </c>
      <c r="AS16" t="n">
        <v/>
      </c>
      <c r="AT16" t="n">
        <v/>
      </c>
      <c r="AU16" t="inlineStr">
        <is>
          <t>Pending</t>
        </is>
      </c>
      <c r="AV16" t="n">
        <v/>
      </c>
      <c r="AW16" t="inlineStr">
        <is>
          <t>14</t>
        </is>
      </c>
      <c r="AX16" t="inlineStr">
        <is>
          <t>2</t>
        </is>
      </c>
      <c r="AY16" t="inlineStr">
        <is>
          <t>18.00</t>
        </is>
      </c>
      <c r="AZ16" t="inlineStr">
        <is>
          <t>Active</t>
        </is>
      </c>
      <c r="BA16" t="inlineStr">
        <is>
          <t>General Trade</t>
        </is>
      </c>
      <c r="BB16" t="n">
        <v/>
      </c>
      <c r="BC16" t="inlineStr">
        <is>
          <t>09:29:54</t>
        </is>
      </c>
    </row>
    <row r="17" ht="98" customHeight="1">
      <c r="A17" t="inlineStr">
        <is>
          <t>GTR02</t>
        </is>
      </c>
      <c r="B17" t="inlineStr">
        <is>
          <t>DELHI-1,DELHI-2</t>
        </is>
      </c>
      <c r="C17" t="inlineStr">
        <is>
          <t>KARAN LAMBA</t>
        </is>
      </c>
      <c r="D17" t="inlineStr">
        <is>
          <t>SL04478</t>
        </is>
      </c>
      <c r="E17" t="inlineStr">
        <is>
          <t>ASE</t>
        </is>
      </c>
      <c r="F17" t="inlineStr">
        <is>
          <t>Active</t>
        </is>
      </c>
      <c r="G17" t="inlineStr">
        <is>
          <t>West Delhi</t>
        </is>
      </c>
      <c r="H17" t="inlineStr">
        <is>
          <t>Hastal(Jindel Trading-C003503)</t>
        </is>
      </c>
      <c r="I17" t="inlineStr">
        <is>
          <t>Vacant_TSM_Delhi-1</t>
        </is>
      </c>
      <c r="J17" t="n">
        <v/>
      </c>
      <c r="K17" t="inlineStr">
        <is>
          <t>TSM</t>
        </is>
      </c>
      <c r="L17" t="inlineStr">
        <is>
          <t>2026-10-12</t>
        </is>
      </c>
      <c r="M17" t="inlineStr">
        <is>
          <t>2026-10-12</t>
        </is>
      </c>
      <c r="N17" t="inlineStr">
        <is>
          <t>492656</t>
        </is>
      </c>
      <c r="O17" t="inlineStr">
        <is>
          <t>348329</t>
        </is>
      </c>
      <c r="P17" t="inlineStr">
        <is>
          <t>HQ-LOCAL TRAVEL (For 35KM+)</t>
        </is>
      </c>
      <c r="Q17" t="inlineStr">
        <is>
          <t>Joint Working HQ</t>
        </is>
      </c>
      <c r="R17" t="n">
        <v/>
      </c>
      <c r="S17" t="n">
        <v/>
      </c>
      <c r="T17" t="n">
        <v/>
      </c>
      <c r="U17" t="n">
        <v/>
      </c>
      <c r="V17" t="n">
        <v/>
      </c>
      <c r="W17" t="inlineStr">
        <is>
          <t>https://bizompictures.s3.ap-southeast-1.amazonaws.com/1810/9VX6zr9aazftoDf9YSfL17918175069215eY9.jpeg</t>
        </is>
      </c>
      <c r="X17" t="inlineStr">
        <is>
          <t>https://bizompictures.s3.ap-southeast-1.amazonaws.com/1810/iTph4Hou4SKbsO7ZuB311791817532632ciol.jpeg</t>
        </is>
      </c>
      <c r="Y17" t="inlineStr">
        <is>
          <t>Bike</t>
        </is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inlineStr">
        <is>
          <t>136.00</t>
        </is>
      </c>
      <c r="AI17" t="n">
        <v/>
      </c>
      <c r="AJ17" t="inlineStr">
        <is>
          <t>0.00</t>
        </is>
      </c>
      <c r="AK17" t="inlineStr">
        <is>
          <t>2284</t>
        </is>
      </c>
      <c r="AL17" t="inlineStr">
        <is>
          <t>RAHUL GAUTAM</t>
        </is>
      </c>
      <c r="AM17" t="inlineStr">
        <is>
          <t>HR APIS</t>
        </is>
      </c>
      <c r="AN17" t="inlineStr">
        <is>
          <t>Pending - 1st Approval</t>
        </is>
      </c>
      <c r="AO17" t="n">
        <v/>
      </c>
      <c r="AP17" t="n">
        <v/>
      </c>
      <c r="AQ17" t="inlineStr">
        <is>
          <t>Pending</t>
        </is>
      </c>
      <c r="AR17" t="inlineStr">
        <is>
          <t>11</t>
        </is>
      </c>
      <c r="AS17" t="n">
        <v/>
      </c>
      <c r="AT17" t="n">
        <v/>
      </c>
      <c r="AU17" t="inlineStr">
        <is>
          <t>Pending</t>
        </is>
      </c>
      <c r="AV17" t="n">
        <v/>
      </c>
      <c r="AW17" t="inlineStr">
        <is>
          <t>2</t>
        </is>
      </c>
      <c r="AX17" t="inlineStr">
        <is>
          <t>1</t>
        </is>
      </c>
      <c r="AY17" t="inlineStr">
        <is>
          <t>36.00</t>
        </is>
      </c>
      <c r="AZ17" t="inlineStr">
        <is>
          <t>Active</t>
        </is>
      </c>
      <c r="BA17" t="inlineStr">
        <is>
          <t>General Trade</t>
        </is>
      </c>
      <c r="BB17" t="n">
        <v/>
      </c>
      <c r="BC17" t="inlineStr">
        <is>
          <t>01:40:58</t>
        </is>
      </c>
    </row>
    <row r="18" ht="98" customHeight="1">
      <c r="A18" t="inlineStr">
        <is>
          <t>GTR06 B</t>
        </is>
      </c>
      <c r="B18" t="inlineStr">
        <is>
          <t>GUJARAT-1</t>
        </is>
      </c>
      <c r="C18" t="inlineStr">
        <is>
          <t>BHARATKUMAR BHOGILAL SUTHAR</t>
        </is>
      </c>
      <c r="D18" t="inlineStr">
        <is>
          <t>SL04206</t>
        </is>
      </c>
      <c r="E18" t="inlineStr">
        <is>
          <t>ASE</t>
        </is>
      </c>
      <c r="F18" t="inlineStr">
        <is>
          <t>Active</t>
        </is>
      </c>
      <c r="G18" t="inlineStr">
        <is>
          <t>Ahmedabad</t>
        </is>
      </c>
      <c r="H18" t="n">
        <v/>
      </c>
      <c r="I18" t="inlineStr">
        <is>
          <t>Vacant_TSM_Gujrat</t>
        </is>
      </c>
      <c r="J18" t="n">
        <v/>
      </c>
      <c r="K18" t="inlineStr">
        <is>
          <t>TSM</t>
        </is>
      </c>
      <c r="L18" t="inlineStr">
        <is>
          <t>2026-10-12</t>
        </is>
      </c>
      <c r="M18" t="inlineStr">
        <is>
          <t>2026-10-12</t>
        </is>
      </c>
      <c r="N18" t="inlineStr">
        <is>
          <t>492663</t>
        </is>
      </c>
      <c r="O18" t="inlineStr">
        <is>
          <t>348336</t>
        </is>
      </c>
      <c r="P18" t="inlineStr">
        <is>
          <t>HQ-LOCAL TRAVEL (For 35KM+)</t>
        </is>
      </c>
      <c r="Q18" t="inlineStr">
        <is>
          <t>Retailing HQ</t>
        </is>
      </c>
      <c r="R18" t="n">
        <v/>
      </c>
      <c r="S18" t="n">
        <v/>
      </c>
      <c r="T18" t="n">
        <v/>
      </c>
      <c r="U18" t="n">
        <v/>
      </c>
      <c r="V18" t="n">
        <v/>
      </c>
      <c r="W18" t="inlineStr">
        <is>
          <t>https://bizompictures.s3.ap-southeast-1.amazonaws.com/1810/4urfe7973UkpIS4fwR4d1791817976336k6Xs.jpeg</t>
        </is>
      </c>
      <c r="X18" t="inlineStr">
        <is>
          <t>https://bizompictures.s3.ap-southeast-1.amazonaws.com/1810/Ubhz1cO4nnR7OwNsJEaW1791817981602CGRV.jpeg</t>
        </is>
      </c>
      <c r="Y18" t="inlineStr">
        <is>
          <t>Bike</t>
        </is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inlineStr">
        <is>
          <t>168.00</t>
        </is>
      </c>
      <c r="AI18" t="n">
        <v/>
      </c>
      <c r="AJ18" t="inlineStr">
        <is>
          <t>0.00</t>
        </is>
      </c>
      <c r="AK18" t="inlineStr">
        <is>
          <t>1830</t>
        </is>
      </c>
      <c r="AL18" t="inlineStr">
        <is>
          <t>DEEPAK TUKARAM DESHMUKH</t>
        </is>
      </c>
      <c r="AM18" t="inlineStr">
        <is>
          <t>HR APIS</t>
        </is>
      </c>
      <c r="AN18" t="inlineStr">
        <is>
          <t>Pending - 1st Approval</t>
        </is>
      </c>
      <c r="AO18" t="n">
        <v/>
      </c>
      <c r="AP18" t="n">
        <v/>
      </c>
      <c r="AQ18" t="inlineStr">
        <is>
          <t>Pending</t>
        </is>
      </c>
      <c r="AR18" t="inlineStr">
        <is>
          <t>11</t>
        </is>
      </c>
      <c r="AS18" t="n">
        <v/>
      </c>
      <c r="AT18" t="n">
        <v/>
      </c>
      <c r="AU18" t="inlineStr">
        <is>
          <t>Pending</t>
        </is>
      </c>
      <c r="AV18" t="n">
        <v/>
      </c>
      <c r="AW18" t="n">
        <v/>
      </c>
      <c r="AX18" t="n">
        <v/>
      </c>
      <c r="AY18" t="n">
        <v/>
      </c>
      <c r="AZ18" t="inlineStr">
        <is>
          <t>Active</t>
        </is>
      </c>
      <c r="BA18" t="inlineStr">
        <is>
          <t>General Trade</t>
        </is>
      </c>
      <c r="BB18" t="n">
        <v/>
      </c>
      <c r="BC18" t="n">
        <v/>
      </c>
    </row>
    <row r="19" ht="98" customHeight="1">
      <c r="A19" t="inlineStr">
        <is>
          <t>GTR09</t>
        </is>
      </c>
      <c r="B19" t="inlineStr">
        <is>
          <t>TAMIL NADU-1</t>
        </is>
      </c>
      <c r="C19" t="inlineStr">
        <is>
          <t>M SUNIL KUMAR</t>
        </is>
      </c>
      <c r="D19" t="inlineStr">
        <is>
          <t>SL04231</t>
        </is>
      </c>
      <c r="E19" t="inlineStr">
        <is>
          <t>SO</t>
        </is>
      </c>
      <c r="F19" t="inlineStr">
        <is>
          <t>Active</t>
        </is>
      </c>
      <c r="G19" t="inlineStr">
        <is>
          <t>Chennai</t>
        </is>
      </c>
      <c r="H19" t="inlineStr">
        <is>
          <t>M.K.B.Nagar Market (DB03116 - SRP ENTERPRISES)</t>
        </is>
      </c>
      <c r="I19" t="inlineStr">
        <is>
          <t>Ramanan</t>
        </is>
      </c>
      <c r="J19" t="inlineStr">
        <is>
          <t>SL04449</t>
        </is>
      </c>
      <c r="K19" t="inlineStr">
        <is>
          <t>ASE</t>
        </is>
      </c>
      <c r="L19" t="inlineStr">
        <is>
          <t>2026-10-12</t>
        </is>
      </c>
      <c r="M19" t="inlineStr">
        <is>
          <t>2026-10-12</t>
        </is>
      </c>
      <c r="N19" t="inlineStr">
        <is>
          <t>492670</t>
        </is>
      </c>
      <c r="O19" t="inlineStr">
        <is>
          <t>348342</t>
        </is>
      </c>
      <c r="P19" t="inlineStr">
        <is>
          <t>HQ-LOCAL TRAVEL (For 35KM+)</t>
        </is>
      </c>
      <c r="Q19" t="inlineStr">
        <is>
          <t>Retailing HQ</t>
        </is>
      </c>
      <c r="R19" t="n">
        <v/>
      </c>
      <c r="S19" t="n">
        <v/>
      </c>
      <c r="T19" t="n">
        <v/>
      </c>
      <c r="U19" t="n">
        <v/>
      </c>
      <c r="V19" t="n">
        <v/>
      </c>
      <c r="W19" t="inlineStr">
        <is>
          <t>https://bizompictures.s3.ap-southeast-1.amazonaws.com/1810/yZPrOMJjOPBnPew7N4oF1791818701554nwhB.jpeg</t>
        </is>
      </c>
      <c r="X19" t="inlineStr">
        <is>
          <t>https://bizompictures.s3.ap-southeast-1.amazonaws.com/1810/q3HapWCqfpbdflBFLQJk1791818702203n1Un.jpeg</t>
        </is>
      </c>
      <c r="Y19" t="inlineStr">
        <is>
          <t>Bike</t>
        </is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inlineStr">
        <is>
          <t>52.00</t>
        </is>
      </c>
      <c r="AI19" t="inlineStr">
        <is>
          <t>52.00</t>
        </is>
      </c>
      <c r="AJ19" t="inlineStr">
        <is>
          <t>52.00</t>
        </is>
      </c>
      <c r="AK19" t="inlineStr">
        <is>
          <t>1891</t>
        </is>
      </c>
      <c r="AL19" t="inlineStr">
        <is>
          <t>Saravanan N</t>
        </is>
      </c>
      <c r="AM19" t="inlineStr">
        <is>
          <t>HR APIS</t>
        </is>
      </c>
      <c r="AN19" t="inlineStr">
        <is>
          <t>Pending - 2nd Approval</t>
        </is>
      </c>
      <c r="AO19" t="inlineStr">
        <is>
          <t>2026-10-13</t>
        </is>
      </c>
      <c r="AP19" t="n">
        <v/>
      </c>
      <c r="AQ19" t="inlineStr">
        <is>
          <t>Approved</t>
        </is>
      </c>
      <c r="AR19" t="inlineStr">
        <is>
          <t>11</t>
        </is>
      </c>
      <c r="AS19" t="n">
        <v/>
      </c>
      <c r="AT19" t="n">
        <v/>
      </c>
      <c r="AU19" t="inlineStr">
        <is>
          <t>Pending</t>
        </is>
      </c>
      <c r="AV19" t="inlineStr">
        <is>
          <t>10</t>
        </is>
      </c>
      <c r="AW19" t="inlineStr">
        <is>
          <t>41</t>
        </is>
      </c>
      <c r="AX19" t="inlineStr">
        <is>
          <t>10</t>
        </is>
      </c>
      <c r="AY19" t="inlineStr">
        <is>
          <t>60.00</t>
        </is>
      </c>
      <c r="AZ19" t="inlineStr">
        <is>
          <t>Active</t>
        </is>
      </c>
      <c r="BA19" t="inlineStr">
        <is>
          <t>General Trade</t>
        </is>
      </c>
      <c r="BB19" t="n">
        <v/>
      </c>
      <c r="BC19" t="inlineStr">
        <is>
          <t>08:37:05</t>
        </is>
      </c>
    </row>
    <row r="20" ht="98" customHeight="1">
      <c r="A20" t="inlineStr">
        <is>
          <t>GTR09</t>
        </is>
      </c>
      <c r="B20" t="inlineStr">
        <is>
          <t>TAMIL NADU-2</t>
        </is>
      </c>
      <c r="C20" t="inlineStr">
        <is>
          <t>DHILIBAN M</t>
        </is>
      </c>
      <c r="D20" t="inlineStr">
        <is>
          <t>SL04394</t>
        </is>
      </c>
      <c r="E20" t="inlineStr">
        <is>
          <t>SO</t>
        </is>
      </c>
      <c r="F20" t="inlineStr">
        <is>
          <t>Active</t>
        </is>
      </c>
      <c r="G20" t="inlineStr">
        <is>
          <t>Krishnagiri</t>
        </is>
      </c>
      <c r="H20" t="inlineStr">
        <is>
          <t>Dharmapuri Local Market (MADHAIYA STORE - DB02770)</t>
        </is>
      </c>
      <c r="I20" t="inlineStr">
        <is>
          <t>K DINESHKUMAR</t>
        </is>
      </c>
      <c r="J20" t="inlineStr">
        <is>
          <t>SL04559</t>
        </is>
      </c>
      <c r="K20" t="inlineStr">
        <is>
          <t>ASE</t>
        </is>
      </c>
      <c r="L20" t="inlineStr">
        <is>
          <t>2026-10-12</t>
        </is>
      </c>
      <c r="M20" t="inlineStr">
        <is>
          <t>2026-10-12</t>
        </is>
      </c>
      <c r="N20" t="inlineStr">
        <is>
          <t>492671</t>
        </is>
      </c>
      <c r="O20" t="inlineStr">
        <is>
          <t>348343</t>
        </is>
      </c>
      <c r="P20" t="inlineStr">
        <is>
          <t>HQ-LOCAL TRAVEL (For 35KM+)</t>
        </is>
      </c>
      <c r="Q20" t="inlineStr">
        <is>
          <t>Other Activity EX-HQ</t>
        </is>
      </c>
      <c r="R20" t="n">
        <v/>
      </c>
      <c r="S20" t="n">
        <v/>
      </c>
      <c r="T20" t="n">
        <v/>
      </c>
      <c r="U20" t="n">
        <v/>
      </c>
      <c r="V20" t="n">
        <v/>
      </c>
      <c r="W20" t="inlineStr">
        <is>
          <t>https://bizompictures.s3.ap-southeast-1.amazonaws.com/1810/F1quBaDlAXghipoX8Atx1791818729624EtNn.jpeg</t>
        </is>
      </c>
      <c r="X20" t="inlineStr">
        <is>
          <t>https://bizompictures.s3.ap-southeast-1.amazonaws.com/1810/B7t5IQZXhD4tHfWcNn4r1791818731336DC32.jpeg</t>
        </is>
      </c>
      <c r="Y20" t="inlineStr">
        <is>
          <t>Bike</t>
        </is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inlineStr">
        <is>
          <t>176.00</t>
        </is>
      </c>
      <c r="AI20" t="inlineStr">
        <is>
          <t>176.00</t>
        </is>
      </c>
      <c r="AJ20" t="inlineStr">
        <is>
          <t>176.00</t>
        </is>
      </c>
      <c r="AK20" t="inlineStr">
        <is>
          <t>2162</t>
        </is>
      </c>
      <c r="AL20" t="inlineStr">
        <is>
          <t>Saravanan N</t>
        </is>
      </c>
      <c r="AM20" t="inlineStr">
        <is>
          <t>HR APIS</t>
        </is>
      </c>
      <c r="AN20" t="inlineStr">
        <is>
          <t>Pending - 2nd Approval</t>
        </is>
      </c>
      <c r="AO20" t="inlineStr">
        <is>
          <t>2026-10-13</t>
        </is>
      </c>
      <c r="AP20" t="n">
        <v/>
      </c>
      <c r="AQ20" t="inlineStr">
        <is>
          <t>Approved</t>
        </is>
      </c>
      <c r="AR20" t="inlineStr">
        <is>
          <t>11</t>
        </is>
      </c>
      <c r="AS20" t="n">
        <v/>
      </c>
      <c r="AT20" t="n">
        <v/>
      </c>
      <c r="AU20" t="inlineStr">
        <is>
          <t>Pending</t>
        </is>
      </c>
      <c r="AV20" t="inlineStr">
        <is>
          <t>10</t>
        </is>
      </c>
      <c r="AW20" t="inlineStr">
        <is>
          <t>41</t>
        </is>
      </c>
      <c r="AX20" t="inlineStr">
        <is>
          <t>5</t>
        </is>
      </c>
      <c r="AY20" t="inlineStr">
        <is>
          <t>123.00</t>
        </is>
      </c>
      <c r="AZ20" t="inlineStr">
        <is>
          <t>Active</t>
        </is>
      </c>
      <c r="BA20" t="inlineStr">
        <is>
          <t>General Trade</t>
        </is>
      </c>
      <c r="BB20" t="n">
        <v/>
      </c>
      <c r="BC20" t="inlineStr">
        <is>
          <t>08:40:27</t>
        </is>
      </c>
    </row>
    <row r="21" ht="98" customHeight="1">
      <c r="A21" t="inlineStr">
        <is>
          <t>South</t>
        </is>
      </c>
      <c r="B21" t="inlineStr">
        <is>
          <t>TAMIL NADU_MT</t>
        </is>
      </c>
      <c r="C21" t="inlineStr">
        <is>
          <t>PANGAJAM U</t>
        </is>
      </c>
      <c r="D21" t="inlineStr">
        <is>
          <t>SL04184</t>
        </is>
      </c>
      <c r="E21" t="inlineStr">
        <is>
          <t>SR</t>
        </is>
      </c>
      <c r="F21" t="inlineStr">
        <is>
          <t>Active</t>
        </is>
      </c>
      <c r="G21" t="inlineStr">
        <is>
          <t>Coimbatore</t>
        </is>
      </c>
      <c r="H21" t="inlineStr">
        <is>
          <t>GANAPATHY TO IDIKARAI(UNICORN ENTERPRISES_C003160)</t>
        </is>
      </c>
      <c r="I21" t="inlineStr">
        <is>
          <t>SURENDRAN R</t>
        </is>
      </c>
      <c r="J21" t="inlineStr">
        <is>
          <t>SL03532</t>
        </is>
      </c>
      <c r="K21" t="inlineStr">
        <is>
          <t>KAE</t>
        </is>
      </c>
      <c r="L21" t="inlineStr">
        <is>
          <t>2026-10-12</t>
        </is>
      </c>
      <c r="M21" t="inlineStr">
        <is>
          <t>2026-10-12</t>
        </is>
      </c>
      <c r="N21" t="inlineStr">
        <is>
          <t>492756</t>
        </is>
      </c>
      <c r="O21" t="inlineStr">
        <is>
          <t>348409</t>
        </is>
      </c>
      <c r="P21" t="inlineStr">
        <is>
          <t>HQ-LOCAL TRAVEL (For 35KM+)</t>
        </is>
      </c>
      <c r="Q21" t="inlineStr">
        <is>
          <t>Retailing HQ</t>
        </is>
      </c>
      <c r="R21" t="n">
        <v/>
      </c>
      <c r="S21" t="n">
        <v/>
      </c>
      <c r="T21" t="n">
        <v/>
      </c>
      <c r="U21" t="n">
        <v/>
      </c>
      <c r="V21" t="n">
        <v/>
      </c>
      <c r="W21" t="inlineStr">
        <is>
          <t>https://bizompictures.s3.ap-southeast-1.amazonaws.com/1810/Az1MoRHzEES9gU750Yrm1791822012258WD12.jpeg</t>
        </is>
      </c>
      <c r="X21" t="inlineStr">
        <is>
          <t>https://bizompictures.s3.ap-southeast-1.amazonaws.com/1810/DJQYdfjT04uN3qfljGLl17918220392085r8C.jpeg</t>
        </is>
      </c>
      <c r="Y21" t="inlineStr">
        <is>
          <t>Bike</t>
        </is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inlineStr">
        <is>
          <t>100.00</t>
        </is>
      </c>
      <c r="AI21" t="n">
        <v/>
      </c>
      <c r="AJ21" t="inlineStr">
        <is>
          <t>0.00</t>
        </is>
      </c>
      <c r="AK21" t="inlineStr">
        <is>
          <t>1804</t>
        </is>
      </c>
      <c r="AL21" t="inlineStr">
        <is>
          <t>SURENDRAN R</t>
        </is>
      </c>
      <c r="AM21" t="inlineStr">
        <is>
          <t>HR APIS</t>
        </is>
      </c>
      <c r="AN21" t="inlineStr">
        <is>
          <t>Pending - 1st Approval</t>
        </is>
      </c>
      <c r="AO21" t="n">
        <v/>
      </c>
      <c r="AP21" t="n">
        <v/>
      </c>
      <c r="AQ21" t="inlineStr">
        <is>
          <t>Pending</t>
        </is>
      </c>
      <c r="AR21" t="inlineStr">
        <is>
          <t>11</t>
        </is>
      </c>
      <c r="AS21" t="n">
        <v/>
      </c>
      <c r="AT21" t="n">
        <v/>
      </c>
      <c r="AU21" t="inlineStr">
        <is>
          <t>Pending</t>
        </is>
      </c>
      <c r="AV21" t="n">
        <v/>
      </c>
      <c r="AW21" t="inlineStr">
        <is>
          <t>1</t>
        </is>
      </c>
      <c r="AX21" t="inlineStr">
        <is>
          <t>0</t>
        </is>
      </c>
      <c r="AY21" t="n">
        <v/>
      </c>
      <c r="AZ21" t="inlineStr">
        <is>
          <t>Active</t>
        </is>
      </c>
      <c r="BA21" t="inlineStr">
        <is>
          <t>Modern Trade</t>
        </is>
      </c>
      <c r="BB21" t="n">
        <v/>
      </c>
      <c r="BC21" t="inlineStr">
        <is>
          <t>00:00:19</t>
        </is>
      </c>
    </row>
    <row r="22" ht="98" customHeight="1">
      <c r="A22" t="inlineStr">
        <is>
          <t>GTR02</t>
        </is>
      </c>
      <c r="B22" t="inlineStr">
        <is>
          <t>HARYANA-1</t>
        </is>
      </c>
      <c r="C22" t="inlineStr">
        <is>
          <t>MUJAHID .</t>
        </is>
      </c>
      <c r="D22" t="inlineStr">
        <is>
          <t>SL00170</t>
        </is>
      </c>
      <c r="E22" t="inlineStr">
        <is>
          <t>SSO</t>
        </is>
      </c>
      <c r="F22" t="inlineStr">
        <is>
          <t>Active</t>
        </is>
      </c>
      <c r="G22" t="inlineStr">
        <is>
          <t>GURUGRAM</t>
        </is>
      </c>
      <c r="H22" t="inlineStr">
        <is>
          <t>Khandsa Gaon (J. U. Enterprises - C000947)</t>
        </is>
      </c>
      <c r="I22" t="inlineStr">
        <is>
          <t>Vacant_ASE_Haryana_1</t>
        </is>
      </c>
      <c r="J22" t="n">
        <v/>
      </c>
      <c r="K22" t="inlineStr">
        <is>
          <t>ASE</t>
        </is>
      </c>
      <c r="L22" t="inlineStr">
        <is>
          <t>2026-10-12</t>
        </is>
      </c>
      <c r="M22" t="inlineStr">
        <is>
          <t>2026-10-12</t>
        </is>
      </c>
      <c r="N22" t="inlineStr">
        <is>
          <t>492768</t>
        </is>
      </c>
      <c r="O22" t="inlineStr">
        <is>
          <t>348418</t>
        </is>
      </c>
      <c r="P22" t="inlineStr">
        <is>
          <t>HQ-LOCAL TRAVEL (For 35KM+)</t>
        </is>
      </c>
      <c r="Q22" t="inlineStr">
        <is>
          <t>Retailing HQ</t>
        </is>
      </c>
      <c r="R22" t="n">
        <v/>
      </c>
      <c r="S22" t="n">
        <v/>
      </c>
      <c r="T22" t="n">
        <v/>
      </c>
      <c r="U22" t="n">
        <v/>
      </c>
      <c r="V22" t="n">
        <v/>
      </c>
      <c r="W22" t="inlineStr">
        <is>
          <t>https://bizompictures.s3.ap-southeast-1.amazonaws.com/1810/TDBdQQl5Jrg7vZ3h3K6O1791822461552amZV.jpeg</t>
        </is>
      </c>
      <c r="X22" t="inlineStr">
        <is>
          <t>https://bizompictures.s3.ap-southeast-1.amazonaws.com/1810/TACx5mtdZ5EFaPpsGb8y1791822467880x0Ld.jpeg</t>
        </is>
      </c>
      <c r="Y22" t="inlineStr">
        <is>
          <t>Bike</t>
        </is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inlineStr">
        <is>
          <t>516.00</t>
        </is>
      </c>
      <c r="AI22" t="n">
        <v/>
      </c>
      <c r="AJ22" t="inlineStr">
        <is>
          <t>0.00</t>
        </is>
      </c>
      <c r="AK22" t="inlineStr">
        <is>
          <t>334</t>
        </is>
      </c>
      <c r="AL22" t="inlineStr">
        <is>
          <t>PUNEET WADHWA</t>
        </is>
      </c>
      <c r="AM22" t="inlineStr">
        <is>
          <t>HR APIS</t>
        </is>
      </c>
      <c r="AN22" t="inlineStr">
        <is>
          <t>Pending - 1st Approval</t>
        </is>
      </c>
      <c r="AO22" t="n">
        <v/>
      </c>
      <c r="AP22" t="n">
        <v/>
      </c>
      <c r="AQ22" t="inlineStr">
        <is>
          <t>Pending</t>
        </is>
      </c>
      <c r="AR22" t="inlineStr">
        <is>
          <t>11</t>
        </is>
      </c>
      <c r="AS22" t="n">
        <v/>
      </c>
      <c r="AT22" t="n">
        <v/>
      </c>
      <c r="AU22" t="inlineStr">
        <is>
          <t>Pending</t>
        </is>
      </c>
      <c r="AV22" t="n">
        <v/>
      </c>
      <c r="AW22" t="inlineStr">
        <is>
          <t>42</t>
        </is>
      </c>
      <c r="AX22" t="inlineStr">
        <is>
          <t>8</t>
        </is>
      </c>
      <c r="AY22" t="inlineStr">
        <is>
          <t>40.00</t>
        </is>
      </c>
      <c r="AZ22" t="inlineStr">
        <is>
          <t>Active</t>
        </is>
      </c>
      <c r="BA22" t="inlineStr">
        <is>
          <t>General Trade</t>
        </is>
      </c>
      <c r="BB22" t="n">
        <v/>
      </c>
      <c r="BC22" t="inlineStr">
        <is>
          <t>11:40:14</t>
        </is>
      </c>
    </row>
    <row r="23" ht="98" customHeight="1">
      <c r="A23" t="inlineStr">
        <is>
          <t>South</t>
        </is>
      </c>
      <c r="B23" t="inlineStr">
        <is>
          <t>KARNATAKA_MT</t>
        </is>
      </c>
      <c r="C23" t="inlineStr">
        <is>
          <t>V GIRIDHAR BABU</t>
        </is>
      </c>
      <c r="D23" t="inlineStr">
        <is>
          <t>SL04344</t>
        </is>
      </c>
      <c r="E23" t="inlineStr">
        <is>
          <t>SO</t>
        </is>
      </c>
      <c r="F23" t="inlineStr">
        <is>
          <t>Active</t>
        </is>
      </c>
      <c r="G23" t="inlineStr">
        <is>
          <t>Bangalore</t>
        </is>
      </c>
      <c r="H23" t="n">
        <v/>
      </c>
      <c r="I23" t="inlineStr">
        <is>
          <t>AMRUTH K</t>
        </is>
      </c>
      <c r="J23" t="inlineStr">
        <is>
          <t>SL04303</t>
        </is>
      </c>
      <c r="K23" t="inlineStr">
        <is>
          <t>KAE</t>
        </is>
      </c>
      <c r="L23" t="inlineStr">
        <is>
          <t>2026-10-12</t>
        </is>
      </c>
      <c r="M23" t="inlineStr">
        <is>
          <t>2026-10-12</t>
        </is>
      </c>
      <c r="N23" t="inlineStr">
        <is>
          <t>492787</t>
        </is>
      </c>
      <c r="O23" t="inlineStr">
        <is>
          <t>348433</t>
        </is>
      </c>
      <c r="P23" t="inlineStr">
        <is>
          <t>HQ-LOCAL TRAVEL (For 35KM+)</t>
        </is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inlineStr">
        <is>
          <t>https://bizompictures.s3.ap-southeast-1.amazonaws.com/1810/5MhYAmxvi7fQKILjfRKz1791823275036WBlz.jpeg</t>
        </is>
      </c>
      <c r="X23" t="inlineStr">
        <is>
          <t>https://bizompictures.s3.ap-southeast-1.amazonaws.com/1810/lcIbholkkpqlpUfkXFZw17918232802093NXT.jpeg</t>
        </is>
      </c>
      <c r="Y23" t="inlineStr">
        <is>
          <t>Bike</t>
        </is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inlineStr">
        <is>
          <t>160.00</t>
        </is>
      </c>
      <c r="AI23" t="inlineStr">
        <is>
          <t>160.00</t>
        </is>
      </c>
      <c r="AJ23" t="inlineStr">
        <is>
          <t>160.00</t>
        </is>
      </c>
      <c r="AK23" t="inlineStr">
        <is>
          <t>2067</t>
        </is>
      </c>
      <c r="AL23" t="inlineStr">
        <is>
          <t>AMRUTH K</t>
        </is>
      </c>
      <c r="AM23" t="inlineStr">
        <is>
          <t>HR APIS</t>
        </is>
      </c>
      <c r="AN23" t="inlineStr">
        <is>
          <t>Pending - 2nd Approval</t>
        </is>
      </c>
      <c r="AO23" t="inlineStr">
        <is>
          <t>2026-10-13</t>
        </is>
      </c>
      <c r="AP23" t="n">
        <v/>
      </c>
      <c r="AQ23" t="inlineStr">
        <is>
          <t>Approved</t>
        </is>
      </c>
      <c r="AR23" t="inlineStr">
        <is>
          <t>11</t>
        </is>
      </c>
      <c r="AS23" t="n">
        <v/>
      </c>
      <c r="AT23" t="n">
        <v/>
      </c>
      <c r="AU23" t="inlineStr">
        <is>
          <t>Pending</t>
        </is>
      </c>
      <c r="AV23" t="inlineStr">
        <is>
          <t>10</t>
        </is>
      </c>
      <c r="AW23" t="n">
        <v/>
      </c>
      <c r="AX23" t="n">
        <v/>
      </c>
      <c r="AY23" t="n">
        <v/>
      </c>
      <c r="AZ23" t="inlineStr">
        <is>
          <t>Active</t>
        </is>
      </c>
      <c r="BA23" t="inlineStr">
        <is>
          <t>Modern Trade</t>
        </is>
      </c>
      <c r="BB23" t="n">
        <v/>
      </c>
      <c r="BC23" t="n">
        <v/>
      </c>
    </row>
    <row r="24" ht="98" customHeight="1">
      <c r="A24" t="inlineStr">
        <is>
          <t>GTR03 A</t>
        </is>
      </c>
      <c r="B24" t="inlineStr">
        <is>
          <t>UP CENTRAL</t>
        </is>
      </c>
      <c r="C24" t="inlineStr">
        <is>
          <t>RAJ KUMAR PAL</t>
        </is>
      </c>
      <c r="D24" t="inlineStr">
        <is>
          <t>SL03612</t>
        </is>
      </c>
      <c r="E24" t="inlineStr">
        <is>
          <t>SR</t>
        </is>
      </c>
      <c r="F24" t="inlineStr">
        <is>
          <t>Active</t>
        </is>
      </c>
      <c r="G24" t="inlineStr">
        <is>
          <t>LUCKNOW</t>
        </is>
      </c>
      <c r="H24" t="inlineStr">
        <is>
          <t>Neelmatha-Monday Market (India Enterprises - C003090)</t>
        </is>
      </c>
      <c r="I24" t="inlineStr">
        <is>
          <t>AMIT KUMAR SINGH</t>
        </is>
      </c>
      <c r="J24" t="inlineStr">
        <is>
          <t>SL02286</t>
        </is>
      </c>
      <c r="K24" t="inlineStr">
        <is>
          <t>ASE</t>
        </is>
      </c>
      <c r="L24" t="inlineStr">
        <is>
          <t>2026-10-12</t>
        </is>
      </c>
      <c r="M24" t="inlineStr">
        <is>
          <t>2026-10-12</t>
        </is>
      </c>
      <c r="N24" t="inlineStr">
        <is>
          <t>492935</t>
        </is>
      </c>
      <c r="O24" t="inlineStr">
        <is>
          <t>348531</t>
        </is>
      </c>
      <c r="P24" t="inlineStr">
        <is>
          <t>HQ-LOCAL TRAVEL (For 35KM+)</t>
        </is>
      </c>
      <c r="Q24" t="inlineStr">
        <is>
          <t>Retailing HQ</t>
        </is>
      </c>
      <c r="R24" t="n">
        <v/>
      </c>
      <c r="S24" t="n">
        <v/>
      </c>
      <c r="T24" t="n">
        <v/>
      </c>
      <c r="U24" t="n">
        <v/>
      </c>
      <c r="V24" t="n">
        <v/>
      </c>
      <c r="W24" t="inlineStr">
        <is>
          <t>https://bizompictures.s3.ap-southeast-1.amazonaws.com/1810/kMaAMCcaFwZuw1qGplBm1791827897973wRRh.jpeg</t>
        </is>
      </c>
      <c r="X24" t="inlineStr">
        <is>
          <t>https://bizompictures.s3.ap-southeast-1.amazonaws.com/1810/XHf92CD8A3jHN7aEKRzv1791827902887SNPG.jpeg</t>
        </is>
      </c>
      <c r="Y24" t="inlineStr">
        <is>
          <t>Bike</t>
        </is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inlineStr">
        <is>
          <t>232.00</t>
        </is>
      </c>
      <c r="AI24" t="n">
        <v/>
      </c>
      <c r="AJ24" t="inlineStr">
        <is>
          <t>0.00</t>
        </is>
      </c>
      <c r="AK24" t="inlineStr">
        <is>
          <t>1048</t>
        </is>
      </c>
      <c r="AL24" t="inlineStr">
        <is>
          <t>SAURABH JAISWAL</t>
        </is>
      </c>
      <c r="AM24" t="inlineStr">
        <is>
          <t>HR APIS</t>
        </is>
      </c>
      <c r="AN24" t="inlineStr">
        <is>
          <t>Pending - 1st Approval</t>
        </is>
      </c>
      <c r="AO24" t="n">
        <v/>
      </c>
      <c r="AP24" t="n">
        <v/>
      </c>
      <c r="AQ24" t="inlineStr">
        <is>
          <t>Pending</t>
        </is>
      </c>
      <c r="AR24" t="inlineStr">
        <is>
          <t>11</t>
        </is>
      </c>
      <c r="AS24" t="n">
        <v/>
      </c>
      <c r="AT24" t="n">
        <v/>
      </c>
      <c r="AU24" t="inlineStr">
        <is>
          <t>Pending</t>
        </is>
      </c>
      <c r="AV24" t="n">
        <v/>
      </c>
      <c r="AW24" t="inlineStr">
        <is>
          <t>44</t>
        </is>
      </c>
      <c r="AX24" t="inlineStr">
        <is>
          <t>17</t>
        </is>
      </c>
      <c r="AY24" t="inlineStr">
        <is>
          <t>778.00</t>
        </is>
      </c>
      <c r="AZ24" t="inlineStr">
        <is>
          <t>Active</t>
        </is>
      </c>
      <c r="BA24" t="inlineStr">
        <is>
          <t>General Trade</t>
        </is>
      </c>
      <c r="BB24" t="n">
        <v/>
      </c>
      <c r="BC24" t="inlineStr">
        <is>
          <t>06:37:13</t>
        </is>
      </c>
    </row>
    <row r="25" ht="98" customHeight="1">
      <c r="A25" t="inlineStr">
        <is>
          <t>GTR08</t>
        </is>
      </c>
      <c r="B25" t="inlineStr">
        <is>
          <t>KARNATAKA-3</t>
        </is>
      </c>
      <c r="C25" t="inlineStr">
        <is>
          <t>KIRAN KUMAR NAYAK</t>
        </is>
      </c>
      <c r="D25" t="inlineStr">
        <is>
          <t>SL02826</t>
        </is>
      </c>
      <c r="E25" t="inlineStr">
        <is>
          <t>SR</t>
        </is>
      </c>
      <c r="F25" t="inlineStr">
        <is>
          <t>Active</t>
        </is>
      </c>
      <c r="G25" t="inlineStr">
        <is>
          <t>BANGALORE</t>
        </is>
      </c>
      <c r="H25" t="inlineStr">
        <is>
          <t>Jallahalli Village(DEEKSHITHA ENTERPRISES-C003121)</t>
        </is>
      </c>
      <c r="I25" t="inlineStr">
        <is>
          <t>Vacant_ASE_Karnatka_3</t>
        </is>
      </c>
      <c r="J25" t="n">
        <v/>
      </c>
      <c r="K25" t="inlineStr">
        <is>
          <t>ASE</t>
        </is>
      </c>
      <c r="L25" t="inlineStr">
        <is>
          <t>2026-10-13</t>
        </is>
      </c>
      <c r="M25" t="inlineStr">
        <is>
          <t>2026-10-13</t>
        </is>
      </c>
      <c r="N25" t="inlineStr">
        <is>
          <t>493028</t>
        </is>
      </c>
      <c r="O25" t="inlineStr">
        <is>
          <t>348590</t>
        </is>
      </c>
      <c r="P25" t="inlineStr">
        <is>
          <t>HQ-LOCAL TRAVEL (For 35KM+)</t>
        </is>
      </c>
      <c r="Q25" t="inlineStr">
        <is>
          <t>Retailing HQ</t>
        </is>
      </c>
      <c r="R25" t="n">
        <v/>
      </c>
      <c r="S25" t="n">
        <v/>
      </c>
      <c r="T25" t="n">
        <v/>
      </c>
      <c r="U25" t="n">
        <v/>
      </c>
      <c r="V25" t="n">
        <v/>
      </c>
      <c r="W25" t="inlineStr">
        <is>
          <t>https://bizompictures.s3.ap-southeast-1.amazonaws.com/1810/xOEqJvria2PmomhFsS7j1791862671390vX6z.heic</t>
        </is>
      </c>
      <c r="X25" t="inlineStr">
        <is>
          <t>https://bizompictures.s3.ap-southeast-1.amazonaws.com/1810/XUUwjLPw6HRrWu2azgYL1791862672440f6d4.jpeg</t>
        </is>
      </c>
      <c r="Y25" t="inlineStr">
        <is>
          <t>Bike</t>
        </is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inlineStr">
        <is>
          <t>72.00</t>
        </is>
      </c>
      <c r="AI25" t="n">
        <v/>
      </c>
      <c r="AJ25" t="inlineStr">
        <is>
          <t>0.00</t>
        </is>
      </c>
      <c r="AK25" t="inlineStr">
        <is>
          <t>279</t>
        </is>
      </c>
      <c r="AL25" t="inlineStr">
        <is>
          <t>GANGADHARAM K</t>
        </is>
      </c>
      <c r="AM25" t="inlineStr">
        <is>
          <t>HR APIS</t>
        </is>
      </c>
      <c r="AN25" t="inlineStr">
        <is>
          <t>Pending - 1st Approval</t>
        </is>
      </c>
      <c r="AO25" t="n">
        <v/>
      </c>
      <c r="AP25" t="n">
        <v/>
      </c>
      <c r="AQ25" t="inlineStr">
        <is>
          <t>Pending</t>
        </is>
      </c>
      <c r="AR25" t="inlineStr">
        <is>
          <t>10</t>
        </is>
      </c>
      <c r="AS25" t="n">
        <v/>
      </c>
      <c r="AT25" t="n">
        <v/>
      </c>
      <c r="AU25" t="inlineStr">
        <is>
          <t>Pending</t>
        </is>
      </c>
      <c r="AV25" t="n">
        <v/>
      </c>
      <c r="AW25" t="inlineStr">
        <is>
          <t>3</t>
        </is>
      </c>
      <c r="AX25" t="inlineStr">
        <is>
          <t>0</t>
        </is>
      </c>
      <c r="AY25" t="n">
        <v/>
      </c>
      <c r="AZ25" t="inlineStr">
        <is>
          <t>Active</t>
        </is>
      </c>
      <c r="BA25" t="inlineStr">
        <is>
          <t>General Trade</t>
        </is>
      </c>
      <c r="BB25" t="n">
        <v/>
      </c>
      <c r="BC25" t="inlineStr">
        <is>
          <t>04:11:04</t>
        </is>
      </c>
    </row>
    <row r="26" ht="98" customHeight="1">
      <c r="A26" t="inlineStr">
        <is>
          <t>GTR08</t>
        </is>
      </c>
      <c r="B26" t="inlineStr">
        <is>
          <t>KARNATAKA-4</t>
        </is>
      </c>
      <c r="C26" t="inlineStr">
        <is>
          <t>P VIJAY KUMAR</t>
        </is>
      </c>
      <c r="D26" t="inlineStr">
        <is>
          <t>SL04426</t>
        </is>
      </c>
      <c r="E26" t="inlineStr">
        <is>
          <t>TSM</t>
        </is>
      </c>
      <c r="F26" t="inlineStr">
        <is>
          <t>Active</t>
        </is>
      </c>
      <c r="G26" t="inlineStr">
        <is>
          <t>Bangalore</t>
        </is>
      </c>
      <c r="H26" t="n">
        <v/>
      </c>
      <c r="I26" t="inlineStr">
        <is>
          <t>Vacant_ASM_Karnatka_4</t>
        </is>
      </c>
      <c r="J26" t="n">
        <v/>
      </c>
      <c r="K26" t="inlineStr">
        <is>
          <t>ASM</t>
        </is>
      </c>
      <c r="L26" t="inlineStr">
        <is>
          <t>2026-10-12</t>
        </is>
      </c>
      <c r="M26" t="inlineStr">
        <is>
          <t>2026-10-13</t>
        </is>
      </c>
      <c r="N26" t="inlineStr">
        <is>
          <t>493102</t>
        </is>
      </c>
      <c r="O26" t="inlineStr">
        <is>
          <t>348650</t>
        </is>
      </c>
      <c r="P26" t="inlineStr">
        <is>
          <t>HQ-LOCAL TRAVEL (For 35KM+)</t>
        </is>
      </c>
      <c r="Q26" t="inlineStr">
        <is>
          <t>Customer Visit HQ</t>
        </is>
      </c>
      <c r="R26" t="n">
        <v/>
      </c>
      <c r="S26" t="n">
        <v/>
      </c>
      <c r="T26" t="n">
        <v/>
      </c>
      <c r="U26" t="n">
        <v/>
      </c>
      <c r="V26" t="n">
        <v/>
      </c>
      <c r="W26" t="inlineStr">
        <is>
          <t>https://bizompictures.s3.ap-southeast-1.amazonaws.com/1810/9kNmEys2osO5tdqdRd1t1791874100899nZqd.jpeg</t>
        </is>
      </c>
      <c r="X26" t="inlineStr">
        <is>
          <t>https://bizompictures.s3.ap-southeast-1.amazonaws.com/1810/JupGwJ69Yq5Rz3aX7Nyx1791874110292Pvtb.jpeg</t>
        </is>
      </c>
      <c r="Y26" t="inlineStr">
        <is>
          <t>Bike</t>
        </is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inlineStr">
        <is>
          <t>256.00</t>
        </is>
      </c>
      <c r="AI26" t="n">
        <v/>
      </c>
      <c r="AJ26" t="inlineStr">
        <is>
          <t>0.00</t>
        </is>
      </c>
      <c r="AK26" t="inlineStr">
        <is>
          <t>2205</t>
        </is>
      </c>
      <c r="AL26" t="inlineStr">
        <is>
          <t>REVANASIDDAPPA</t>
        </is>
      </c>
      <c r="AM26" t="inlineStr">
        <is>
          <t>HR APIS</t>
        </is>
      </c>
      <c r="AN26" t="inlineStr">
        <is>
          <t>Pending - 1st Approval</t>
        </is>
      </c>
      <c r="AO26" t="n">
        <v/>
      </c>
      <c r="AP26" t="n">
        <v/>
      </c>
      <c r="AQ26" t="inlineStr">
        <is>
          <t>Pending</t>
        </is>
      </c>
      <c r="AR26" t="inlineStr">
        <is>
          <t>11</t>
        </is>
      </c>
      <c r="AS26" t="n">
        <v/>
      </c>
      <c r="AT26" t="n">
        <v/>
      </c>
      <c r="AU26" t="inlineStr">
        <is>
          <t>Pending</t>
        </is>
      </c>
      <c r="AV26" t="n">
        <v/>
      </c>
      <c r="AW26" t="n">
        <v/>
      </c>
      <c r="AX26" t="n">
        <v/>
      </c>
      <c r="AY26" t="n">
        <v/>
      </c>
      <c r="AZ26" t="inlineStr">
        <is>
          <t>Active</t>
        </is>
      </c>
      <c r="BA26" t="inlineStr">
        <is>
          <t>General Trade</t>
        </is>
      </c>
      <c r="BB26" t="n">
        <v/>
      </c>
      <c r="BC26" t="n">
        <v/>
      </c>
    </row>
    <row r="27" ht="98" customHeight="1">
      <c r="A27" t="inlineStr">
        <is>
          <t>GTR02</t>
        </is>
      </c>
      <c r="B27" t="inlineStr">
        <is>
          <t>RAJASTHAN-2</t>
        </is>
      </c>
      <c r="C27" t="inlineStr">
        <is>
          <t>ASIF SAMEJA</t>
        </is>
      </c>
      <c r="D27" t="inlineStr">
        <is>
          <t>SL04617</t>
        </is>
      </c>
      <c r="E27" t="inlineStr">
        <is>
          <t>SR</t>
        </is>
      </c>
      <c r="F27" t="inlineStr">
        <is>
          <t>Active</t>
        </is>
      </c>
      <c r="G27" t="inlineStr">
        <is>
          <t>BIKANER</t>
        </is>
      </c>
      <c r="H27" t="inlineStr">
        <is>
          <t>Mohta chok (PUJA MARKETING-DB03398)</t>
        </is>
      </c>
      <c r="I27" t="inlineStr">
        <is>
          <t>ARJUN SINGH PANWAR</t>
        </is>
      </c>
      <c r="J27" t="inlineStr">
        <is>
          <t>SL04565</t>
        </is>
      </c>
      <c r="K27" t="inlineStr">
        <is>
          <t>ASE</t>
        </is>
      </c>
      <c r="L27" t="inlineStr">
        <is>
          <t>2026-10-13</t>
        </is>
      </c>
      <c r="M27" t="inlineStr">
        <is>
          <t>2026-10-13</t>
        </is>
      </c>
      <c r="N27" t="inlineStr">
        <is>
          <t>493123</t>
        </is>
      </c>
      <c r="O27" t="inlineStr">
        <is>
          <t>348666</t>
        </is>
      </c>
      <c r="P27" t="inlineStr">
        <is>
          <t>HQ-LOCAL TRAVEL (For 35KM+)</t>
        </is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inlineStr">
        <is>
          <t>https://bizompictures.s3.ap-southeast-1.amazonaws.com/1810/2I76xdcseqwE5Y7G6ksg1791882531512ZetU.png</t>
        </is>
      </c>
      <c r="X27" t="inlineStr">
        <is>
          <t>https://bizompictures.s3.ap-southeast-1.amazonaws.com/1810/DUAnxyDn3G93f1vxv0O21791882532566dvYc.jpeg</t>
        </is>
      </c>
      <c r="Y27" t="inlineStr">
        <is>
          <t>Bike</t>
        </is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inlineStr">
        <is>
          <t>200.00</t>
        </is>
      </c>
      <c r="AI27" t="n">
        <v/>
      </c>
      <c r="AJ27" t="inlineStr">
        <is>
          <t>0.00</t>
        </is>
      </c>
      <c r="AK27" t="inlineStr">
        <is>
          <t>2473</t>
        </is>
      </c>
      <c r="AL27" t="n">
        <v/>
      </c>
      <c r="AM27" t="n">
        <v/>
      </c>
      <c r="AN27" t="inlineStr">
        <is>
          <t>Pending - 1st Approval</t>
        </is>
      </c>
      <c r="AO27" t="n">
        <v/>
      </c>
      <c r="AP27" t="n">
        <v/>
      </c>
      <c r="AQ27" t="inlineStr">
        <is>
          <t>Pending</t>
        </is>
      </c>
      <c r="AR27" t="inlineStr">
        <is>
          <t>10</t>
        </is>
      </c>
      <c r="AS27" t="n">
        <v/>
      </c>
      <c r="AT27" t="n">
        <v/>
      </c>
      <c r="AU27" t="inlineStr">
        <is>
          <t>Pending</t>
        </is>
      </c>
      <c r="AV27" t="n">
        <v/>
      </c>
      <c r="AW27" t="inlineStr">
        <is>
          <t>42</t>
        </is>
      </c>
      <c r="AX27" t="inlineStr">
        <is>
          <t>12</t>
        </is>
      </c>
      <c r="AY27" t="inlineStr">
        <is>
          <t>116.00</t>
        </is>
      </c>
      <c r="AZ27" t="inlineStr">
        <is>
          <t>Active</t>
        </is>
      </c>
      <c r="BA27" t="inlineStr">
        <is>
          <t>General Trade</t>
        </is>
      </c>
      <c r="BB27" t="n">
        <v/>
      </c>
      <c r="BC27" t="inlineStr">
        <is>
          <t>06:48:51</t>
        </is>
      </c>
    </row>
    <row r="28" ht="98" customHeight="1">
      <c r="A28" t="inlineStr">
        <is>
          <t>GTR04 B</t>
        </is>
      </c>
      <c r="B28" t="inlineStr">
        <is>
          <t>JHARKHAND</t>
        </is>
      </c>
      <c r="C28" t="inlineStr">
        <is>
          <t>PINKU KUMAR CHOUDHARI</t>
        </is>
      </c>
      <c r="D28" t="inlineStr">
        <is>
          <t>SL04004</t>
        </is>
      </c>
      <c r="E28" t="inlineStr">
        <is>
          <t>SR</t>
        </is>
      </c>
      <c r="F28" t="inlineStr">
        <is>
          <t>Active</t>
        </is>
      </c>
      <c r="G28" t="inlineStr">
        <is>
          <t>DEOGHAR</t>
        </is>
      </c>
      <c r="H28" t="inlineStr">
        <is>
          <t>Jasidih Market (Vikash store - DB03809)</t>
        </is>
      </c>
      <c r="I28" t="inlineStr">
        <is>
          <t>BRAJESH KUMAR MISHRA</t>
        </is>
      </c>
      <c r="J28" t="inlineStr">
        <is>
          <t>SL04573</t>
        </is>
      </c>
      <c r="K28" t="inlineStr">
        <is>
          <t>ASE</t>
        </is>
      </c>
      <c r="L28" t="inlineStr">
        <is>
          <t>2026-10-12</t>
        </is>
      </c>
      <c r="M28" t="inlineStr">
        <is>
          <t>2026-10-13</t>
        </is>
      </c>
      <c r="N28" t="inlineStr">
        <is>
          <t>493147</t>
        </is>
      </c>
      <c r="O28" t="inlineStr">
        <is>
          <t>348685</t>
        </is>
      </c>
      <c r="P28" t="inlineStr">
        <is>
          <t>HQ-LOCAL TRAVEL (For 35KM+)</t>
        </is>
      </c>
      <c r="Q28" t="inlineStr">
        <is>
          <t>Retailing HQ</t>
        </is>
      </c>
      <c r="R28" t="n">
        <v/>
      </c>
      <c r="S28" t="n">
        <v/>
      </c>
      <c r="T28" t="n">
        <v/>
      </c>
      <c r="U28" t="n">
        <v/>
      </c>
      <c r="V28" t="n">
        <v/>
      </c>
      <c r="W28" t="inlineStr">
        <is>
          <t>https://bizompictures.s3.ap-southeast-1.amazonaws.com/1810/YRNwJg2Won3QRW976WOM1791890710330TvtD.jpeg</t>
        </is>
      </c>
      <c r="X28" t="inlineStr">
        <is>
          <t>https://bizompictures.s3.ap-southeast-1.amazonaws.com/1810/FpNCWePs93A7tLgRCy2E1791890715060cyiS.jpeg</t>
        </is>
      </c>
      <c r="Y28" t="inlineStr">
        <is>
          <t>Bike</t>
        </is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inlineStr">
        <is>
          <t>300.00</t>
        </is>
      </c>
      <c r="AI28" t="n">
        <v/>
      </c>
      <c r="AJ28" t="inlineStr">
        <is>
          <t>0.00</t>
        </is>
      </c>
      <c r="AK28" t="inlineStr">
        <is>
          <t>1573</t>
        </is>
      </c>
      <c r="AL28" t="inlineStr">
        <is>
          <t>AMIT KUMAR SINHA</t>
        </is>
      </c>
      <c r="AM28" t="inlineStr">
        <is>
          <t>HR APIS</t>
        </is>
      </c>
      <c r="AN28" t="inlineStr">
        <is>
          <t>Pending - 1st Approval</t>
        </is>
      </c>
      <c r="AO28" t="n">
        <v/>
      </c>
      <c r="AP28" t="n">
        <v/>
      </c>
      <c r="AQ28" t="inlineStr">
        <is>
          <t>Pending</t>
        </is>
      </c>
      <c r="AR28" t="inlineStr">
        <is>
          <t>11</t>
        </is>
      </c>
      <c r="AS28" t="n">
        <v/>
      </c>
      <c r="AT28" t="n">
        <v/>
      </c>
      <c r="AU28" t="inlineStr">
        <is>
          <t>Pending</t>
        </is>
      </c>
      <c r="AV28" t="n">
        <v/>
      </c>
      <c r="AW28" t="inlineStr">
        <is>
          <t>41</t>
        </is>
      </c>
      <c r="AX28" t="inlineStr">
        <is>
          <t>22</t>
        </is>
      </c>
      <c r="AY28" t="inlineStr">
        <is>
          <t>263.00</t>
        </is>
      </c>
      <c r="AZ28" t="inlineStr">
        <is>
          <t>Active</t>
        </is>
      </c>
      <c r="BA28" t="inlineStr">
        <is>
          <t>General Trade</t>
        </is>
      </c>
      <c r="BB28" t="n">
        <v/>
      </c>
      <c r="BC28" t="inlineStr">
        <is>
          <t>05:56:04</t>
        </is>
      </c>
    </row>
    <row r="29" ht="98" customHeight="1">
      <c r="A29" t="inlineStr">
        <is>
          <t>GTR02</t>
        </is>
      </c>
      <c r="B29" t="inlineStr">
        <is>
          <t>DELHI-1</t>
        </is>
      </c>
      <c r="C29" t="inlineStr">
        <is>
          <t>KISHAN KUMAR</t>
        </is>
      </c>
      <c r="D29" t="inlineStr">
        <is>
          <t>SL04429</t>
        </is>
      </c>
      <c r="E29" t="inlineStr">
        <is>
          <t>SO</t>
        </is>
      </c>
      <c r="F29" t="inlineStr">
        <is>
          <t>Active</t>
        </is>
      </c>
      <c r="G29" t="inlineStr">
        <is>
          <t>West Delhi</t>
        </is>
      </c>
      <c r="H29" t="inlineStr">
        <is>
          <t>Delhi Gate Market (C003411-SP TRADERS)</t>
        </is>
      </c>
      <c r="I29" t="inlineStr">
        <is>
          <t>KARAN LAMBA</t>
        </is>
      </c>
      <c r="J29" t="inlineStr">
        <is>
          <t>SL04478</t>
        </is>
      </c>
      <c r="K29" t="inlineStr">
        <is>
          <t>ASE</t>
        </is>
      </c>
      <c r="L29" t="inlineStr">
        <is>
          <t>2026-10-13</t>
        </is>
      </c>
      <c r="M29" t="inlineStr">
        <is>
          <t>2026-10-13</t>
        </is>
      </c>
      <c r="N29" t="inlineStr">
        <is>
          <t>493166</t>
        </is>
      </c>
      <c r="O29" t="inlineStr">
        <is>
          <t>348702</t>
        </is>
      </c>
      <c r="P29" t="inlineStr">
        <is>
          <t>HQ-LOCAL TRAVEL (For 35KM+)</t>
        </is>
      </c>
      <c r="Q29" t="inlineStr">
        <is>
          <t>Retailing HQ</t>
        </is>
      </c>
      <c r="R29" t="n">
        <v/>
      </c>
      <c r="S29" t="n">
        <v/>
      </c>
      <c r="T29" t="n">
        <v/>
      </c>
      <c r="U29" t="n">
        <v/>
      </c>
      <c r="V29" t="n">
        <v/>
      </c>
      <c r="W29" t="inlineStr">
        <is>
          <t>https://bizompictures.s3.ap-southeast-1.amazonaws.com/1810/2z5OpUzEFCTCNUl8InTm1791893769397O2i9.jpeg</t>
        </is>
      </c>
      <c r="X29" t="inlineStr">
        <is>
          <t>https://bizompictures.s3.ap-southeast-1.amazonaws.com/1810/Hy7M9zFz0tGvOp6hlUFL179189327544817Bk.jpeg</t>
        </is>
      </c>
      <c r="Y29" t="inlineStr">
        <is>
          <t>Bike</t>
        </is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inlineStr">
        <is>
          <t>184.80</t>
        </is>
      </c>
      <c r="AI29" t="n">
        <v/>
      </c>
      <c r="AJ29" t="inlineStr">
        <is>
          <t>0.00</t>
        </is>
      </c>
      <c r="AK29" t="inlineStr">
        <is>
          <t>2221</t>
        </is>
      </c>
      <c r="AL29" t="inlineStr">
        <is>
          <t>RAHUL GAUTAM</t>
        </is>
      </c>
      <c r="AM29" t="inlineStr">
        <is>
          <t>HR APIS</t>
        </is>
      </c>
      <c r="AN29" t="inlineStr">
        <is>
          <t>Pending - 1st Approval</t>
        </is>
      </c>
      <c r="AO29" t="n">
        <v/>
      </c>
      <c r="AP29" t="n">
        <v/>
      </c>
      <c r="AQ29" t="inlineStr">
        <is>
          <t>Pending</t>
        </is>
      </c>
      <c r="AR29" t="inlineStr">
        <is>
          <t>10</t>
        </is>
      </c>
      <c r="AS29" t="n">
        <v/>
      </c>
      <c r="AT29" t="n">
        <v/>
      </c>
      <c r="AU29" t="inlineStr">
        <is>
          <t>Pending</t>
        </is>
      </c>
      <c r="AV29" t="n">
        <v/>
      </c>
      <c r="AW29" t="inlineStr">
        <is>
          <t>41</t>
        </is>
      </c>
      <c r="AX29" t="inlineStr">
        <is>
          <t>17</t>
        </is>
      </c>
      <c r="AY29" t="inlineStr">
        <is>
          <t>97.00</t>
        </is>
      </c>
      <c r="AZ29" t="inlineStr">
        <is>
          <t>Active</t>
        </is>
      </c>
      <c r="BA29" t="inlineStr">
        <is>
          <t>General Trade</t>
        </is>
      </c>
      <c r="BB29" t="n">
        <v/>
      </c>
      <c r="BC29" t="inlineStr">
        <is>
          <t>08:07:30</t>
        </is>
      </c>
    </row>
    <row r="30" ht="98" customHeight="1">
      <c r="A30" t="inlineStr">
        <is>
          <t>GTR01</t>
        </is>
      </c>
      <c r="B30" t="inlineStr">
        <is>
          <t>CHANDIGARH</t>
        </is>
      </c>
      <c r="C30" t="inlineStr">
        <is>
          <t>KULBIR SINGH</t>
        </is>
      </c>
      <c r="D30" t="inlineStr">
        <is>
          <t>SL04607</t>
        </is>
      </c>
      <c r="E30" t="inlineStr">
        <is>
          <t>SO</t>
        </is>
      </c>
      <c r="F30" t="inlineStr">
        <is>
          <t>Active</t>
        </is>
      </c>
      <c r="G30" t="inlineStr">
        <is>
          <t>Mohali</t>
        </is>
      </c>
      <c r="H30" t="inlineStr">
        <is>
          <t>Shahi Majra,Mohali Pind Ph 1,6 Market (Coquere India - C002516)</t>
        </is>
      </c>
      <c r="I30" t="inlineStr">
        <is>
          <t>Vacant_ASE_Chandigarh</t>
        </is>
      </c>
      <c r="J30" t="n">
        <v/>
      </c>
      <c r="K30" t="inlineStr">
        <is>
          <t>ASE</t>
        </is>
      </c>
      <c r="L30" t="inlineStr">
        <is>
          <t>2026-10-13</t>
        </is>
      </c>
      <c r="M30" t="inlineStr">
        <is>
          <t>2026-10-13</t>
        </is>
      </c>
      <c r="N30" t="inlineStr">
        <is>
          <t>493267</t>
        </is>
      </c>
      <c r="O30" t="inlineStr">
        <is>
          <t>348779</t>
        </is>
      </c>
      <c r="P30" t="inlineStr">
        <is>
          <t>HQ-LOCAL TRAVEL (For 35KM+)</t>
        </is>
      </c>
      <c r="Q30" t="inlineStr">
        <is>
          <t>Retailing HQ</t>
        </is>
      </c>
      <c r="R30" t="n">
        <v/>
      </c>
      <c r="S30" t="n">
        <v/>
      </c>
      <c r="T30" t="n">
        <v/>
      </c>
      <c r="U30" t="n">
        <v/>
      </c>
      <c r="V30" t="n">
        <v/>
      </c>
      <c r="W30" t="inlineStr">
        <is>
          <t>https://bizompictures.s3.ap-southeast-1.amazonaws.com/1810/qQ1qJ3VyeVIyqj5id9Lx1791898223161Gc2j.jpeg</t>
        </is>
      </c>
      <c r="X30" t="inlineStr">
        <is>
          <t>https://bizompictures.s3.ap-southeast-1.amazonaws.com/1810/o4fNfewTWJ5aPJZomtgg179189823970950Mi.jpeg</t>
        </is>
      </c>
      <c r="Y30" t="inlineStr">
        <is>
          <t>Bike</t>
        </is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inlineStr">
        <is>
          <t>92.00</t>
        </is>
      </c>
      <c r="AI30" t="n">
        <v/>
      </c>
      <c r="AJ30" t="inlineStr">
        <is>
          <t>0.00</t>
        </is>
      </c>
      <c r="AK30" t="inlineStr">
        <is>
          <t>2457</t>
        </is>
      </c>
      <c r="AL30" t="n">
        <v/>
      </c>
      <c r="AM30" t="n">
        <v/>
      </c>
      <c r="AN30" t="inlineStr">
        <is>
          <t>Pending - 1st Approval</t>
        </is>
      </c>
      <c r="AO30" t="n">
        <v/>
      </c>
      <c r="AP30" t="n">
        <v/>
      </c>
      <c r="AQ30" t="inlineStr">
        <is>
          <t>Pending</t>
        </is>
      </c>
      <c r="AR30" t="inlineStr">
        <is>
          <t>10</t>
        </is>
      </c>
      <c r="AS30" t="n">
        <v/>
      </c>
      <c r="AT30" t="n">
        <v/>
      </c>
      <c r="AU30" t="inlineStr">
        <is>
          <t>Pending</t>
        </is>
      </c>
      <c r="AV30" t="n">
        <v/>
      </c>
      <c r="AW30" t="inlineStr">
        <is>
          <t>49</t>
        </is>
      </c>
      <c r="AX30" t="inlineStr">
        <is>
          <t>15</t>
        </is>
      </c>
      <c r="AY30" t="inlineStr">
        <is>
          <t>230.00</t>
        </is>
      </c>
      <c r="AZ30" t="inlineStr">
        <is>
          <t>Active</t>
        </is>
      </c>
      <c r="BA30" t="inlineStr">
        <is>
          <t>General Trade</t>
        </is>
      </c>
      <c r="BB30" t="n">
        <v/>
      </c>
      <c r="BC30" t="inlineStr">
        <is>
          <t>06:15:27</t>
        </is>
      </c>
    </row>
    <row r="31" ht="98" customHeight="1">
      <c r="A31" t="inlineStr">
        <is>
          <t>GTR02</t>
        </is>
      </c>
      <c r="B31" t="inlineStr">
        <is>
          <t>DELHI-1</t>
        </is>
      </c>
      <c r="C31" t="inlineStr">
        <is>
          <t>BALRAM VERMA</t>
        </is>
      </c>
      <c r="D31" t="inlineStr">
        <is>
          <t>SL04547</t>
        </is>
      </c>
      <c r="E31" t="inlineStr">
        <is>
          <t>SO</t>
        </is>
      </c>
      <c r="F31" t="inlineStr">
        <is>
          <t>Active</t>
        </is>
      </c>
      <c r="G31" t="inlineStr">
        <is>
          <t>East Delhi</t>
        </is>
      </c>
      <c r="H31" t="inlineStr">
        <is>
          <t>Mayur vihar phase III(A.J. COMMUNICATION-C003337)</t>
        </is>
      </c>
      <c r="I31" t="inlineStr">
        <is>
          <t>AJAY KUMAR</t>
        </is>
      </c>
      <c r="J31" t="inlineStr">
        <is>
          <t>SL04502</t>
        </is>
      </c>
      <c r="K31" t="inlineStr">
        <is>
          <t>ASE</t>
        </is>
      </c>
      <c r="L31" t="inlineStr">
        <is>
          <t>2026-10-13</t>
        </is>
      </c>
      <c r="M31" t="inlineStr">
        <is>
          <t>2026-10-13</t>
        </is>
      </c>
      <c r="N31" t="inlineStr">
        <is>
          <t>493275</t>
        </is>
      </c>
      <c r="O31" t="inlineStr">
        <is>
          <t>348785</t>
        </is>
      </c>
      <c r="P31" t="inlineStr">
        <is>
          <t>HQ-LOCAL TRAVEL (For 35KM+)</t>
        </is>
      </c>
      <c r="Q31" t="inlineStr">
        <is>
          <t>Retailing HQ</t>
        </is>
      </c>
      <c r="R31" t="n">
        <v/>
      </c>
      <c r="S31" t="n">
        <v/>
      </c>
      <c r="T31" t="n">
        <v/>
      </c>
      <c r="U31" t="n">
        <v/>
      </c>
      <c r="V31" t="n">
        <v/>
      </c>
      <c r="W31" t="inlineStr">
        <is>
          <t>https://bizompictures.s3.ap-southeast-1.amazonaws.com/1810/9iAy2vrVvTfrPfsfZkWA17918984283071ny3.jpeg</t>
        </is>
      </c>
      <c r="X31" t="inlineStr">
        <is>
          <t>https://bizompictures.s3.ap-southeast-1.amazonaws.com/1810/iTgR1OfhXeo06VUMrRxV1791898433848Rp2U.jpeg</t>
        </is>
      </c>
      <c r="Y31" t="inlineStr">
        <is>
          <t>Bike</t>
        </is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inlineStr">
        <is>
          <t>56.00</t>
        </is>
      </c>
      <c r="AI31" t="n">
        <v/>
      </c>
      <c r="AJ31" t="inlineStr">
        <is>
          <t>0.00</t>
        </is>
      </c>
      <c r="AK31" t="inlineStr">
        <is>
          <t>2376</t>
        </is>
      </c>
      <c r="AL31" t="inlineStr">
        <is>
          <t>RAHUL GAUTAM</t>
        </is>
      </c>
      <c r="AM31" t="inlineStr">
        <is>
          <t>HR APIS</t>
        </is>
      </c>
      <c r="AN31" t="inlineStr">
        <is>
          <t>Pending - 1st Approval</t>
        </is>
      </c>
      <c r="AO31" t="n">
        <v/>
      </c>
      <c r="AP31" t="n">
        <v/>
      </c>
      <c r="AQ31" t="inlineStr">
        <is>
          <t>Pending</t>
        </is>
      </c>
      <c r="AR31" t="inlineStr">
        <is>
          <t>10</t>
        </is>
      </c>
      <c r="AS31" t="n">
        <v/>
      </c>
      <c r="AT31" t="n">
        <v/>
      </c>
      <c r="AU31" t="inlineStr">
        <is>
          <t>Pending</t>
        </is>
      </c>
      <c r="AV31" t="n">
        <v/>
      </c>
      <c r="AW31" t="inlineStr">
        <is>
          <t>40</t>
        </is>
      </c>
      <c r="AX31" t="inlineStr">
        <is>
          <t>4</t>
        </is>
      </c>
      <c r="AY31" t="inlineStr">
        <is>
          <t>60.00</t>
        </is>
      </c>
      <c r="AZ31" t="inlineStr">
        <is>
          <t>Active</t>
        </is>
      </c>
      <c r="BA31" t="inlineStr">
        <is>
          <t>General Trade</t>
        </is>
      </c>
      <c r="BB31" t="n">
        <v/>
      </c>
      <c r="BC31" t="inlineStr">
        <is>
          <t>02:46:59</t>
        </is>
      </c>
    </row>
    <row r="32" ht="98" customHeight="1">
      <c r="A32" t="inlineStr">
        <is>
          <t>GTR02</t>
        </is>
      </c>
      <c r="B32" t="inlineStr">
        <is>
          <t>RAJASTHAN-1</t>
        </is>
      </c>
      <c r="C32" t="inlineStr">
        <is>
          <t>MANOJ KUMAR JAT</t>
        </is>
      </c>
      <c r="D32" t="inlineStr">
        <is>
          <t>SL04389</t>
        </is>
      </c>
      <c r="E32" t="inlineStr">
        <is>
          <t>SO</t>
        </is>
      </c>
      <c r="F32" t="inlineStr">
        <is>
          <t>Active</t>
        </is>
      </c>
      <c r="G32" t="inlineStr">
        <is>
          <t>Jaipur</t>
        </is>
      </c>
      <c r="H32" t="inlineStr">
        <is>
          <t>Bagru &amp; Begas Market (SM ENTERPRISES - DB03307)</t>
        </is>
      </c>
      <c r="I32" t="inlineStr">
        <is>
          <t>SUSHIL KUMAR KUMBHKAR</t>
        </is>
      </c>
      <c r="J32" t="inlineStr">
        <is>
          <t>SL04574</t>
        </is>
      </c>
      <c r="K32" t="inlineStr">
        <is>
          <t>ASE</t>
        </is>
      </c>
      <c r="L32" t="inlineStr">
        <is>
          <t>2026-10-13</t>
        </is>
      </c>
      <c r="M32" t="inlineStr">
        <is>
          <t>2026-10-13</t>
        </is>
      </c>
      <c r="N32" t="inlineStr">
        <is>
          <t>493297</t>
        </is>
      </c>
      <c r="O32" t="inlineStr">
        <is>
          <t>348803</t>
        </is>
      </c>
      <c r="P32" t="inlineStr">
        <is>
          <t>HQ-LOCAL TRAVEL (For 35KM+)</t>
        </is>
      </c>
      <c r="Q32" t="inlineStr">
        <is>
          <t>Retailing HQ</t>
        </is>
      </c>
      <c r="R32" t="n">
        <v/>
      </c>
      <c r="S32" t="n">
        <v/>
      </c>
      <c r="T32" t="n">
        <v/>
      </c>
      <c r="U32" t="n">
        <v/>
      </c>
      <c r="V32" t="n">
        <v/>
      </c>
      <c r="W32" t="inlineStr">
        <is>
          <t>https://bizompictures.s3.ap-southeast-1.amazonaws.com/1810/5eMIzuxfbsMv6PyLY1ck1791898919007RhP7.jpeg</t>
        </is>
      </c>
      <c r="X32" t="inlineStr">
        <is>
          <t>https://bizompictures.s3.ap-southeast-1.amazonaws.com/1810/w9W6mzR51YfeK0enfdsx17918989199961vfx.jpeg</t>
        </is>
      </c>
      <c r="Y32" t="inlineStr">
        <is>
          <t>Bike</t>
        </is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inlineStr">
        <is>
          <t>172.00</t>
        </is>
      </c>
      <c r="AI32" t="n">
        <v/>
      </c>
      <c r="AJ32" t="inlineStr">
        <is>
          <t>0.00</t>
        </is>
      </c>
      <c r="AK32" t="inlineStr">
        <is>
          <t>2149</t>
        </is>
      </c>
      <c r="AL32" t="inlineStr">
        <is>
          <t>VINAY SHARMA</t>
        </is>
      </c>
      <c r="AM32" t="inlineStr">
        <is>
          <t>HR APIS</t>
        </is>
      </c>
      <c r="AN32" t="inlineStr">
        <is>
          <t>Pending - 1st Approval</t>
        </is>
      </c>
      <c r="AO32" t="n">
        <v/>
      </c>
      <c r="AP32" t="n">
        <v/>
      </c>
      <c r="AQ32" t="inlineStr">
        <is>
          <t>Pending</t>
        </is>
      </c>
      <c r="AR32" t="inlineStr">
        <is>
          <t>10</t>
        </is>
      </c>
      <c r="AS32" t="n">
        <v/>
      </c>
      <c r="AT32" t="n">
        <v/>
      </c>
      <c r="AU32" t="inlineStr">
        <is>
          <t>Pending</t>
        </is>
      </c>
      <c r="AV32" t="n">
        <v/>
      </c>
      <c r="AW32" t="inlineStr">
        <is>
          <t>43</t>
        </is>
      </c>
      <c r="AX32" t="inlineStr">
        <is>
          <t>21</t>
        </is>
      </c>
      <c r="AY32" t="inlineStr">
        <is>
          <t>193.00</t>
        </is>
      </c>
      <c r="AZ32" t="inlineStr">
        <is>
          <t>Active</t>
        </is>
      </c>
      <c r="BA32" t="inlineStr">
        <is>
          <t>General Trade</t>
        </is>
      </c>
      <c r="BB32" t="n">
        <v/>
      </c>
      <c r="BC32" t="inlineStr">
        <is>
          <t>09:20:51</t>
        </is>
      </c>
    </row>
    <row r="33" ht="98" customHeight="1">
      <c r="A33" t="inlineStr">
        <is>
          <t>GTR08</t>
        </is>
      </c>
      <c r="B33" t="inlineStr">
        <is>
          <t>KARNATAKA-3</t>
        </is>
      </c>
      <c r="C33" t="inlineStr">
        <is>
          <t>SHASHIDHAR NAIR</t>
        </is>
      </c>
      <c r="D33" t="inlineStr">
        <is>
          <t>SL01966</t>
        </is>
      </c>
      <c r="E33" t="inlineStr">
        <is>
          <t>SO</t>
        </is>
      </c>
      <c r="F33" t="inlineStr">
        <is>
          <t>Active</t>
        </is>
      </c>
      <c r="G33" t="inlineStr">
        <is>
          <t>BANGALORE</t>
        </is>
      </c>
      <c r="H33" t="inlineStr">
        <is>
          <t>Marthalli Market (Hegde Traders - C001657)</t>
        </is>
      </c>
      <c r="I33" t="inlineStr">
        <is>
          <t>Vacant_ASE_Karnatka_3</t>
        </is>
      </c>
      <c r="J33" t="n">
        <v/>
      </c>
      <c r="K33" t="inlineStr">
        <is>
          <t>ASE</t>
        </is>
      </c>
      <c r="L33" t="inlineStr">
        <is>
          <t>2026-10-13</t>
        </is>
      </c>
      <c r="M33" t="inlineStr">
        <is>
          <t>2026-10-13</t>
        </is>
      </c>
      <c r="N33" t="inlineStr">
        <is>
          <t>493299</t>
        </is>
      </c>
      <c r="O33" t="inlineStr">
        <is>
          <t>348804</t>
        </is>
      </c>
      <c r="P33" t="inlineStr">
        <is>
          <t>HQ-LOCAL TRAVEL (For 35KM+)</t>
        </is>
      </c>
      <c r="Q33" t="inlineStr">
        <is>
          <t>Retailing HQ</t>
        </is>
      </c>
      <c r="R33" t="n">
        <v/>
      </c>
      <c r="S33" t="n">
        <v/>
      </c>
      <c r="T33" t="n">
        <v/>
      </c>
      <c r="U33" t="n">
        <v/>
      </c>
      <c r="V33" t="n">
        <v/>
      </c>
      <c r="W33" t="inlineStr">
        <is>
          <t>https://bizompictures.s3.ap-southeast-1.amazonaws.com/1810/O4MckMgj3p1V462KY3Vn17918989805796gK6.jpeg</t>
        </is>
      </c>
      <c r="X33" t="inlineStr">
        <is>
          <t>https://bizompictures.s3.ap-southeast-1.amazonaws.com/1810/XxqQi7Ee7NcLRFtkEvYc1791898983555zPhl.jpeg</t>
        </is>
      </c>
      <c r="Y33" t="inlineStr">
        <is>
          <t>Bike</t>
        </is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inlineStr">
        <is>
          <t>132.00</t>
        </is>
      </c>
      <c r="AI33" t="n">
        <v/>
      </c>
      <c r="AJ33" t="inlineStr">
        <is>
          <t>0.00</t>
        </is>
      </c>
      <c r="AK33" t="inlineStr">
        <is>
          <t>188</t>
        </is>
      </c>
      <c r="AL33" t="inlineStr">
        <is>
          <t>GANGADHARAM K</t>
        </is>
      </c>
      <c r="AM33" t="inlineStr">
        <is>
          <t>HR APIS</t>
        </is>
      </c>
      <c r="AN33" t="inlineStr">
        <is>
          <t>Pending - 1st Approval</t>
        </is>
      </c>
      <c r="AO33" t="n">
        <v/>
      </c>
      <c r="AP33" t="n">
        <v/>
      </c>
      <c r="AQ33" t="inlineStr">
        <is>
          <t>Pending</t>
        </is>
      </c>
      <c r="AR33" t="inlineStr">
        <is>
          <t>10</t>
        </is>
      </c>
      <c r="AS33" t="n">
        <v/>
      </c>
      <c r="AT33" t="n">
        <v/>
      </c>
      <c r="AU33" t="inlineStr">
        <is>
          <t>Pending</t>
        </is>
      </c>
      <c r="AV33" t="n">
        <v/>
      </c>
      <c r="AW33" t="inlineStr">
        <is>
          <t>44</t>
        </is>
      </c>
      <c r="AX33" t="inlineStr">
        <is>
          <t>17</t>
        </is>
      </c>
      <c r="AY33" t="inlineStr">
        <is>
          <t>214.00</t>
        </is>
      </c>
      <c r="AZ33" t="inlineStr">
        <is>
          <t>Active</t>
        </is>
      </c>
      <c r="BA33" t="inlineStr">
        <is>
          <t>General Trade</t>
        </is>
      </c>
      <c r="BB33" t="n">
        <v/>
      </c>
      <c r="BC33" t="inlineStr">
        <is>
          <t>05:59:22</t>
        </is>
      </c>
    </row>
    <row r="34" ht="98" customHeight="1">
      <c r="A34" t="inlineStr">
        <is>
          <t>GTR09</t>
        </is>
      </c>
      <c r="B34" t="inlineStr">
        <is>
          <t>TAMIL NADU-2</t>
        </is>
      </c>
      <c r="C34" t="inlineStr">
        <is>
          <t>G SUGIRTHA RAJA</t>
        </is>
      </c>
      <c r="D34" t="inlineStr">
        <is>
          <t>SL04576</t>
        </is>
      </c>
      <c r="E34" t="inlineStr">
        <is>
          <t>SO</t>
        </is>
      </c>
      <c r="F34" t="inlineStr">
        <is>
          <t>Active</t>
        </is>
      </c>
      <c r="G34" t="inlineStr">
        <is>
          <t>Salem</t>
        </is>
      </c>
      <c r="H34" t="inlineStr">
        <is>
          <t>Chinnakadaiveethi1(NSL Distributor-DB00438)</t>
        </is>
      </c>
      <c r="I34" t="inlineStr">
        <is>
          <t>K DINESHKUMAR</t>
        </is>
      </c>
      <c r="J34" t="inlineStr">
        <is>
          <t>SL04559</t>
        </is>
      </c>
      <c r="K34" t="inlineStr">
        <is>
          <t>ASE</t>
        </is>
      </c>
      <c r="L34" t="inlineStr">
        <is>
          <t>2026-10-13</t>
        </is>
      </c>
      <c r="M34" t="inlineStr">
        <is>
          <t>2026-10-13</t>
        </is>
      </c>
      <c r="N34" t="inlineStr">
        <is>
          <t>493334</t>
        </is>
      </c>
      <c r="O34" t="inlineStr">
        <is>
          <t>348832</t>
        </is>
      </c>
      <c r="P34" t="inlineStr">
        <is>
          <t>HQ-LOCAL TRAVEL (For 35KM+)</t>
        </is>
      </c>
      <c r="Q34" t="inlineStr">
        <is>
          <t>Retailing EX-HQ</t>
        </is>
      </c>
      <c r="R34" t="n">
        <v/>
      </c>
      <c r="S34" t="n">
        <v/>
      </c>
      <c r="T34" t="n">
        <v/>
      </c>
      <c r="U34" t="n">
        <v/>
      </c>
      <c r="V34" t="n">
        <v/>
      </c>
      <c r="W34" t="inlineStr">
        <is>
          <t>https://bizompictures.s3.ap-southeast-1.amazonaws.com/1810/8IvyzZerdnE5GPYCtD7h1791899989386hoGV.jpeg</t>
        </is>
      </c>
      <c r="X34" t="inlineStr">
        <is>
          <t>https://bizompictures.s3.ap-southeast-1.amazonaws.com/1810/QX1EybB83DEYDhxGgtyg1791899994773lOWL.jpeg</t>
        </is>
      </c>
      <c r="Y34" t="inlineStr">
        <is>
          <t>Bike</t>
        </is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inlineStr">
        <is>
          <t>40.00</t>
        </is>
      </c>
      <c r="AI34" t="inlineStr">
        <is>
          <t>40.00</t>
        </is>
      </c>
      <c r="AJ34" t="inlineStr">
        <is>
          <t>40.00</t>
        </is>
      </c>
      <c r="AK34" t="inlineStr">
        <is>
          <t>2411</t>
        </is>
      </c>
      <c r="AL34" t="inlineStr">
        <is>
          <t>Saravanan N</t>
        </is>
      </c>
      <c r="AM34" t="inlineStr">
        <is>
          <t>HR APIS</t>
        </is>
      </c>
      <c r="AN34" t="inlineStr">
        <is>
          <t>Pending - 2nd Approval</t>
        </is>
      </c>
      <c r="AO34" t="inlineStr">
        <is>
          <t>2026-10-16</t>
        </is>
      </c>
      <c r="AP34" t="n">
        <v/>
      </c>
      <c r="AQ34" t="inlineStr">
        <is>
          <t>Approved</t>
        </is>
      </c>
      <c r="AR34" t="inlineStr">
        <is>
          <t>10</t>
        </is>
      </c>
      <c r="AS34" t="n">
        <v/>
      </c>
      <c r="AT34" t="n">
        <v/>
      </c>
      <c r="AU34" t="inlineStr">
        <is>
          <t>Pending</t>
        </is>
      </c>
      <c r="AV34" t="inlineStr">
        <is>
          <t>7</t>
        </is>
      </c>
      <c r="AW34" t="n">
        <v/>
      </c>
      <c r="AX34" t="n">
        <v/>
      </c>
      <c r="AY34" t="n">
        <v/>
      </c>
      <c r="AZ34" t="inlineStr">
        <is>
          <t>Active</t>
        </is>
      </c>
      <c r="BA34" t="inlineStr">
        <is>
          <t>General Trade</t>
        </is>
      </c>
      <c r="BB34" t="n">
        <v/>
      </c>
      <c r="BC34" t="n">
        <v/>
      </c>
    </row>
    <row r="35" ht="98" customHeight="1">
      <c r="A35" t="inlineStr">
        <is>
          <t>GTR07</t>
        </is>
      </c>
      <c r="B35" t="inlineStr">
        <is>
          <t>TELANGANA-1</t>
        </is>
      </c>
      <c r="C35" t="inlineStr">
        <is>
          <t>BHATTARU SETTI RAMESH</t>
        </is>
      </c>
      <c r="D35" t="inlineStr">
        <is>
          <t>SL03991</t>
        </is>
      </c>
      <c r="E35" t="inlineStr">
        <is>
          <t>SO</t>
        </is>
      </c>
      <c r="F35" t="inlineStr">
        <is>
          <t>Active</t>
        </is>
      </c>
      <c r="G35" t="inlineStr">
        <is>
          <t>HYDERABAD</t>
        </is>
      </c>
      <c r="H35" t="inlineStr">
        <is>
          <t>Gopanpally Market (SIDDIVINAYAKA AGENCIES - C003283)</t>
        </is>
      </c>
      <c r="I35" t="inlineStr">
        <is>
          <t>ARVIND KUMAR DUBEY</t>
        </is>
      </c>
      <c r="J35" t="inlineStr">
        <is>
          <t>SL04125</t>
        </is>
      </c>
      <c r="K35" t="inlineStr">
        <is>
          <t>ASE</t>
        </is>
      </c>
      <c r="L35" t="inlineStr">
        <is>
          <t>2026-10-13</t>
        </is>
      </c>
      <c r="M35" t="inlineStr">
        <is>
          <t>2026-10-13</t>
        </is>
      </c>
      <c r="N35" t="inlineStr">
        <is>
          <t>493336</t>
        </is>
      </c>
      <c r="O35" t="inlineStr">
        <is>
          <t>348833</t>
        </is>
      </c>
      <c r="P35" t="inlineStr">
        <is>
          <t>HQ-LOCAL TRAVEL (For 35KM+)</t>
        </is>
      </c>
      <c r="Q35" t="inlineStr">
        <is>
          <t>Retailing HQ</t>
        </is>
      </c>
      <c r="R35" t="n">
        <v/>
      </c>
      <c r="S35" t="n">
        <v/>
      </c>
      <c r="T35" t="n">
        <v/>
      </c>
      <c r="U35" t="n">
        <v/>
      </c>
      <c r="V35" t="n">
        <v/>
      </c>
      <c r="W35" t="inlineStr">
        <is>
          <t>https://bizompictures.s3.ap-southeast-1.amazonaws.com/1810/ciRjvk7AXracZQdxtkcl1791900003330zjrT.jpeg</t>
        </is>
      </c>
      <c r="X35" t="inlineStr">
        <is>
          <t>https://bizompictures.s3.ap-southeast-1.amazonaws.com/1810/3YLQVAa2I6vx9egkq1Cq1791900007286HYmT.jpeg</t>
        </is>
      </c>
      <c r="Y35" t="inlineStr">
        <is>
          <t>Bike</t>
        </is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inlineStr">
        <is>
          <t>112.00</t>
        </is>
      </c>
      <c r="AI35" t="inlineStr">
        <is>
          <t>112.00</t>
        </is>
      </c>
      <c r="AJ35" t="inlineStr">
        <is>
          <t>112.00</t>
        </is>
      </c>
      <c r="AK35" t="inlineStr">
        <is>
          <t>1559</t>
        </is>
      </c>
      <c r="AL35" t="inlineStr">
        <is>
          <t>SHIVAKANTH SAPA</t>
        </is>
      </c>
      <c r="AM35" t="inlineStr">
        <is>
          <t>HR APIS</t>
        </is>
      </c>
      <c r="AN35" t="inlineStr">
        <is>
          <t>Pending - 2nd Approval</t>
        </is>
      </c>
      <c r="AO35" t="inlineStr">
        <is>
          <t>2026-10-22</t>
        </is>
      </c>
      <c r="AP35" t="n">
        <v/>
      </c>
      <c r="AQ35" t="inlineStr">
        <is>
          <t>Approved</t>
        </is>
      </c>
      <c r="AR35" t="inlineStr">
        <is>
          <t>10</t>
        </is>
      </c>
      <c r="AS35" t="n">
        <v/>
      </c>
      <c r="AT35" t="n">
        <v/>
      </c>
      <c r="AU35" t="inlineStr">
        <is>
          <t>Pending</t>
        </is>
      </c>
      <c r="AV35" t="inlineStr">
        <is>
          <t>1</t>
        </is>
      </c>
      <c r="AW35" t="inlineStr">
        <is>
          <t>44</t>
        </is>
      </c>
      <c r="AX35" t="inlineStr">
        <is>
          <t>21</t>
        </is>
      </c>
      <c r="AY35" t="inlineStr">
        <is>
          <t>389.00</t>
        </is>
      </c>
      <c r="AZ35" t="inlineStr">
        <is>
          <t>Active</t>
        </is>
      </c>
      <c r="BA35" t="inlineStr">
        <is>
          <t>General Trade</t>
        </is>
      </c>
      <c r="BB35" t="n">
        <v/>
      </c>
      <c r="BC35" t="inlineStr">
        <is>
          <t>07:54:27</t>
        </is>
      </c>
    </row>
    <row r="36" ht="98" customHeight="1">
      <c r="A36" t="inlineStr">
        <is>
          <t>GTR02</t>
        </is>
      </c>
      <c r="B36" t="inlineStr">
        <is>
          <t>RAJASTHAN-1</t>
        </is>
      </c>
      <c r="C36" t="inlineStr">
        <is>
          <t>PRAVEEN SHARMA</t>
        </is>
      </c>
      <c r="D36" t="inlineStr">
        <is>
          <t>SL03855</t>
        </is>
      </c>
      <c r="E36" t="inlineStr">
        <is>
          <t>SR</t>
        </is>
      </c>
      <c r="F36" t="inlineStr">
        <is>
          <t>Active</t>
        </is>
      </c>
      <c r="G36" t="inlineStr">
        <is>
          <t>JAIPUR</t>
        </is>
      </c>
      <c r="H36" t="inlineStr">
        <is>
          <t>Muhana Mandi Market (PHOENIX SALES-DB03490)</t>
        </is>
      </c>
      <c r="I36" t="inlineStr">
        <is>
          <t>SUSHIL KUMAR KUMBHKAR</t>
        </is>
      </c>
      <c r="J36" t="inlineStr">
        <is>
          <t>SL04574</t>
        </is>
      </c>
      <c r="K36" t="inlineStr">
        <is>
          <t>ASE</t>
        </is>
      </c>
      <c r="L36" t="inlineStr">
        <is>
          <t>2026-10-13</t>
        </is>
      </c>
      <c r="M36" t="inlineStr">
        <is>
          <t>2026-10-13</t>
        </is>
      </c>
      <c r="N36" t="inlineStr">
        <is>
          <t>493355</t>
        </is>
      </c>
      <c r="O36" t="inlineStr">
        <is>
          <t>348848</t>
        </is>
      </c>
      <c r="P36" t="inlineStr">
        <is>
          <t>HQ-LOCAL TRAVEL (For 35KM+)</t>
        </is>
      </c>
      <c r="Q36" t="inlineStr">
        <is>
          <t>Retailing HQ</t>
        </is>
      </c>
      <c r="R36" t="n">
        <v/>
      </c>
      <c r="S36" t="n">
        <v/>
      </c>
      <c r="T36" t="n">
        <v/>
      </c>
      <c r="U36" t="n">
        <v/>
      </c>
      <c r="V36" t="n">
        <v/>
      </c>
      <c r="W36" t="inlineStr">
        <is>
          <t>https://bizompictures.s3.ap-southeast-1.amazonaws.com/1810/PTdYEmqsj5nkzOutfBJl1791900465783ji3Q.jpeg</t>
        </is>
      </c>
      <c r="X36" t="inlineStr">
        <is>
          <t>https://bizompictures.s3.ap-southeast-1.amazonaws.com/1810/IOGR1LJXqwXDzM8trP801791900471465wXSI.jpeg</t>
        </is>
      </c>
      <c r="Y36" t="inlineStr">
        <is>
          <t>Bike</t>
        </is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inlineStr">
        <is>
          <t>64.00</t>
        </is>
      </c>
      <c r="AI36" t="n">
        <v/>
      </c>
      <c r="AJ36" t="inlineStr">
        <is>
          <t>0.00</t>
        </is>
      </c>
      <c r="AK36" t="inlineStr">
        <is>
          <t>1402</t>
        </is>
      </c>
      <c r="AL36" t="inlineStr">
        <is>
          <t>VINAY SHARMA</t>
        </is>
      </c>
      <c r="AM36" t="inlineStr">
        <is>
          <t>HR APIS</t>
        </is>
      </c>
      <c r="AN36" t="inlineStr">
        <is>
          <t>Pending - 1st Approval</t>
        </is>
      </c>
      <c r="AO36" t="n">
        <v/>
      </c>
      <c r="AP36" t="n">
        <v/>
      </c>
      <c r="AQ36" t="inlineStr">
        <is>
          <t>Pending</t>
        </is>
      </c>
      <c r="AR36" t="inlineStr">
        <is>
          <t>10</t>
        </is>
      </c>
      <c r="AS36" t="n">
        <v/>
      </c>
      <c r="AT36" t="n">
        <v/>
      </c>
      <c r="AU36" t="inlineStr">
        <is>
          <t>Pending</t>
        </is>
      </c>
      <c r="AV36" t="n">
        <v/>
      </c>
      <c r="AW36" t="inlineStr">
        <is>
          <t>42</t>
        </is>
      </c>
      <c r="AX36" t="inlineStr">
        <is>
          <t>9</t>
        </is>
      </c>
      <c r="AY36" t="inlineStr">
        <is>
          <t>48.00</t>
        </is>
      </c>
      <c r="AZ36" t="inlineStr">
        <is>
          <t>Active</t>
        </is>
      </c>
      <c r="BA36" t="inlineStr">
        <is>
          <t>General Trade</t>
        </is>
      </c>
      <c r="BB36" t="n">
        <v/>
      </c>
      <c r="BC36" t="inlineStr">
        <is>
          <t>06:45:44</t>
        </is>
      </c>
    </row>
    <row r="37" ht="98" customHeight="1">
      <c r="A37" t="inlineStr">
        <is>
          <t>GTR02</t>
        </is>
      </c>
      <c r="B37" t="inlineStr">
        <is>
          <t>HARYANA-1</t>
        </is>
      </c>
      <c r="C37" t="inlineStr">
        <is>
          <t>SALIM KHAN</t>
        </is>
      </c>
      <c r="D37" t="inlineStr">
        <is>
          <t>SL04240</t>
        </is>
      </c>
      <c r="E37" t="inlineStr">
        <is>
          <t>SO</t>
        </is>
      </c>
      <c r="F37" t="inlineStr">
        <is>
          <t>Active</t>
        </is>
      </c>
      <c r="G37" t="inlineStr">
        <is>
          <t>Faridabad</t>
        </is>
      </c>
      <c r="H37" t="inlineStr">
        <is>
          <t>Sector14,15,16,17,18 Market (Dhingra Sales Agencies - C001648)</t>
        </is>
      </c>
      <c r="I37" t="inlineStr">
        <is>
          <t>Vacant_ASE_Haryana_1</t>
        </is>
      </c>
      <c r="J37" t="n">
        <v/>
      </c>
      <c r="K37" t="inlineStr">
        <is>
          <t>ASE</t>
        </is>
      </c>
      <c r="L37" t="inlineStr">
        <is>
          <t>2026-10-13</t>
        </is>
      </c>
      <c r="M37" t="inlineStr">
        <is>
          <t>2026-10-13</t>
        </is>
      </c>
      <c r="N37" t="inlineStr">
        <is>
          <t>493403</t>
        </is>
      </c>
      <c r="O37" t="inlineStr">
        <is>
          <t>348885</t>
        </is>
      </c>
      <c r="P37" t="inlineStr">
        <is>
          <t>HQ-LOCAL TRAVEL (For 35KM+)</t>
        </is>
      </c>
      <c r="Q37" t="inlineStr">
        <is>
          <t>Retailing HQ</t>
        </is>
      </c>
      <c r="R37" t="n">
        <v/>
      </c>
      <c r="S37" t="n">
        <v/>
      </c>
      <c r="T37" t="n">
        <v/>
      </c>
      <c r="U37" t="n">
        <v/>
      </c>
      <c r="V37" t="n">
        <v/>
      </c>
      <c r="W37" t="inlineStr">
        <is>
          <t>https://bizompictures.s3.ap-southeast-1.amazonaws.com/1810/3siAENXIhMcNMwl4NPcC1791901672944v8hV.jpeg</t>
        </is>
      </c>
      <c r="X37" t="inlineStr">
        <is>
          <t>https://bizompictures.s3.ap-southeast-1.amazonaws.com/1810/P9kCLucljlCn0pbzgIpf1791901680710ujvn.jpeg</t>
        </is>
      </c>
      <c r="Y37" t="inlineStr">
        <is>
          <t>Bike</t>
        </is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inlineStr">
        <is>
          <t>64.00</t>
        </is>
      </c>
      <c r="AI37" t="n">
        <v/>
      </c>
      <c r="AJ37" t="inlineStr">
        <is>
          <t>0.00</t>
        </is>
      </c>
      <c r="AK37" t="inlineStr">
        <is>
          <t>1906</t>
        </is>
      </c>
      <c r="AL37" t="inlineStr">
        <is>
          <t>PUNEET WADHWA</t>
        </is>
      </c>
      <c r="AM37" t="inlineStr">
        <is>
          <t>HR APIS</t>
        </is>
      </c>
      <c r="AN37" t="inlineStr">
        <is>
          <t>Pending - 1st Approval</t>
        </is>
      </c>
      <c r="AO37" t="n">
        <v/>
      </c>
      <c r="AP37" t="n">
        <v/>
      </c>
      <c r="AQ37" t="inlineStr">
        <is>
          <t>Pending</t>
        </is>
      </c>
      <c r="AR37" t="inlineStr">
        <is>
          <t>10</t>
        </is>
      </c>
      <c r="AS37" t="n">
        <v/>
      </c>
      <c r="AT37" t="n">
        <v/>
      </c>
      <c r="AU37" t="inlineStr">
        <is>
          <t>Pending</t>
        </is>
      </c>
      <c r="AV37" t="n">
        <v/>
      </c>
      <c r="AW37" t="inlineStr">
        <is>
          <t>39</t>
        </is>
      </c>
      <c r="AX37" t="inlineStr">
        <is>
          <t>12</t>
        </is>
      </c>
      <c r="AY37" t="inlineStr">
        <is>
          <t>43.00</t>
        </is>
      </c>
      <c r="AZ37" t="inlineStr">
        <is>
          <t>Active</t>
        </is>
      </c>
      <c r="BA37" t="inlineStr">
        <is>
          <t>General Trade</t>
        </is>
      </c>
      <c r="BB37" t="n">
        <v/>
      </c>
      <c r="BC37" t="inlineStr">
        <is>
          <t>09:19:24</t>
        </is>
      </c>
    </row>
    <row r="38" ht="98" customHeight="1">
      <c r="A38" t="inlineStr">
        <is>
          <t>North</t>
        </is>
      </c>
      <c r="B38" t="inlineStr">
        <is>
          <t>DELHI_MT</t>
        </is>
      </c>
      <c r="C38" t="inlineStr">
        <is>
          <t>RAVISHANKAR DHARAMRAJ MAURYA</t>
        </is>
      </c>
      <c r="D38" t="inlineStr">
        <is>
          <t>SL04464</t>
        </is>
      </c>
      <c r="E38" t="inlineStr">
        <is>
          <t>KAE</t>
        </is>
      </c>
      <c r="F38" t="inlineStr">
        <is>
          <t>Active</t>
        </is>
      </c>
      <c r="G38" t="inlineStr">
        <is>
          <t>DELHI</t>
        </is>
      </c>
      <c r="H38" t="inlineStr">
        <is>
          <t>Gurgaon (AVENUE SUPERMARTS LIMITED-C002709)</t>
        </is>
      </c>
      <c r="I38" t="inlineStr">
        <is>
          <t>Gouri Shankar</t>
        </is>
      </c>
      <c r="J38" t="inlineStr">
        <is>
          <t>SL01965</t>
        </is>
      </c>
      <c r="K38" t="inlineStr">
        <is>
          <t>RSM</t>
        </is>
      </c>
      <c r="L38" t="inlineStr">
        <is>
          <t>2026-10-13</t>
        </is>
      </c>
      <c r="M38" t="inlineStr">
        <is>
          <t>2026-10-13</t>
        </is>
      </c>
      <c r="N38" t="inlineStr">
        <is>
          <t>493420</t>
        </is>
      </c>
      <c r="O38" t="inlineStr">
        <is>
          <t>348896</t>
        </is>
      </c>
      <c r="P38" t="inlineStr">
        <is>
          <t>HQ-LOCAL TRAVEL (For 35KM+)</t>
        </is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inlineStr">
        <is>
          <t>https://bizompictures.s3.ap-southeast-1.amazonaws.com/1810/XvoiDzbPsitbitfUHe7d1791902019866aD8s.jpeg</t>
        </is>
      </c>
      <c r="X38" t="inlineStr">
        <is>
          <t>https://bizompictures.s3.ap-southeast-1.amazonaws.com/1810/kdbRprxA8EIFIldyiykq1791902026344tUzR.jpeg</t>
        </is>
      </c>
      <c r="Y38" t="inlineStr">
        <is>
          <t>Bike</t>
        </is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inlineStr">
        <is>
          <t>620.00</t>
        </is>
      </c>
      <c r="AI38" t="n">
        <v/>
      </c>
      <c r="AJ38" t="inlineStr">
        <is>
          <t>0.00</t>
        </is>
      </c>
      <c r="AK38" t="inlineStr">
        <is>
          <t>2267</t>
        </is>
      </c>
      <c r="AL38" t="inlineStr">
        <is>
          <t>RISHI RAGHAV</t>
        </is>
      </c>
      <c r="AM38" t="inlineStr">
        <is>
          <t>HR APIS</t>
        </is>
      </c>
      <c r="AN38" t="inlineStr">
        <is>
          <t>Pending - 1st Approval</t>
        </is>
      </c>
      <c r="AO38" t="n">
        <v/>
      </c>
      <c r="AP38" t="n">
        <v/>
      </c>
      <c r="AQ38" t="inlineStr">
        <is>
          <t>Pending</t>
        </is>
      </c>
      <c r="AR38" t="inlineStr">
        <is>
          <t>10</t>
        </is>
      </c>
      <c r="AS38" t="n">
        <v/>
      </c>
      <c r="AT38" t="n">
        <v/>
      </c>
      <c r="AU38" t="inlineStr">
        <is>
          <t>Pending</t>
        </is>
      </c>
      <c r="AV38" t="n">
        <v/>
      </c>
      <c r="AW38" t="inlineStr">
        <is>
          <t>3</t>
        </is>
      </c>
      <c r="AX38" t="inlineStr">
        <is>
          <t>0</t>
        </is>
      </c>
      <c r="AY38" t="n">
        <v/>
      </c>
      <c r="AZ38" t="inlineStr">
        <is>
          <t>Active</t>
        </is>
      </c>
      <c r="BA38" t="inlineStr">
        <is>
          <t>Modern Trade</t>
        </is>
      </c>
      <c r="BB38" t="n">
        <v/>
      </c>
      <c r="BC38" t="inlineStr">
        <is>
          <t>03:36:04</t>
        </is>
      </c>
    </row>
    <row r="39" ht="98" customHeight="1">
      <c r="A39" t="inlineStr">
        <is>
          <t>GTR08</t>
        </is>
      </c>
      <c r="B39" t="inlineStr">
        <is>
          <t>KARNATAKA-4</t>
        </is>
      </c>
      <c r="C39" t="inlineStr">
        <is>
          <t>Babu Madhanagiriyappa</t>
        </is>
      </c>
      <c r="D39" t="inlineStr">
        <is>
          <t>SL04134</t>
        </is>
      </c>
      <c r="E39" t="inlineStr">
        <is>
          <t>SO</t>
        </is>
      </c>
      <c r="F39" t="inlineStr">
        <is>
          <t>Active</t>
        </is>
      </c>
      <c r="G39" t="inlineStr">
        <is>
          <t>Bangalore</t>
        </is>
      </c>
      <c r="H39" t="inlineStr">
        <is>
          <t>Doddatogur Market (SLV MARKETING - DB03312)</t>
        </is>
      </c>
      <c r="I39" t="inlineStr">
        <is>
          <t>Vacant_ASE_Karnatka_4</t>
        </is>
      </c>
      <c r="J39" t="n">
        <v/>
      </c>
      <c r="K39" t="inlineStr">
        <is>
          <t>ASE</t>
        </is>
      </c>
      <c r="L39" t="inlineStr">
        <is>
          <t>2026-10-13</t>
        </is>
      </c>
      <c r="M39" t="inlineStr">
        <is>
          <t>2026-10-13</t>
        </is>
      </c>
      <c r="N39" t="inlineStr">
        <is>
          <t>493442</t>
        </is>
      </c>
      <c r="O39" t="inlineStr">
        <is>
          <t>348914</t>
        </is>
      </c>
      <c r="P39" t="inlineStr">
        <is>
          <t>HQ-LOCAL TRAVEL (For 35KM+)</t>
        </is>
      </c>
      <c r="Q39" t="inlineStr">
        <is>
          <t>Retailing HQ</t>
        </is>
      </c>
      <c r="R39" t="n">
        <v/>
      </c>
      <c r="S39" t="n">
        <v/>
      </c>
      <c r="T39" t="n">
        <v/>
      </c>
      <c r="U39" t="n">
        <v/>
      </c>
      <c r="V39" t="n">
        <v/>
      </c>
      <c r="W39" t="inlineStr">
        <is>
          <t>https://bizompictures.s3.ap-southeast-1.amazonaws.com/1810/zo14penvapOPwH8mlIPh1791902500617vMoo.jpeg</t>
        </is>
      </c>
      <c r="X39" t="inlineStr">
        <is>
          <t>https://bizompictures.s3.ap-southeast-1.amazonaws.com/1810/ZPmyNzSN3YebjfMkAlii1791902513908eMZB.jpeg</t>
        </is>
      </c>
      <c r="Y39" t="inlineStr">
        <is>
          <t>Bike</t>
        </is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inlineStr">
        <is>
          <t>232.00</t>
        </is>
      </c>
      <c r="AI39" t="n">
        <v/>
      </c>
      <c r="AJ39" t="inlineStr">
        <is>
          <t>0.00</t>
        </is>
      </c>
      <c r="AK39" t="inlineStr">
        <is>
          <t>1735</t>
        </is>
      </c>
      <c r="AL39" t="inlineStr">
        <is>
          <t>P VIJAY KUMAR</t>
        </is>
      </c>
      <c r="AM39" t="inlineStr">
        <is>
          <t>HR APIS</t>
        </is>
      </c>
      <c r="AN39" t="inlineStr">
        <is>
          <t>Pending - 1st Approval</t>
        </is>
      </c>
      <c r="AO39" t="n">
        <v/>
      </c>
      <c r="AP39" t="n">
        <v/>
      </c>
      <c r="AQ39" t="inlineStr">
        <is>
          <t>Pending</t>
        </is>
      </c>
      <c r="AR39" t="inlineStr">
        <is>
          <t>10</t>
        </is>
      </c>
      <c r="AS39" t="n">
        <v/>
      </c>
      <c r="AT39" t="n">
        <v/>
      </c>
      <c r="AU39" t="inlineStr">
        <is>
          <t>Pending</t>
        </is>
      </c>
      <c r="AV39" t="n">
        <v/>
      </c>
      <c r="AW39" t="inlineStr">
        <is>
          <t>54</t>
        </is>
      </c>
      <c r="AX39" t="inlineStr">
        <is>
          <t>21</t>
        </is>
      </c>
      <c r="AY39" t="inlineStr">
        <is>
          <t>436.00</t>
        </is>
      </c>
      <c r="AZ39" t="inlineStr">
        <is>
          <t>Active</t>
        </is>
      </c>
      <c r="BA39" t="inlineStr">
        <is>
          <t>General Trade</t>
        </is>
      </c>
      <c r="BB39" t="n">
        <v/>
      </c>
      <c r="BC39" t="inlineStr">
        <is>
          <t>09:27:10</t>
        </is>
      </c>
    </row>
    <row r="40" ht="98" customHeight="1">
      <c r="A40" t="inlineStr">
        <is>
          <t>GTR08</t>
        </is>
      </c>
      <c r="B40" t="inlineStr">
        <is>
          <t>KARNATAKA-4</t>
        </is>
      </c>
      <c r="C40" t="inlineStr">
        <is>
          <t>VINAY S</t>
        </is>
      </c>
      <c r="D40" t="inlineStr">
        <is>
          <t>SL04516</t>
        </is>
      </c>
      <c r="E40" t="inlineStr">
        <is>
          <t>SO</t>
        </is>
      </c>
      <c r="F40" t="inlineStr">
        <is>
          <t>Active</t>
        </is>
      </c>
      <c r="G40" t="inlineStr">
        <is>
          <t>BIDADI</t>
        </is>
      </c>
      <c r="H40" t="inlineStr">
        <is>
          <t>Ramohalli/chandrappa circl(SB ENTERPRISE-DB02887)</t>
        </is>
      </c>
      <c r="I40" t="inlineStr">
        <is>
          <t>Vacant_ASE_Karnatka_4</t>
        </is>
      </c>
      <c r="J40" t="n">
        <v/>
      </c>
      <c r="K40" t="inlineStr">
        <is>
          <t>ASE</t>
        </is>
      </c>
      <c r="L40" t="inlineStr">
        <is>
          <t>2026-10-13</t>
        </is>
      </c>
      <c r="M40" t="inlineStr">
        <is>
          <t>2026-10-13</t>
        </is>
      </c>
      <c r="N40" t="inlineStr">
        <is>
          <t>493444</t>
        </is>
      </c>
      <c r="O40" t="inlineStr">
        <is>
          <t>348915</t>
        </is>
      </c>
      <c r="P40" t="inlineStr">
        <is>
          <t>HQ-LOCAL TRAVEL (For 35KM+)</t>
        </is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inlineStr">
        <is>
          <t>https://bizompictures.s3.ap-southeast-1.amazonaws.com/1810/ZHkwplLRCJ4CiLX2DZaM1791902556886UaG7.jpeg</t>
        </is>
      </c>
      <c r="X40" t="inlineStr">
        <is>
          <t>https://bizompictures.s3.ap-southeast-1.amazonaws.com/1810/OoBxeOpB400U1uWXAH0U1791902563515L4AO.jpeg</t>
        </is>
      </c>
      <c r="Y40" t="inlineStr">
        <is>
          <t>Bike</t>
        </is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inlineStr">
        <is>
          <t>188.00</t>
        </is>
      </c>
      <c r="AI40" t="n">
        <v/>
      </c>
      <c r="AJ40" t="inlineStr">
        <is>
          <t>0.00</t>
        </is>
      </c>
      <c r="AK40" t="inlineStr">
        <is>
          <t>2335</t>
        </is>
      </c>
      <c r="AL40" t="inlineStr">
        <is>
          <t>P VIJAY KUMAR</t>
        </is>
      </c>
      <c r="AM40" t="inlineStr">
        <is>
          <t>HR APIS</t>
        </is>
      </c>
      <c r="AN40" t="inlineStr">
        <is>
          <t>Pending - 1st Approval</t>
        </is>
      </c>
      <c r="AO40" t="n">
        <v/>
      </c>
      <c r="AP40" t="n">
        <v/>
      </c>
      <c r="AQ40" t="inlineStr">
        <is>
          <t>Pending</t>
        </is>
      </c>
      <c r="AR40" t="inlineStr">
        <is>
          <t>10</t>
        </is>
      </c>
      <c r="AS40" t="n">
        <v/>
      </c>
      <c r="AT40" t="n">
        <v/>
      </c>
      <c r="AU40" t="inlineStr">
        <is>
          <t>Pending</t>
        </is>
      </c>
      <c r="AV40" t="n">
        <v/>
      </c>
      <c r="AW40" t="inlineStr">
        <is>
          <t>40</t>
        </is>
      </c>
      <c r="AX40" t="inlineStr">
        <is>
          <t>14</t>
        </is>
      </c>
      <c r="AY40" t="inlineStr">
        <is>
          <t>207.00</t>
        </is>
      </c>
      <c r="AZ40" t="inlineStr">
        <is>
          <t>Active</t>
        </is>
      </c>
      <c r="BA40" t="inlineStr">
        <is>
          <t>General Trade</t>
        </is>
      </c>
      <c r="BB40" t="n">
        <v/>
      </c>
      <c r="BC40" t="inlineStr">
        <is>
          <t>09:26:11</t>
        </is>
      </c>
    </row>
    <row r="41" ht="98" customHeight="1">
      <c r="A41" t="inlineStr">
        <is>
          <t>South</t>
        </is>
      </c>
      <c r="B41" t="inlineStr">
        <is>
          <t>TELANGANA_MT</t>
        </is>
      </c>
      <c r="C41" t="inlineStr">
        <is>
          <t>Mahesh Kumar Gujjari</t>
        </is>
      </c>
      <c r="D41" t="inlineStr">
        <is>
          <t>SL02611</t>
        </is>
      </c>
      <c r="E41" t="inlineStr">
        <is>
          <t>SO</t>
        </is>
      </c>
      <c r="F41" t="inlineStr">
        <is>
          <t>Active</t>
        </is>
      </c>
      <c r="G41" t="inlineStr">
        <is>
          <t>HYDERABAD</t>
        </is>
      </c>
      <c r="H41" t="inlineStr">
        <is>
          <t>Vivekananda Nagar to JNTU(Spencers Retail Ltd. - Hyderabad_C000571)</t>
        </is>
      </c>
      <c r="I41" t="inlineStr">
        <is>
          <t>K.Purushotham</t>
        </is>
      </c>
      <c r="J41" t="inlineStr">
        <is>
          <t>SL00113</t>
        </is>
      </c>
      <c r="K41" t="inlineStr">
        <is>
          <t>KAM</t>
        </is>
      </c>
      <c r="L41" t="inlineStr">
        <is>
          <t>2026-10-13</t>
        </is>
      </c>
      <c r="M41" t="inlineStr">
        <is>
          <t>2026-10-13</t>
        </is>
      </c>
      <c r="N41" t="inlineStr">
        <is>
          <t>493459</t>
        </is>
      </c>
      <c r="O41" t="inlineStr">
        <is>
          <t>348925</t>
        </is>
      </c>
      <c r="P41" t="inlineStr">
        <is>
          <t>HQ-LOCAL TRAVEL (For 35KM+)</t>
        </is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inlineStr">
        <is>
          <t>https://bizompictures.s3.ap-southeast-1.amazonaws.com/1810/ug5W0gGjJrffmI7HwFnL1791903038121OhNu.jpeg</t>
        </is>
      </c>
      <c r="X41" t="inlineStr">
        <is>
          <t>https://bizompictures.s3.ap-southeast-1.amazonaws.com/1810/QqpjuLTtStT0i5SwbtIm1791903040546NgUN.jpeg</t>
        </is>
      </c>
      <c r="Y41" t="inlineStr">
        <is>
          <t>Bike</t>
        </is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inlineStr">
        <is>
          <t>244.00</t>
        </is>
      </c>
      <c r="AI41" t="n">
        <v/>
      </c>
      <c r="AJ41" t="inlineStr">
        <is>
          <t>0.00</t>
        </is>
      </c>
      <c r="AK41" t="inlineStr">
        <is>
          <t>887</t>
        </is>
      </c>
      <c r="AL41" t="inlineStr">
        <is>
          <t>K.Purushotham</t>
        </is>
      </c>
      <c r="AM41" t="inlineStr">
        <is>
          <t>HR APIS</t>
        </is>
      </c>
      <c r="AN41" t="inlineStr">
        <is>
          <t>Pending - 1st Approval</t>
        </is>
      </c>
      <c r="AO41" t="n">
        <v/>
      </c>
      <c r="AP41" t="n">
        <v/>
      </c>
      <c r="AQ41" t="inlineStr">
        <is>
          <t>Pending</t>
        </is>
      </c>
      <c r="AR41" t="inlineStr">
        <is>
          <t>10</t>
        </is>
      </c>
      <c r="AS41" t="n">
        <v/>
      </c>
      <c r="AT41" t="n">
        <v/>
      </c>
      <c r="AU41" t="inlineStr">
        <is>
          <t>Pending</t>
        </is>
      </c>
      <c r="AV41" t="n">
        <v/>
      </c>
      <c r="AW41" t="inlineStr">
        <is>
          <t>4</t>
        </is>
      </c>
      <c r="AX41" t="inlineStr">
        <is>
          <t>0</t>
        </is>
      </c>
      <c r="AY41" t="n">
        <v/>
      </c>
      <c r="AZ41" t="inlineStr">
        <is>
          <t>Active</t>
        </is>
      </c>
      <c r="BA41" t="inlineStr">
        <is>
          <t>Modern Trade</t>
        </is>
      </c>
      <c r="BB41" t="n">
        <v/>
      </c>
      <c r="BC41" t="inlineStr">
        <is>
          <t>01:46:57</t>
        </is>
      </c>
    </row>
    <row r="42" ht="98" customHeight="1">
      <c r="A42" t="inlineStr">
        <is>
          <t>GTR03 B</t>
        </is>
      </c>
      <c r="B42" t="inlineStr">
        <is>
          <t>UP WEST-2</t>
        </is>
      </c>
      <c r="C42" t="inlineStr">
        <is>
          <t>DEEPAK SHARMA</t>
        </is>
      </c>
      <c r="D42" t="inlineStr">
        <is>
          <t>SL04451</t>
        </is>
      </c>
      <c r="E42" t="inlineStr">
        <is>
          <t>SO</t>
        </is>
      </c>
      <c r="F42" t="inlineStr">
        <is>
          <t>Active</t>
        </is>
      </c>
      <c r="G42" t="inlineStr">
        <is>
          <t>MATHURA</t>
        </is>
      </c>
      <c r="H42" t="inlineStr">
        <is>
          <t>Chhata Kosi Market (MAA RANGESHWARI TRADERS - C002890)</t>
        </is>
      </c>
      <c r="I42" t="inlineStr">
        <is>
          <t>IMRAN KHAN</t>
        </is>
      </c>
      <c r="J42" t="inlineStr">
        <is>
          <t>SL04594</t>
        </is>
      </c>
      <c r="K42" t="inlineStr">
        <is>
          <t>ASE</t>
        </is>
      </c>
      <c r="L42" t="inlineStr">
        <is>
          <t>2026-10-13</t>
        </is>
      </c>
      <c r="M42" t="inlineStr">
        <is>
          <t>2026-10-13</t>
        </is>
      </c>
      <c r="N42" t="inlineStr">
        <is>
          <t>493466</t>
        </is>
      </c>
      <c r="O42" t="inlineStr">
        <is>
          <t>348930</t>
        </is>
      </c>
      <c r="P42" t="inlineStr">
        <is>
          <t>HQ-LOCAL TRAVEL (For 35KM+)</t>
        </is>
      </c>
      <c r="Q42" t="inlineStr">
        <is>
          <t>Retailing HQ</t>
        </is>
      </c>
      <c r="R42" t="n">
        <v/>
      </c>
      <c r="S42" t="n">
        <v/>
      </c>
      <c r="T42" t="n">
        <v/>
      </c>
      <c r="U42" t="n">
        <v/>
      </c>
      <c r="V42" t="n">
        <v/>
      </c>
      <c r="W42" t="inlineStr">
        <is>
          <t>https://bizompictures.s3.ap-southeast-1.amazonaws.com/1810/EDCY74zYtiqmLfkFtaus1791903186614a17S.jpeg</t>
        </is>
      </c>
      <c r="X42" t="inlineStr">
        <is>
          <t>https://bizompictures.s3.ap-southeast-1.amazonaws.com/1810/Eur0L82AOd8NCyPPS2Cm1791903190262xZBQ.jpeg</t>
        </is>
      </c>
      <c r="Y42" t="inlineStr">
        <is>
          <t>Bike</t>
        </is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inlineStr">
        <is>
          <t>164.00</t>
        </is>
      </c>
      <c r="AI42" t="n">
        <v/>
      </c>
      <c r="AJ42" t="inlineStr">
        <is>
          <t>0.00</t>
        </is>
      </c>
      <c r="AK42" t="inlineStr">
        <is>
          <t>2253</t>
        </is>
      </c>
      <c r="AL42" t="inlineStr">
        <is>
          <t>AVDHESH KUMAR SHARMA</t>
        </is>
      </c>
      <c r="AM42" t="inlineStr">
        <is>
          <t>HR APIS</t>
        </is>
      </c>
      <c r="AN42" t="inlineStr">
        <is>
          <t>Pending - 1st Approval</t>
        </is>
      </c>
      <c r="AO42" t="n">
        <v/>
      </c>
      <c r="AP42" t="n">
        <v/>
      </c>
      <c r="AQ42" t="inlineStr">
        <is>
          <t>Pending</t>
        </is>
      </c>
      <c r="AR42" t="inlineStr">
        <is>
          <t>10</t>
        </is>
      </c>
      <c r="AS42" t="n">
        <v/>
      </c>
      <c r="AT42" t="n">
        <v/>
      </c>
      <c r="AU42" t="inlineStr">
        <is>
          <t>Pending</t>
        </is>
      </c>
      <c r="AV42" t="n">
        <v/>
      </c>
      <c r="AW42" t="inlineStr">
        <is>
          <t>3</t>
        </is>
      </c>
      <c r="AX42" t="inlineStr">
        <is>
          <t>2</t>
        </is>
      </c>
      <c r="AY42" t="inlineStr">
        <is>
          <t>9.00</t>
        </is>
      </c>
      <c r="AZ42" t="inlineStr">
        <is>
          <t>Active</t>
        </is>
      </c>
      <c r="BA42" t="inlineStr">
        <is>
          <t>General Trade</t>
        </is>
      </c>
      <c r="BB42" t="n">
        <v/>
      </c>
      <c r="BC42" t="inlineStr">
        <is>
          <t>02:26:13</t>
        </is>
      </c>
    </row>
    <row r="43" ht="98" customHeight="1">
      <c r="A43" t="inlineStr">
        <is>
          <t>GTR08</t>
        </is>
      </c>
      <c r="B43" t="inlineStr">
        <is>
          <t>KARNATAKA-4</t>
        </is>
      </c>
      <c r="C43" t="inlineStr">
        <is>
          <t>DINESHA H A</t>
        </is>
      </c>
      <c r="D43" t="inlineStr">
        <is>
          <t>SL04501</t>
        </is>
      </c>
      <c r="E43" t="inlineStr">
        <is>
          <t>SO</t>
        </is>
      </c>
      <c r="F43" t="inlineStr">
        <is>
          <t>Active</t>
        </is>
      </c>
      <c r="G43" t="inlineStr">
        <is>
          <t>Bangalore</t>
        </is>
      </c>
      <c r="H43" t="inlineStr">
        <is>
          <t>APMC(GSCP AGRO FOOD PRODUCTS PRIVATE LIMITED-DB04065)</t>
        </is>
      </c>
      <c r="I43" t="inlineStr">
        <is>
          <t>Vacant_ASE_Karnatka_4</t>
        </is>
      </c>
      <c r="J43" t="n">
        <v/>
      </c>
      <c r="K43" t="inlineStr">
        <is>
          <t>ASE</t>
        </is>
      </c>
      <c r="L43" t="inlineStr">
        <is>
          <t>2026-10-13</t>
        </is>
      </c>
      <c r="M43" t="inlineStr">
        <is>
          <t>2026-10-13</t>
        </is>
      </c>
      <c r="N43" t="inlineStr">
        <is>
          <t>493483</t>
        </is>
      </c>
      <c r="O43" t="inlineStr">
        <is>
          <t>348941</t>
        </is>
      </c>
      <c r="P43" t="inlineStr">
        <is>
          <t>HQ-LOCAL TRAVEL (For 35KM+)</t>
        </is>
      </c>
      <c r="Q43" t="inlineStr">
        <is>
          <t>Retailing EX-HQ</t>
        </is>
      </c>
      <c r="R43" t="n">
        <v/>
      </c>
      <c r="S43" t="n">
        <v/>
      </c>
      <c r="T43" t="n">
        <v/>
      </c>
      <c r="U43" t="n">
        <v/>
      </c>
      <c r="V43" t="n">
        <v/>
      </c>
      <c r="W43" t="inlineStr">
        <is>
          <t>https://bizompictures.s3.ap-southeast-1.amazonaws.com/1810/jxEEvHdQJnBFbSXwI89a1791903926105TYuy.jpeg</t>
        </is>
      </c>
      <c r="X43" t="inlineStr">
        <is>
          <t>https://bizompictures.s3.ap-southeast-1.amazonaws.com/1810/VWg1KO6crjWMwkQw6sDV1791903927062E2k6.jpeg</t>
        </is>
      </c>
      <c r="Y43" t="inlineStr">
        <is>
          <t>Bike</t>
        </is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inlineStr">
        <is>
          <t>336.00</t>
        </is>
      </c>
      <c r="AI43" t="n">
        <v/>
      </c>
      <c r="AJ43" t="inlineStr">
        <is>
          <t>0.00</t>
        </is>
      </c>
      <c r="AK43" t="inlineStr">
        <is>
          <t>2312</t>
        </is>
      </c>
      <c r="AL43" t="inlineStr">
        <is>
          <t>P VIJAY KUMAR</t>
        </is>
      </c>
      <c r="AM43" t="inlineStr">
        <is>
          <t>HR APIS</t>
        </is>
      </c>
      <c r="AN43" t="inlineStr">
        <is>
          <t>Pending - 1st Approval</t>
        </is>
      </c>
      <c r="AO43" t="n">
        <v/>
      </c>
      <c r="AP43" t="n">
        <v/>
      </c>
      <c r="AQ43" t="inlineStr">
        <is>
          <t>Pending</t>
        </is>
      </c>
      <c r="AR43" t="inlineStr">
        <is>
          <t>10</t>
        </is>
      </c>
      <c r="AS43" t="n">
        <v/>
      </c>
      <c r="AT43" t="n">
        <v/>
      </c>
      <c r="AU43" t="inlineStr">
        <is>
          <t>Pending</t>
        </is>
      </c>
      <c r="AV43" t="n">
        <v/>
      </c>
      <c r="AW43" t="inlineStr">
        <is>
          <t>47</t>
        </is>
      </c>
      <c r="AX43" t="inlineStr">
        <is>
          <t>18</t>
        </is>
      </c>
      <c r="AY43" t="inlineStr">
        <is>
          <t>84.00</t>
        </is>
      </c>
      <c r="AZ43" t="inlineStr">
        <is>
          <t>Active</t>
        </is>
      </c>
      <c r="BA43" t="inlineStr">
        <is>
          <t>General Trade</t>
        </is>
      </c>
      <c r="BB43" t="n">
        <v/>
      </c>
      <c r="BC43" t="inlineStr">
        <is>
          <t>08:15:31</t>
        </is>
      </c>
    </row>
    <row r="44" ht="98" customHeight="1">
      <c r="A44" t="inlineStr">
        <is>
          <t>GTR02</t>
        </is>
      </c>
      <c r="B44" t="inlineStr">
        <is>
          <t>HARYANA-1</t>
        </is>
      </c>
      <c r="C44" t="inlineStr">
        <is>
          <t>MUJAHID .</t>
        </is>
      </c>
      <c r="D44" t="inlineStr">
        <is>
          <t>SL00170</t>
        </is>
      </c>
      <c r="E44" t="inlineStr">
        <is>
          <t>SSO</t>
        </is>
      </c>
      <c r="F44" t="inlineStr">
        <is>
          <t>Active</t>
        </is>
      </c>
      <c r="G44" t="inlineStr">
        <is>
          <t>GURUGRAM</t>
        </is>
      </c>
      <c r="H44" t="inlineStr">
        <is>
          <t>Palam (J. U. Enterprises - C000947)</t>
        </is>
      </c>
      <c r="I44" t="inlineStr">
        <is>
          <t>Vacant_ASE_Haryana_1</t>
        </is>
      </c>
      <c r="J44" t="n">
        <v/>
      </c>
      <c r="K44" t="inlineStr">
        <is>
          <t>ASE</t>
        </is>
      </c>
      <c r="L44" t="inlineStr">
        <is>
          <t>2026-10-13</t>
        </is>
      </c>
      <c r="M44" t="inlineStr">
        <is>
          <t>2026-10-13</t>
        </is>
      </c>
      <c r="N44" t="inlineStr">
        <is>
          <t>493503</t>
        </is>
      </c>
      <c r="O44" t="inlineStr">
        <is>
          <t>348955</t>
        </is>
      </c>
      <c r="P44" t="inlineStr">
        <is>
          <t>HQ-LOCAL TRAVEL (For 35KM+)</t>
        </is>
      </c>
      <c r="Q44" t="inlineStr">
        <is>
          <t>Retailing HQ</t>
        </is>
      </c>
      <c r="R44" t="n">
        <v/>
      </c>
      <c r="S44" t="n">
        <v/>
      </c>
      <c r="T44" t="n">
        <v/>
      </c>
      <c r="U44" t="n">
        <v/>
      </c>
      <c r="V44" t="n">
        <v/>
      </c>
      <c r="W44" t="inlineStr">
        <is>
          <t>https://bizompictures.s3.ap-southeast-1.amazonaws.com/1810/nBXQIDrSIK1bswvDeAfE179190525367862Fj.jpeg</t>
        </is>
      </c>
      <c r="X44" t="inlineStr">
        <is>
          <t>https://bizompictures.s3.ap-southeast-1.amazonaws.com/1810/9Pfs6Knw6EKIKVomIidM1791905256586CtAI.jpeg</t>
        </is>
      </c>
      <c r="Y44" t="inlineStr">
        <is>
          <t>Bike</t>
        </is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inlineStr">
        <is>
          <t>400.00</t>
        </is>
      </c>
      <c r="AI44" t="n">
        <v/>
      </c>
      <c r="AJ44" t="inlineStr">
        <is>
          <t>0.00</t>
        </is>
      </c>
      <c r="AK44" t="inlineStr">
        <is>
          <t>334</t>
        </is>
      </c>
      <c r="AL44" t="inlineStr">
        <is>
          <t>PUNEET WADHWA</t>
        </is>
      </c>
      <c r="AM44" t="inlineStr">
        <is>
          <t>HR APIS</t>
        </is>
      </c>
      <c r="AN44" t="inlineStr">
        <is>
          <t>Pending - 1st Approval</t>
        </is>
      </c>
      <c r="AO44" t="n">
        <v/>
      </c>
      <c r="AP44" t="n">
        <v/>
      </c>
      <c r="AQ44" t="inlineStr">
        <is>
          <t>Pending</t>
        </is>
      </c>
      <c r="AR44" t="inlineStr">
        <is>
          <t>10</t>
        </is>
      </c>
      <c r="AS44" t="n">
        <v/>
      </c>
      <c r="AT44" t="n">
        <v/>
      </c>
      <c r="AU44" t="inlineStr">
        <is>
          <t>Pending</t>
        </is>
      </c>
      <c r="AV44" t="n">
        <v/>
      </c>
      <c r="AW44" t="inlineStr">
        <is>
          <t>40</t>
        </is>
      </c>
      <c r="AX44" t="inlineStr">
        <is>
          <t>24</t>
        </is>
      </c>
      <c r="AY44" t="inlineStr">
        <is>
          <t>127.00</t>
        </is>
      </c>
      <c r="AZ44" t="inlineStr">
        <is>
          <t>Active</t>
        </is>
      </c>
      <c r="BA44" t="inlineStr">
        <is>
          <t>General Trade</t>
        </is>
      </c>
      <c r="BB44" t="n">
        <v/>
      </c>
      <c r="BC44" t="inlineStr">
        <is>
          <t>09:16:45</t>
        </is>
      </c>
    </row>
    <row r="45" ht="98" customHeight="1">
      <c r="A45" t="inlineStr">
        <is>
          <t>GTR03 A</t>
        </is>
      </c>
      <c r="B45" t="inlineStr">
        <is>
          <t>UP CENTRAL</t>
        </is>
      </c>
      <c r="C45" t="inlineStr">
        <is>
          <t>RAJ KUMAR PAL</t>
        </is>
      </c>
      <c r="D45" t="inlineStr">
        <is>
          <t>SL03612</t>
        </is>
      </c>
      <c r="E45" t="inlineStr">
        <is>
          <t>SR</t>
        </is>
      </c>
      <c r="F45" t="inlineStr">
        <is>
          <t>Active</t>
        </is>
      </c>
      <c r="G45" t="inlineStr">
        <is>
          <t>LUCKNOW</t>
        </is>
      </c>
      <c r="H45" t="inlineStr">
        <is>
          <t>Krishnanagar-Tuesday Market (India Enterprises - C003090)</t>
        </is>
      </c>
      <c r="I45" t="inlineStr">
        <is>
          <t>AMIT KUMAR SINGH</t>
        </is>
      </c>
      <c r="J45" t="inlineStr">
        <is>
          <t>SL02286</t>
        </is>
      </c>
      <c r="K45" t="inlineStr">
        <is>
          <t>ASE</t>
        </is>
      </c>
      <c r="L45" t="inlineStr">
        <is>
          <t>2026-10-13</t>
        </is>
      </c>
      <c r="M45" t="inlineStr">
        <is>
          <t>2026-10-13</t>
        </is>
      </c>
      <c r="N45" t="inlineStr">
        <is>
          <t>493508</t>
        </is>
      </c>
      <c r="O45" t="inlineStr">
        <is>
          <t>348958</t>
        </is>
      </c>
      <c r="P45" t="inlineStr">
        <is>
          <t>HQ-LOCAL TRAVEL (For 35KM+)</t>
        </is>
      </c>
      <c r="Q45" t="inlineStr">
        <is>
          <t>Retailing HQ</t>
        </is>
      </c>
      <c r="R45" t="n">
        <v/>
      </c>
      <c r="S45" t="n">
        <v/>
      </c>
      <c r="T45" t="n">
        <v/>
      </c>
      <c r="U45" t="n">
        <v/>
      </c>
      <c r="V45" t="n">
        <v/>
      </c>
      <c r="W45" t="inlineStr">
        <is>
          <t>https://bizompictures.s3.ap-southeast-1.amazonaws.com/1810/bbv968chFPCMUywdXs7h1791905521816ZA7F.jpeg</t>
        </is>
      </c>
      <c r="X45" t="inlineStr">
        <is>
          <t>https://bizompictures.s3.ap-southeast-1.amazonaws.com/1810/xXHT1QC1Kpf66UgDwA791791905587681L1Dw.jpeg</t>
        </is>
      </c>
      <c r="Y45" t="inlineStr">
        <is>
          <t>Bike</t>
        </is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inlineStr">
        <is>
          <t>116.00</t>
        </is>
      </c>
      <c r="AI45" t="n">
        <v/>
      </c>
      <c r="AJ45" t="inlineStr">
        <is>
          <t>0.00</t>
        </is>
      </c>
      <c r="AK45" t="inlineStr">
        <is>
          <t>1048</t>
        </is>
      </c>
      <c r="AL45" t="inlineStr">
        <is>
          <t>SAURABH JAISWAL</t>
        </is>
      </c>
      <c r="AM45" t="inlineStr">
        <is>
          <t>HR APIS</t>
        </is>
      </c>
      <c r="AN45" t="inlineStr">
        <is>
          <t>Pending - 1st Approval</t>
        </is>
      </c>
      <c r="AO45" t="n">
        <v/>
      </c>
      <c r="AP45" t="n">
        <v/>
      </c>
      <c r="AQ45" t="inlineStr">
        <is>
          <t>Pending</t>
        </is>
      </c>
      <c r="AR45" t="inlineStr">
        <is>
          <t>10</t>
        </is>
      </c>
      <c r="AS45" t="n">
        <v/>
      </c>
      <c r="AT45" t="n">
        <v/>
      </c>
      <c r="AU45" t="inlineStr">
        <is>
          <t>Pending</t>
        </is>
      </c>
      <c r="AV45" t="n">
        <v/>
      </c>
      <c r="AW45" t="inlineStr">
        <is>
          <t>42</t>
        </is>
      </c>
      <c r="AX45" t="inlineStr">
        <is>
          <t>18</t>
        </is>
      </c>
      <c r="AY45" t="inlineStr">
        <is>
          <t>503.00</t>
        </is>
      </c>
      <c r="AZ45" t="inlineStr">
        <is>
          <t>Active</t>
        </is>
      </c>
      <c r="BA45" t="inlineStr">
        <is>
          <t>General Trade</t>
        </is>
      </c>
      <c r="BB45" t="n">
        <v/>
      </c>
      <c r="BC45" t="inlineStr">
        <is>
          <t>05:51:48</t>
        </is>
      </c>
    </row>
    <row r="46" ht="98" customHeight="1">
      <c r="A46" t="inlineStr">
        <is>
          <t>GTR02</t>
        </is>
      </c>
      <c r="B46" t="inlineStr">
        <is>
          <t>DELHI-2</t>
        </is>
      </c>
      <c r="C46" t="inlineStr">
        <is>
          <t>ARVIND KUMAR DUBEY</t>
        </is>
      </c>
      <c r="D46" t="inlineStr">
        <is>
          <t>SL04125</t>
        </is>
      </c>
      <c r="E46" t="inlineStr">
        <is>
          <t>ASE</t>
        </is>
      </c>
      <c r="F46" t="inlineStr">
        <is>
          <t>Active</t>
        </is>
      </c>
      <c r="G46" t="inlineStr">
        <is>
          <t>NORTH AND EAST DELHI</t>
        </is>
      </c>
      <c r="H46" t="inlineStr">
        <is>
          <t>Kharibavli(GOYAL ENTERPRISES-C000052)</t>
        </is>
      </c>
      <c r="I46" t="inlineStr">
        <is>
          <t>Vacant_TSM_Delhi_2</t>
        </is>
      </c>
      <c r="J46" t="n">
        <v/>
      </c>
      <c r="K46" t="inlineStr">
        <is>
          <t>TSM</t>
        </is>
      </c>
      <c r="L46" t="inlineStr">
        <is>
          <t>2026-10-13</t>
        </is>
      </c>
      <c r="M46" t="inlineStr">
        <is>
          <t>2026-10-13</t>
        </is>
      </c>
      <c r="N46" t="inlineStr">
        <is>
          <t>493515</t>
        </is>
      </c>
      <c r="O46" t="inlineStr">
        <is>
          <t>348963</t>
        </is>
      </c>
      <c r="P46" t="inlineStr">
        <is>
          <t>HQ-LOCAL TRAVEL (For 35KM+)</t>
        </is>
      </c>
      <c r="Q46" t="inlineStr">
        <is>
          <t>Joint Working HQ</t>
        </is>
      </c>
      <c r="R46" t="n">
        <v/>
      </c>
      <c r="S46" t="n">
        <v/>
      </c>
      <c r="T46" t="n">
        <v/>
      </c>
      <c r="U46" t="n">
        <v/>
      </c>
      <c r="V46" t="n">
        <v/>
      </c>
      <c r="W46" t="inlineStr">
        <is>
          <t>https://bizompictures.s3.ap-southeast-1.amazonaws.com/1810/lk2TkNmHeknj87qTSAgR1791906103665Ht3L.jpeg</t>
        </is>
      </c>
      <c r="X46" t="inlineStr">
        <is>
          <t>https://bizompictures.s3.ap-southeast-1.amazonaws.com/1810/fiUQMKtX3lNystgQflE71791906112902p88B.jpeg</t>
        </is>
      </c>
      <c r="Y46" t="inlineStr">
        <is>
          <t>Bike</t>
        </is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inlineStr">
        <is>
          <t>492.00</t>
        </is>
      </c>
      <c r="AI46" t="n">
        <v/>
      </c>
      <c r="AJ46" t="inlineStr">
        <is>
          <t>0.00</t>
        </is>
      </c>
      <c r="AK46" t="inlineStr">
        <is>
          <t>1723</t>
        </is>
      </c>
      <c r="AL46" t="inlineStr">
        <is>
          <t>RAHUL GAUTAM</t>
        </is>
      </c>
      <c r="AM46" t="inlineStr">
        <is>
          <t>HR APIS</t>
        </is>
      </c>
      <c r="AN46" t="inlineStr">
        <is>
          <t>Pending - 1st Approval</t>
        </is>
      </c>
      <c r="AO46" t="n">
        <v/>
      </c>
      <c r="AP46" t="n">
        <v/>
      </c>
      <c r="AQ46" t="inlineStr">
        <is>
          <t>Pending</t>
        </is>
      </c>
      <c r="AR46" t="inlineStr">
        <is>
          <t>10</t>
        </is>
      </c>
      <c r="AS46" t="n">
        <v/>
      </c>
      <c r="AT46" t="n">
        <v/>
      </c>
      <c r="AU46" t="inlineStr">
        <is>
          <t>Pending</t>
        </is>
      </c>
      <c r="AV46" t="n">
        <v/>
      </c>
      <c r="AW46" t="n">
        <v/>
      </c>
      <c r="AX46" t="n">
        <v/>
      </c>
      <c r="AY46" t="n">
        <v/>
      </c>
      <c r="AZ46" t="inlineStr">
        <is>
          <t>Active</t>
        </is>
      </c>
      <c r="BA46" t="inlineStr">
        <is>
          <t>General Trade</t>
        </is>
      </c>
      <c r="BB46" t="n">
        <v/>
      </c>
      <c r="BC46" t="n">
        <v/>
      </c>
    </row>
    <row r="47" ht="98" customHeight="1">
      <c r="A47" t="inlineStr">
        <is>
          <t>GTR08</t>
        </is>
      </c>
      <c r="B47" t="inlineStr">
        <is>
          <t>GOA</t>
        </is>
      </c>
      <c r="C47" t="inlineStr">
        <is>
          <t>VINOD KUMAR</t>
        </is>
      </c>
      <c r="D47" t="inlineStr">
        <is>
          <t>SL04233</t>
        </is>
      </c>
      <c r="E47" t="inlineStr">
        <is>
          <t>SR</t>
        </is>
      </c>
      <c r="F47" t="inlineStr">
        <is>
          <t>Active</t>
        </is>
      </c>
      <c r="G47" t="inlineStr">
        <is>
          <t>SOUTH GOA</t>
        </is>
      </c>
      <c r="H47" t="inlineStr">
        <is>
          <t>Chinchinim Market (SEN VITTU ASSOCIATE - DB02395)</t>
        </is>
      </c>
      <c r="I47" t="inlineStr">
        <is>
          <t>Vacant_ASE_Goa</t>
        </is>
      </c>
      <c r="J47" t="n">
        <v/>
      </c>
      <c r="K47" t="inlineStr">
        <is>
          <t>ASE</t>
        </is>
      </c>
      <c r="L47" t="inlineStr">
        <is>
          <t>2026-10-12</t>
        </is>
      </c>
      <c r="M47" t="inlineStr">
        <is>
          <t>2026-10-13</t>
        </is>
      </c>
      <c r="N47" t="inlineStr">
        <is>
          <t>493547</t>
        </is>
      </c>
      <c r="O47" t="inlineStr">
        <is>
          <t>348985</t>
        </is>
      </c>
      <c r="P47" t="inlineStr">
        <is>
          <t>HQ-LOCAL TRAVEL (For 35KM+)</t>
        </is>
      </c>
      <c r="Q47" t="inlineStr">
        <is>
          <t>Retailing EX-HQ</t>
        </is>
      </c>
      <c r="R47" t="n">
        <v/>
      </c>
      <c r="S47" t="n">
        <v/>
      </c>
      <c r="T47" t="n">
        <v/>
      </c>
      <c r="U47" t="n">
        <v/>
      </c>
      <c r="V47" t="n">
        <v/>
      </c>
      <c r="W47" t="inlineStr">
        <is>
          <t>https://bizompictures.s3.ap-southeast-1.amazonaws.com/1810/AboSCv3qZMppPi233a6s17919077476925iVT.jpeg</t>
        </is>
      </c>
      <c r="X47" t="inlineStr">
        <is>
          <t>https://bizompictures.s3.ap-southeast-1.amazonaws.com/1810/CS7Nlix9EnnHUMYxNSNe1791907859981NFnR.jpeg</t>
        </is>
      </c>
      <c r="Y47" t="inlineStr">
        <is>
          <t>Bike</t>
        </is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inlineStr">
        <is>
          <t>532.00</t>
        </is>
      </c>
      <c r="AI47" t="n">
        <v/>
      </c>
      <c r="AJ47" t="inlineStr">
        <is>
          <t>0.00</t>
        </is>
      </c>
      <c r="AK47" t="inlineStr">
        <is>
          <t>1893</t>
        </is>
      </c>
      <c r="AL47" t="inlineStr">
        <is>
          <t>MANOHAR KUMAR JHA</t>
        </is>
      </c>
      <c r="AM47" t="inlineStr">
        <is>
          <t>HR APIS</t>
        </is>
      </c>
      <c r="AN47" t="inlineStr">
        <is>
          <t>Pending - 1st Approval</t>
        </is>
      </c>
      <c r="AO47" t="n">
        <v/>
      </c>
      <c r="AP47" t="n">
        <v/>
      </c>
      <c r="AQ47" t="inlineStr">
        <is>
          <t>Pending</t>
        </is>
      </c>
      <c r="AR47" t="inlineStr">
        <is>
          <t>11</t>
        </is>
      </c>
      <c r="AS47" t="n">
        <v/>
      </c>
      <c r="AT47" t="n">
        <v/>
      </c>
      <c r="AU47" t="inlineStr">
        <is>
          <t>Pending</t>
        </is>
      </c>
      <c r="AV47" t="n">
        <v/>
      </c>
      <c r="AW47" t="inlineStr">
        <is>
          <t>44</t>
        </is>
      </c>
      <c r="AX47" t="inlineStr">
        <is>
          <t>19</t>
        </is>
      </c>
      <c r="AY47" t="inlineStr">
        <is>
          <t>153.00</t>
        </is>
      </c>
      <c r="AZ47" t="inlineStr">
        <is>
          <t>Active</t>
        </is>
      </c>
      <c r="BA47" t="inlineStr">
        <is>
          <t>General Trade</t>
        </is>
      </c>
      <c r="BB47" t="n">
        <v/>
      </c>
      <c r="BC47" t="inlineStr">
        <is>
          <t>08:56:07</t>
        </is>
      </c>
    </row>
    <row r="48" ht="98" customHeight="1">
      <c r="A48" t="inlineStr">
        <is>
          <t>GTR06 B</t>
        </is>
      </c>
      <c r="B48" t="inlineStr">
        <is>
          <t>GUJARAT-1</t>
        </is>
      </c>
      <c r="C48" t="inlineStr">
        <is>
          <t>BHARATKUMAR BHOGILAL SUTHAR</t>
        </is>
      </c>
      <c r="D48" t="inlineStr">
        <is>
          <t>SL04206</t>
        </is>
      </c>
      <c r="E48" t="inlineStr">
        <is>
          <t>ASE</t>
        </is>
      </c>
      <c r="F48" t="inlineStr">
        <is>
          <t>Active</t>
        </is>
      </c>
      <c r="G48" t="inlineStr">
        <is>
          <t>Ahmedabad</t>
        </is>
      </c>
      <c r="H48" t="n">
        <v/>
      </c>
      <c r="I48" t="inlineStr">
        <is>
          <t>Vacant_TSM_Gujrat</t>
        </is>
      </c>
      <c r="J48" t="n">
        <v/>
      </c>
      <c r="K48" t="inlineStr">
        <is>
          <t>TSM</t>
        </is>
      </c>
      <c r="L48" t="inlineStr">
        <is>
          <t>2026-10-13</t>
        </is>
      </c>
      <c r="M48" t="inlineStr">
        <is>
          <t>2026-10-13</t>
        </is>
      </c>
      <c r="N48" t="inlineStr">
        <is>
          <t>493556</t>
        </is>
      </c>
      <c r="O48" t="inlineStr">
        <is>
          <t>348990</t>
        </is>
      </c>
      <c r="P48" t="inlineStr">
        <is>
          <t>HQ-LOCAL TRAVEL (For 35KM+)</t>
        </is>
      </c>
      <c r="Q48" t="inlineStr">
        <is>
          <t>Retailing HQ</t>
        </is>
      </c>
      <c r="R48" t="n">
        <v/>
      </c>
      <c r="S48" t="n">
        <v/>
      </c>
      <c r="T48" t="n">
        <v/>
      </c>
      <c r="U48" t="n">
        <v/>
      </c>
      <c r="V48" t="n">
        <v/>
      </c>
      <c r="W48" t="inlineStr">
        <is>
          <t>https://bizompictures.s3.ap-southeast-1.amazonaws.com/1810/U7uvxt3AVVaH7McGcytA17919080976343muG.jpeg</t>
        </is>
      </c>
      <c r="X48" t="inlineStr">
        <is>
          <t>https://bizompictures.s3.ap-southeast-1.amazonaws.com/1810/fWqydY6kgwU9zgUF5cl91791908101258hcsK.jpeg</t>
        </is>
      </c>
      <c r="Y48" t="inlineStr">
        <is>
          <t>Bike</t>
        </is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inlineStr">
        <is>
          <t>180.00</t>
        </is>
      </c>
      <c r="AI48" t="n">
        <v/>
      </c>
      <c r="AJ48" t="inlineStr">
        <is>
          <t>0.00</t>
        </is>
      </c>
      <c r="AK48" t="inlineStr">
        <is>
          <t>1830</t>
        </is>
      </c>
      <c r="AL48" t="inlineStr">
        <is>
          <t>DEEPAK TUKARAM DESHMUKH</t>
        </is>
      </c>
      <c r="AM48" t="inlineStr">
        <is>
          <t>HR APIS</t>
        </is>
      </c>
      <c r="AN48" t="inlineStr">
        <is>
          <t>Pending - 1st Approval</t>
        </is>
      </c>
      <c r="AO48" t="n">
        <v/>
      </c>
      <c r="AP48" t="n">
        <v/>
      </c>
      <c r="AQ48" t="inlineStr">
        <is>
          <t>Pending</t>
        </is>
      </c>
      <c r="AR48" t="inlineStr">
        <is>
          <t>10</t>
        </is>
      </c>
      <c r="AS48" t="n">
        <v/>
      </c>
      <c r="AT48" t="n">
        <v/>
      </c>
      <c r="AU48" t="inlineStr">
        <is>
          <t>Pending</t>
        </is>
      </c>
      <c r="AV48" t="n">
        <v/>
      </c>
      <c r="AW48" t="n">
        <v/>
      </c>
      <c r="AX48" t="n">
        <v/>
      </c>
      <c r="AY48" t="n">
        <v/>
      </c>
      <c r="AZ48" t="inlineStr">
        <is>
          <t>Active</t>
        </is>
      </c>
      <c r="BA48" t="inlineStr">
        <is>
          <t>General Trade</t>
        </is>
      </c>
      <c r="BB48" t="n">
        <v/>
      </c>
      <c r="BC48" t="n">
        <v/>
      </c>
    </row>
    <row r="49" ht="98" customHeight="1">
      <c r="A49" t="inlineStr">
        <is>
          <t>North</t>
        </is>
      </c>
      <c r="B49" t="inlineStr">
        <is>
          <t>DELHI_MT</t>
        </is>
      </c>
      <c r="C49" t="inlineStr">
        <is>
          <t>VINOD KUMAR</t>
        </is>
      </c>
      <c r="D49" t="inlineStr">
        <is>
          <t>SL04205</t>
        </is>
      </c>
      <c r="E49" t="inlineStr">
        <is>
          <t>SR</t>
        </is>
      </c>
      <c r="F49" t="inlineStr">
        <is>
          <t>Active</t>
        </is>
      </c>
      <c r="G49" t="inlineStr">
        <is>
          <t>Delhi</t>
        </is>
      </c>
      <c r="H49" t="inlineStr">
        <is>
          <t>Noida(AVENUE SUPERMARTS LIMITED-C002709)</t>
        </is>
      </c>
      <c r="I49" t="inlineStr">
        <is>
          <t>RISHI RAGHAV</t>
        </is>
      </c>
      <c r="J49" t="inlineStr">
        <is>
          <t>SL04496</t>
        </is>
      </c>
      <c r="K49" t="inlineStr">
        <is>
          <t>KAM</t>
        </is>
      </c>
      <c r="L49" t="inlineStr">
        <is>
          <t>2026-10-13</t>
        </is>
      </c>
      <c r="M49" t="inlineStr">
        <is>
          <t>2026-10-13</t>
        </is>
      </c>
      <c r="N49" t="inlineStr">
        <is>
          <t>493569</t>
        </is>
      </c>
      <c r="O49" t="inlineStr">
        <is>
          <t>349000</t>
        </is>
      </c>
      <c r="P49" t="inlineStr">
        <is>
          <t>HQ-LOCAL TRAVEL (For 35KM+)</t>
        </is>
      </c>
      <c r="Q49" t="inlineStr">
        <is>
          <t>Retailing HQ</t>
        </is>
      </c>
      <c r="R49" t="n">
        <v/>
      </c>
      <c r="S49" t="n">
        <v/>
      </c>
      <c r="T49" t="n">
        <v/>
      </c>
      <c r="U49" t="n">
        <v/>
      </c>
      <c r="V49" t="n">
        <v/>
      </c>
      <c r="W49" t="inlineStr">
        <is>
          <t>https://bizompictures.s3.ap-southeast-1.amazonaws.com/1810/AXZzgKG2pHxOB9Q56Qbg17919084886138lRT.png</t>
        </is>
      </c>
      <c r="X49" t="inlineStr">
        <is>
          <t>https://bizompictures.s3.ap-southeast-1.amazonaws.com/1810/ah3NE60fjOjKj5GCmcwJ1791908496385TiXW.png</t>
        </is>
      </c>
      <c r="Y49" t="inlineStr">
        <is>
          <t>Bike</t>
        </is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inlineStr">
        <is>
          <t>212.00</t>
        </is>
      </c>
      <c r="AI49" t="n">
        <v/>
      </c>
      <c r="AJ49" t="inlineStr">
        <is>
          <t>0.00</t>
        </is>
      </c>
      <c r="AK49" t="inlineStr">
        <is>
          <t>1829</t>
        </is>
      </c>
      <c r="AL49" t="inlineStr">
        <is>
          <t>Gouri Shankar</t>
        </is>
      </c>
      <c r="AM49" t="inlineStr">
        <is>
          <t>HR APIS</t>
        </is>
      </c>
      <c r="AN49" t="inlineStr">
        <is>
          <t>Pending - 1st Approval</t>
        </is>
      </c>
      <c r="AO49" t="n">
        <v/>
      </c>
      <c r="AP49" t="n">
        <v/>
      </c>
      <c r="AQ49" t="inlineStr">
        <is>
          <t>Pending</t>
        </is>
      </c>
      <c r="AR49" t="inlineStr">
        <is>
          <t>10</t>
        </is>
      </c>
      <c r="AS49" t="n">
        <v/>
      </c>
      <c r="AT49" t="n">
        <v/>
      </c>
      <c r="AU49" t="inlineStr">
        <is>
          <t>Pending</t>
        </is>
      </c>
      <c r="AV49" t="n">
        <v/>
      </c>
      <c r="AW49" t="inlineStr">
        <is>
          <t>7</t>
        </is>
      </c>
      <c r="AX49" t="inlineStr">
        <is>
          <t>7</t>
        </is>
      </c>
      <c r="AY49" t="inlineStr">
        <is>
          <t>423.00</t>
        </is>
      </c>
      <c r="AZ49" t="inlineStr">
        <is>
          <t>Active</t>
        </is>
      </c>
      <c r="BA49" t="inlineStr">
        <is>
          <t>Modern Trade</t>
        </is>
      </c>
      <c r="BB49" t="n">
        <v/>
      </c>
      <c r="BC49" t="inlineStr">
        <is>
          <t>07:26:36</t>
        </is>
      </c>
    </row>
    <row r="50" ht="98" customHeight="1">
      <c r="A50" t="inlineStr">
        <is>
          <t>GTR02</t>
        </is>
      </c>
      <c r="B50" t="inlineStr">
        <is>
          <t>DELHI-2</t>
        </is>
      </c>
      <c r="C50" t="inlineStr">
        <is>
          <t>HARIOM DUBEY</t>
        </is>
      </c>
      <c r="D50" t="inlineStr">
        <is>
          <t>SL04356</t>
        </is>
      </c>
      <c r="E50" t="inlineStr">
        <is>
          <t>SO</t>
        </is>
      </c>
      <c r="F50" t="inlineStr">
        <is>
          <t>Active</t>
        </is>
      </c>
      <c r="G50" t="inlineStr">
        <is>
          <t>New Delhi</t>
        </is>
      </c>
      <c r="H50" t="inlineStr">
        <is>
          <t>Bhalaswa(Mahadev Trading-C002706)</t>
        </is>
      </c>
      <c r="I50" t="inlineStr">
        <is>
          <t>ARVIND KUMAR DUBEY</t>
        </is>
      </c>
      <c r="J50" t="inlineStr">
        <is>
          <t>SL04125</t>
        </is>
      </c>
      <c r="K50" t="inlineStr">
        <is>
          <t>ASE</t>
        </is>
      </c>
      <c r="L50" t="inlineStr">
        <is>
          <t>2026-10-13</t>
        </is>
      </c>
      <c r="M50" t="inlineStr">
        <is>
          <t>2026-10-13</t>
        </is>
      </c>
      <c r="N50" t="inlineStr">
        <is>
          <t>493576</t>
        </is>
      </c>
      <c r="O50" t="inlineStr">
        <is>
          <t>349006</t>
        </is>
      </c>
      <c r="P50" t="inlineStr">
        <is>
          <t>HQ-LOCAL TRAVEL (For 35KM+)</t>
        </is>
      </c>
      <c r="Q50" t="inlineStr">
        <is>
          <t>Retailing HQ</t>
        </is>
      </c>
      <c r="R50" t="n">
        <v/>
      </c>
      <c r="S50" t="n">
        <v/>
      </c>
      <c r="T50" t="n">
        <v/>
      </c>
      <c r="U50" t="n">
        <v/>
      </c>
      <c r="V50" t="n">
        <v/>
      </c>
      <c r="W50" t="inlineStr">
        <is>
          <t>https://bizompictures.s3.ap-southeast-1.amazonaws.com/1810/sqKZWWOVmIjkUHPJqqHM17919089244796mEO.jpeg</t>
        </is>
      </c>
      <c r="X50" t="inlineStr">
        <is>
          <t>https://bizompictures.s3.ap-southeast-1.amazonaws.com/1810/do1lLuxK1G020nYl0oz71791908931292isuf.jpeg</t>
        </is>
      </c>
      <c r="Y50" t="inlineStr">
        <is>
          <t>Bike</t>
        </is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inlineStr">
        <is>
          <t>48.00</t>
        </is>
      </c>
      <c r="AI50" t="n">
        <v/>
      </c>
      <c r="AJ50" t="inlineStr">
        <is>
          <t>0.00</t>
        </is>
      </c>
      <c r="AK50" t="inlineStr">
        <is>
          <t>2088</t>
        </is>
      </c>
      <c r="AL50" t="inlineStr">
        <is>
          <t>RAHUL GAUTAM</t>
        </is>
      </c>
      <c r="AM50" t="inlineStr">
        <is>
          <t>HR APIS</t>
        </is>
      </c>
      <c r="AN50" t="inlineStr">
        <is>
          <t>Pending - 1st Approval</t>
        </is>
      </c>
      <c r="AO50" t="n">
        <v/>
      </c>
      <c r="AP50" t="n">
        <v/>
      </c>
      <c r="AQ50" t="inlineStr">
        <is>
          <t>Pending</t>
        </is>
      </c>
      <c r="AR50" t="inlineStr">
        <is>
          <t>10</t>
        </is>
      </c>
      <c r="AS50" t="n">
        <v/>
      </c>
      <c r="AT50" t="n">
        <v/>
      </c>
      <c r="AU50" t="inlineStr">
        <is>
          <t>Pending</t>
        </is>
      </c>
      <c r="AV50" t="n">
        <v/>
      </c>
      <c r="AW50" t="inlineStr">
        <is>
          <t>41</t>
        </is>
      </c>
      <c r="AX50" t="inlineStr">
        <is>
          <t>13</t>
        </is>
      </c>
      <c r="AY50" t="inlineStr">
        <is>
          <t>156.00</t>
        </is>
      </c>
      <c r="AZ50" t="inlineStr">
        <is>
          <t>Active</t>
        </is>
      </c>
      <c r="BA50" t="inlineStr">
        <is>
          <t>General Trade</t>
        </is>
      </c>
      <c r="BB50" t="n">
        <v/>
      </c>
      <c r="BC50" t="inlineStr">
        <is>
          <t>09:12:14</t>
        </is>
      </c>
    </row>
    <row r="51" ht="98" customHeight="1">
      <c r="A51" t="inlineStr">
        <is>
          <t>GTR07</t>
        </is>
      </c>
      <c r="B51" t="inlineStr">
        <is>
          <t>ANDHRA PRADESH-2</t>
        </is>
      </c>
      <c r="C51" t="inlineStr">
        <is>
          <t>P SHIVA PRASAD YADAV</t>
        </is>
      </c>
      <c r="D51" t="inlineStr">
        <is>
          <t>SL04418</t>
        </is>
      </c>
      <c r="E51" t="inlineStr">
        <is>
          <t>SR</t>
        </is>
      </c>
      <c r="F51" t="inlineStr">
        <is>
          <t>Active</t>
        </is>
      </c>
      <c r="G51" t="inlineStr">
        <is>
          <t>Sri Kalahasti</t>
        </is>
      </c>
      <c r="H51" t="inlineStr">
        <is>
          <t>RTC ROAD SRIKALAHASTI (DB03694-Geetha Lakshmi Agencies)</t>
        </is>
      </c>
      <c r="I51" t="inlineStr">
        <is>
          <t>Vacant_ASE_Andhra_2</t>
        </is>
      </c>
      <c r="J51" t="n">
        <v/>
      </c>
      <c r="K51" t="inlineStr">
        <is>
          <t>ASE</t>
        </is>
      </c>
      <c r="L51" t="inlineStr">
        <is>
          <t>2026-10-12</t>
        </is>
      </c>
      <c r="M51" t="inlineStr">
        <is>
          <t>2026-10-13</t>
        </is>
      </c>
      <c r="N51" t="inlineStr">
        <is>
          <t>493627</t>
        </is>
      </c>
      <c r="O51" t="inlineStr">
        <is>
          <t>349038</t>
        </is>
      </c>
      <c r="P51" t="inlineStr">
        <is>
          <t>HQ-LOCAL TRAVEL (For 35KM+)</t>
        </is>
      </c>
      <c r="Q51" t="inlineStr">
        <is>
          <t>Retailing HQ</t>
        </is>
      </c>
      <c r="R51" t="n">
        <v/>
      </c>
      <c r="S51" t="n">
        <v/>
      </c>
      <c r="T51" t="n">
        <v/>
      </c>
      <c r="U51" t="n">
        <v/>
      </c>
      <c r="V51" t="n">
        <v/>
      </c>
      <c r="W51" t="inlineStr">
        <is>
          <t>https://bizompictures.s3.ap-southeast-1.amazonaws.com/1810/RzGoHSM8VGDjQV1AINQ11791911290122Q6VX.png</t>
        </is>
      </c>
      <c r="X51" t="inlineStr">
        <is>
          <t>https://bizompictures.s3.ap-southeast-1.amazonaws.com/1810/JGOiFIIpVmz567IwrZGb1791911395599Votb.png</t>
        </is>
      </c>
      <c r="Y51" t="inlineStr">
        <is>
          <t>Bike</t>
        </is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inlineStr">
        <is>
          <t>146.00</t>
        </is>
      </c>
      <c r="AI51" t="inlineStr">
        <is>
          <t>146.00</t>
        </is>
      </c>
      <c r="AJ51" t="inlineStr">
        <is>
          <t>146.00</t>
        </is>
      </c>
      <c r="AK51" t="inlineStr">
        <is>
          <t>2201</t>
        </is>
      </c>
      <c r="AL51" t="inlineStr">
        <is>
          <t>VINOD KANDAPPAGARI</t>
        </is>
      </c>
      <c r="AM51" t="inlineStr">
        <is>
          <t>HR APIS</t>
        </is>
      </c>
      <c r="AN51" t="inlineStr">
        <is>
          <t>Pending - 2nd Approval</t>
        </is>
      </c>
      <c r="AO51" t="inlineStr">
        <is>
          <t>2026-10-15</t>
        </is>
      </c>
      <c r="AP51" t="n">
        <v/>
      </c>
      <c r="AQ51" t="inlineStr">
        <is>
          <t>Approved</t>
        </is>
      </c>
      <c r="AR51" t="inlineStr">
        <is>
          <t>11</t>
        </is>
      </c>
      <c r="AS51" t="n">
        <v/>
      </c>
      <c r="AT51" t="n">
        <v/>
      </c>
      <c r="AU51" t="inlineStr">
        <is>
          <t>Pending</t>
        </is>
      </c>
      <c r="AV51" t="inlineStr">
        <is>
          <t>8</t>
        </is>
      </c>
      <c r="AW51" t="inlineStr">
        <is>
          <t>42</t>
        </is>
      </c>
      <c r="AX51" t="inlineStr">
        <is>
          <t>23</t>
        </is>
      </c>
      <c r="AY51" t="inlineStr">
        <is>
          <t>569.00</t>
        </is>
      </c>
      <c r="AZ51" t="inlineStr">
        <is>
          <t>Active</t>
        </is>
      </c>
      <c r="BA51" t="inlineStr">
        <is>
          <t>General Trade</t>
        </is>
      </c>
      <c r="BB51" t="n">
        <v/>
      </c>
      <c r="BC51" t="inlineStr">
        <is>
          <t>08:11:06</t>
        </is>
      </c>
    </row>
    <row r="52" ht="98" customHeight="1">
      <c r="A52" t="inlineStr">
        <is>
          <t>South</t>
        </is>
      </c>
      <c r="B52" t="inlineStr">
        <is>
          <t>KARNATAKA_MT</t>
        </is>
      </c>
      <c r="C52" t="inlineStr">
        <is>
          <t>V GIRIDHAR BABU</t>
        </is>
      </c>
      <c r="D52" t="inlineStr">
        <is>
          <t>SL04344</t>
        </is>
      </c>
      <c r="E52" t="inlineStr">
        <is>
          <t>SO</t>
        </is>
      </c>
      <c r="F52" t="inlineStr">
        <is>
          <t>Active</t>
        </is>
      </c>
      <c r="G52" t="inlineStr">
        <is>
          <t>Bangalore</t>
        </is>
      </c>
      <c r="H52" t="n">
        <v/>
      </c>
      <c r="I52" t="inlineStr">
        <is>
          <t>AMRUTH K</t>
        </is>
      </c>
      <c r="J52" t="inlineStr">
        <is>
          <t>SL04303</t>
        </is>
      </c>
      <c r="K52" t="inlineStr">
        <is>
          <t>KAE</t>
        </is>
      </c>
      <c r="L52" t="inlineStr">
        <is>
          <t>2026-10-13</t>
        </is>
      </c>
      <c r="M52" t="inlineStr">
        <is>
          <t>2026-10-13</t>
        </is>
      </c>
      <c r="N52" t="inlineStr">
        <is>
          <t>493669</t>
        </is>
      </c>
      <c r="O52" t="inlineStr">
        <is>
          <t>349064</t>
        </is>
      </c>
      <c r="P52" t="inlineStr">
        <is>
          <t>HQ-LOCAL TRAVEL (For 35KM+)</t>
        </is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inlineStr">
        <is>
          <t>https://bizompictures.s3.ap-southeast-1.amazonaws.com/1810/YJ7XUh6Drf074flaV4Ie1791913408654my4x.jpeg</t>
        </is>
      </c>
      <c r="X52" t="inlineStr">
        <is>
          <t>https://bizompictures.s3.ap-southeast-1.amazonaws.com/1810/lkBjuDJns5LD4yDoRUNB1791913415145MhsF.jpeg</t>
        </is>
      </c>
      <c r="Y52" t="inlineStr">
        <is>
          <t>Bike</t>
        </is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inlineStr">
        <is>
          <t>208.00</t>
        </is>
      </c>
      <c r="AI52" t="n">
        <v/>
      </c>
      <c r="AJ52" t="inlineStr">
        <is>
          <t>0.00</t>
        </is>
      </c>
      <c r="AK52" t="inlineStr">
        <is>
          <t>2067</t>
        </is>
      </c>
      <c r="AL52" t="inlineStr">
        <is>
          <t>AMRUTH K</t>
        </is>
      </c>
      <c r="AM52" t="inlineStr">
        <is>
          <t>HR APIS</t>
        </is>
      </c>
      <c r="AN52" t="inlineStr">
        <is>
          <t>Pending - 1st Approval</t>
        </is>
      </c>
      <c r="AO52" t="n">
        <v/>
      </c>
      <c r="AP52" t="n">
        <v/>
      </c>
      <c r="AQ52" t="inlineStr">
        <is>
          <t>Pending</t>
        </is>
      </c>
      <c r="AR52" t="inlineStr">
        <is>
          <t>10</t>
        </is>
      </c>
      <c r="AS52" t="n">
        <v/>
      </c>
      <c r="AT52" t="n">
        <v/>
      </c>
      <c r="AU52" t="inlineStr">
        <is>
          <t>Pending</t>
        </is>
      </c>
      <c r="AV52" t="n">
        <v/>
      </c>
      <c r="AW52" t="n">
        <v/>
      </c>
      <c r="AX52" t="n">
        <v/>
      </c>
      <c r="AY52" t="n">
        <v/>
      </c>
      <c r="AZ52" t="inlineStr">
        <is>
          <t>Active</t>
        </is>
      </c>
      <c r="BA52" t="inlineStr">
        <is>
          <t>Modern Trade</t>
        </is>
      </c>
      <c r="BB52" t="n">
        <v/>
      </c>
      <c r="BC52" t="n">
        <v/>
      </c>
    </row>
    <row r="53" ht="98" customHeight="1">
      <c r="A53" t="inlineStr">
        <is>
          <t>GTR04 A</t>
        </is>
      </c>
      <c r="B53" t="inlineStr">
        <is>
          <t>WEST BENGAL-3</t>
        </is>
      </c>
      <c r="C53" t="inlineStr">
        <is>
          <t>JOY DAS</t>
        </is>
      </c>
      <c r="D53" t="inlineStr">
        <is>
          <t>SL04254</t>
        </is>
      </c>
      <c r="E53" t="inlineStr">
        <is>
          <t>SR</t>
        </is>
      </c>
      <c r="F53" t="inlineStr">
        <is>
          <t>Active</t>
        </is>
      </c>
      <c r="G53" t="inlineStr">
        <is>
          <t>Durgapur</t>
        </is>
      </c>
      <c r="H53" t="inlineStr">
        <is>
          <t>Andal Kajora Market (APURBA &amp; ADITY SUPPLIER - DB00745)</t>
        </is>
      </c>
      <c r="I53" t="inlineStr">
        <is>
          <t>Vacant_ASE_WB-3</t>
        </is>
      </c>
      <c r="J53" t="n">
        <v/>
      </c>
      <c r="K53" t="inlineStr">
        <is>
          <t>ASE</t>
        </is>
      </c>
      <c r="L53" t="inlineStr">
        <is>
          <t>2026-10-13</t>
        </is>
      </c>
      <c r="M53" t="inlineStr">
        <is>
          <t>2026-10-14</t>
        </is>
      </c>
      <c r="N53" t="inlineStr">
        <is>
          <t>493728</t>
        </is>
      </c>
      <c r="O53" t="inlineStr">
        <is>
          <t>349101</t>
        </is>
      </c>
      <c r="P53" t="inlineStr">
        <is>
          <t>HQ-LOCAL TRAVEL (For 35KM+)</t>
        </is>
      </c>
      <c r="Q53" t="inlineStr">
        <is>
          <t>Retailing HQ</t>
        </is>
      </c>
      <c r="R53" t="n">
        <v/>
      </c>
      <c r="S53" t="n">
        <v/>
      </c>
      <c r="T53" t="n">
        <v/>
      </c>
      <c r="U53" t="n">
        <v/>
      </c>
      <c r="V53" t="n">
        <v/>
      </c>
      <c r="W53" t="inlineStr">
        <is>
          <t>https://bizompictures.s3.ap-southeast-1.amazonaws.com/1810/AExts73VAQ8dw1mN4gxW1791949275071pgDB.jpeg</t>
        </is>
      </c>
      <c r="X53" t="inlineStr">
        <is>
          <t>https://bizompictures.s3.ap-southeast-1.amazonaws.com/1810/4QZgo11lj05pZtrJFcrH17919492799256PsL.jpeg</t>
        </is>
      </c>
      <c r="Y53" t="inlineStr">
        <is>
          <t>Bike</t>
        </is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inlineStr">
        <is>
          <t>260.00</t>
        </is>
      </c>
      <c r="AI53" t="n">
        <v/>
      </c>
      <c r="AJ53" t="inlineStr">
        <is>
          <t>0.00</t>
        </is>
      </c>
      <c r="AK53" t="inlineStr">
        <is>
          <t>1923</t>
        </is>
      </c>
      <c r="AL53" t="inlineStr">
        <is>
          <t>DEEPOJWAL CHAKRABORTY</t>
        </is>
      </c>
      <c r="AM53" t="inlineStr">
        <is>
          <t>HR APIS</t>
        </is>
      </c>
      <c r="AN53" t="inlineStr">
        <is>
          <t>Pending - 1st Approval</t>
        </is>
      </c>
      <c r="AO53" t="n">
        <v/>
      </c>
      <c r="AP53" t="n">
        <v/>
      </c>
      <c r="AQ53" t="inlineStr">
        <is>
          <t>Pending</t>
        </is>
      </c>
      <c r="AR53" t="inlineStr">
        <is>
          <t>10</t>
        </is>
      </c>
      <c r="AS53" t="n">
        <v/>
      </c>
      <c r="AT53" t="n">
        <v/>
      </c>
      <c r="AU53" t="inlineStr">
        <is>
          <t>Pending</t>
        </is>
      </c>
      <c r="AV53" t="n">
        <v/>
      </c>
      <c r="AW53" t="inlineStr">
        <is>
          <t>51</t>
        </is>
      </c>
      <c r="AX53" t="inlineStr">
        <is>
          <t>21</t>
        </is>
      </c>
      <c r="AY53" t="inlineStr">
        <is>
          <t>136.00</t>
        </is>
      </c>
      <c r="AZ53" t="inlineStr">
        <is>
          <t>Active</t>
        </is>
      </c>
      <c r="BA53" t="inlineStr">
        <is>
          <t>General Trade</t>
        </is>
      </c>
      <c r="BB53" t="n">
        <v/>
      </c>
      <c r="BC53" t="inlineStr">
        <is>
          <t>09:02:21</t>
        </is>
      </c>
    </row>
    <row r="54" ht="98" customHeight="1">
      <c r="A54" t="inlineStr">
        <is>
          <t>West</t>
        </is>
      </c>
      <c r="B54" t="inlineStr">
        <is>
          <t>MAHARASHTRA_MT</t>
        </is>
      </c>
      <c r="C54" t="inlineStr">
        <is>
          <t>Bhavana Yadav</t>
        </is>
      </c>
      <c r="D54" t="inlineStr">
        <is>
          <t>SL03071</t>
        </is>
      </c>
      <c r="E54" t="inlineStr">
        <is>
          <t>SO</t>
        </is>
      </c>
      <c r="F54" t="inlineStr">
        <is>
          <t>Active</t>
        </is>
      </c>
      <c r="G54" t="inlineStr">
        <is>
          <t>RAIPUR</t>
        </is>
      </c>
      <c r="H54" t="inlineStr">
        <is>
          <t>Bhilai(Shree Krishna Logistics_C002337)</t>
        </is>
      </c>
      <c r="I54" t="inlineStr">
        <is>
          <t>POKHRAJ KUMAR SAHU</t>
        </is>
      </c>
      <c r="J54" t="inlineStr">
        <is>
          <t>SL04054</t>
        </is>
      </c>
      <c r="K54" t="inlineStr">
        <is>
          <t>KAE</t>
        </is>
      </c>
      <c r="L54" t="inlineStr">
        <is>
          <t>2026-10-12</t>
        </is>
      </c>
      <c r="M54" t="inlineStr">
        <is>
          <t>2026-10-14</t>
        </is>
      </c>
      <c r="N54" t="inlineStr">
        <is>
          <t>493757</t>
        </is>
      </c>
      <c r="O54" t="inlineStr">
        <is>
          <t>349124</t>
        </is>
      </c>
      <c r="P54" t="inlineStr">
        <is>
          <t>HQ-LOCAL TRAVEL (For 35KM+)</t>
        </is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inlineStr">
        <is>
          <t>https://bizompictures.s3.ap-southeast-1.amazonaws.com/1810/WEHCJlNyyf4AllvyXVN61791951676932Kc3Q.jpeg</t>
        </is>
      </c>
      <c r="X54" t="inlineStr">
        <is>
          <t>https://bizompictures.s3.ap-southeast-1.amazonaws.com/1810/tp57NMppMrURzWBJw4yL1791951682244xXuo.jpeg</t>
        </is>
      </c>
      <c r="Y54" t="inlineStr">
        <is>
          <t>Bike</t>
        </is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inlineStr">
        <is>
          <t>264.00</t>
        </is>
      </c>
      <c r="AI54" t="inlineStr">
        <is>
          <t>264.00</t>
        </is>
      </c>
      <c r="AJ54" t="inlineStr">
        <is>
          <t>264.00</t>
        </is>
      </c>
      <c r="AK54" t="inlineStr">
        <is>
          <t>889</t>
        </is>
      </c>
      <c r="AL54" t="inlineStr">
        <is>
          <t>POKHRAJ KUMAR SAHU</t>
        </is>
      </c>
      <c r="AM54" t="inlineStr">
        <is>
          <t>HR APIS</t>
        </is>
      </c>
      <c r="AN54" t="inlineStr">
        <is>
          <t>Pending - 2nd Approval</t>
        </is>
      </c>
      <c r="AO54" t="inlineStr">
        <is>
          <t>2026-10-14</t>
        </is>
      </c>
      <c r="AP54" t="n">
        <v/>
      </c>
      <c r="AQ54" t="inlineStr">
        <is>
          <t>Approved</t>
        </is>
      </c>
      <c r="AR54" t="inlineStr">
        <is>
          <t>11</t>
        </is>
      </c>
      <c r="AS54" t="n">
        <v/>
      </c>
      <c r="AT54" t="n">
        <v/>
      </c>
      <c r="AU54" t="inlineStr">
        <is>
          <t>Pending</t>
        </is>
      </c>
      <c r="AV54" t="inlineStr">
        <is>
          <t>9</t>
        </is>
      </c>
      <c r="AW54" t="inlineStr">
        <is>
          <t>5</t>
        </is>
      </c>
      <c r="AX54" t="inlineStr">
        <is>
          <t>0</t>
        </is>
      </c>
      <c r="AY54" t="n">
        <v/>
      </c>
      <c r="AZ54" t="inlineStr">
        <is>
          <t>Active</t>
        </is>
      </c>
      <c r="BA54" t="inlineStr">
        <is>
          <t>Modern Trade</t>
        </is>
      </c>
      <c r="BB54" t="n">
        <v/>
      </c>
      <c r="BC54" t="inlineStr">
        <is>
          <t>02:22:29</t>
        </is>
      </c>
    </row>
    <row r="55" ht="98" customHeight="1">
      <c r="A55" t="inlineStr">
        <is>
          <t>West</t>
        </is>
      </c>
      <c r="B55" t="inlineStr">
        <is>
          <t>MAHARASHTRA_MT</t>
        </is>
      </c>
      <c r="C55" t="inlineStr">
        <is>
          <t>Bhavana Yadav</t>
        </is>
      </c>
      <c r="D55" t="inlineStr">
        <is>
          <t>SL03071</t>
        </is>
      </c>
      <c r="E55" t="inlineStr">
        <is>
          <t>SO</t>
        </is>
      </c>
      <c r="F55" t="inlineStr">
        <is>
          <t>Active</t>
        </is>
      </c>
      <c r="G55" t="inlineStr">
        <is>
          <t>RAIPUR</t>
        </is>
      </c>
      <c r="H55" t="inlineStr">
        <is>
          <t>Telibandha(Shree Krishna Logistics_C002337)</t>
        </is>
      </c>
      <c r="I55" t="inlineStr">
        <is>
          <t>POKHRAJ KUMAR SAHU</t>
        </is>
      </c>
      <c r="J55" t="inlineStr">
        <is>
          <t>SL04054</t>
        </is>
      </c>
      <c r="K55" t="inlineStr">
        <is>
          <t>KAE</t>
        </is>
      </c>
      <c r="L55" t="inlineStr">
        <is>
          <t>2026-10-13</t>
        </is>
      </c>
      <c r="M55" t="inlineStr">
        <is>
          <t>2026-10-14</t>
        </is>
      </c>
      <c r="N55" t="inlineStr">
        <is>
          <t>493759</t>
        </is>
      </c>
      <c r="O55" t="inlineStr">
        <is>
          <t>349125</t>
        </is>
      </c>
      <c r="P55" t="inlineStr">
        <is>
          <t>HQ-LOCAL TRAVEL (For 35KM+)</t>
        </is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inlineStr">
        <is>
          <t>https://bizompictures.s3.ap-southeast-1.amazonaws.com/1810/YDVaa7CUgwHU2Q5h8H0y1791951862164eHkV.jpeg</t>
        </is>
      </c>
      <c r="X55" t="inlineStr">
        <is>
          <t>https://bizompictures.s3.ap-southeast-1.amazonaws.com/1810/Qkkl5xOFnDk6SFikV55d17919518649703fiW.jpeg</t>
        </is>
      </c>
      <c r="Y55" t="inlineStr">
        <is>
          <t>Bike</t>
        </is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inlineStr">
        <is>
          <t>24.00</t>
        </is>
      </c>
      <c r="AI55" t="inlineStr">
        <is>
          <t>24.00</t>
        </is>
      </c>
      <c r="AJ55" t="inlineStr">
        <is>
          <t>24.00</t>
        </is>
      </c>
      <c r="AK55" t="inlineStr">
        <is>
          <t>889</t>
        </is>
      </c>
      <c r="AL55" t="inlineStr">
        <is>
          <t>POKHRAJ KUMAR SAHU</t>
        </is>
      </c>
      <c r="AM55" t="inlineStr">
        <is>
          <t>HR APIS</t>
        </is>
      </c>
      <c r="AN55" t="inlineStr">
        <is>
          <t>Pending - 2nd Approval</t>
        </is>
      </c>
      <c r="AO55" t="inlineStr">
        <is>
          <t>2026-10-14</t>
        </is>
      </c>
      <c r="AP55" t="n">
        <v/>
      </c>
      <c r="AQ55" t="inlineStr">
        <is>
          <t>Approved</t>
        </is>
      </c>
      <c r="AR55" t="inlineStr">
        <is>
          <t>10</t>
        </is>
      </c>
      <c r="AS55" t="n">
        <v/>
      </c>
      <c r="AT55" t="n">
        <v/>
      </c>
      <c r="AU55" t="inlineStr">
        <is>
          <t>Pending</t>
        </is>
      </c>
      <c r="AV55" t="inlineStr">
        <is>
          <t>9</t>
        </is>
      </c>
      <c r="AW55" t="inlineStr">
        <is>
          <t>3</t>
        </is>
      </c>
      <c r="AX55" t="inlineStr">
        <is>
          <t>0</t>
        </is>
      </c>
      <c r="AY55" t="n">
        <v/>
      </c>
      <c r="AZ55" t="inlineStr">
        <is>
          <t>Active</t>
        </is>
      </c>
      <c r="BA55" t="inlineStr">
        <is>
          <t>Modern Trade</t>
        </is>
      </c>
      <c r="BB55" t="n">
        <v/>
      </c>
      <c r="BC55" t="inlineStr">
        <is>
          <t>02:31:18</t>
        </is>
      </c>
    </row>
    <row r="56" ht="98" customHeight="1">
      <c r="A56" t="inlineStr">
        <is>
          <t>West</t>
        </is>
      </c>
      <c r="B56" t="inlineStr">
        <is>
          <t>MAHARASHTRA_MT</t>
        </is>
      </c>
      <c r="C56" t="inlineStr">
        <is>
          <t>NATHA ASHOK KAMBLE</t>
        </is>
      </c>
      <c r="D56" t="inlineStr">
        <is>
          <t>SL04419</t>
        </is>
      </c>
      <c r="E56" t="inlineStr">
        <is>
          <t>SO</t>
        </is>
      </c>
      <c r="F56" t="inlineStr">
        <is>
          <t>Active</t>
        </is>
      </c>
      <c r="G56" t="inlineStr">
        <is>
          <t>MUMBAI</t>
        </is>
      </c>
      <c r="H56" t="inlineStr">
        <is>
          <t>THANE(Reliance Retail Limited-C003139)</t>
        </is>
      </c>
      <c r="I56" t="inlineStr">
        <is>
          <t>NAVEEN N ANCHAN</t>
        </is>
      </c>
      <c r="J56" t="inlineStr">
        <is>
          <t>SL04371</t>
        </is>
      </c>
      <c r="K56" t="inlineStr">
        <is>
          <t>KAM</t>
        </is>
      </c>
      <c r="L56" t="inlineStr">
        <is>
          <t>2026-10-12</t>
        </is>
      </c>
      <c r="M56" t="inlineStr">
        <is>
          <t>2026-10-14</t>
        </is>
      </c>
      <c r="N56" t="inlineStr">
        <is>
          <t>493793</t>
        </is>
      </c>
      <c r="O56" t="inlineStr">
        <is>
          <t>349155</t>
        </is>
      </c>
      <c r="P56" t="inlineStr">
        <is>
          <t>HQ-LOCAL TRAVEL (For 35KM+)</t>
        </is>
      </c>
      <c r="Q56" t="inlineStr">
        <is>
          <t>Retailing HQ</t>
        </is>
      </c>
      <c r="R56" t="n">
        <v/>
      </c>
      <c r="S56" t="n">
        <v/>
      </c>
      <c r="T56" t="n">
        <v/>
      </c>
      <c r="U56" t="n">
        <v/>
      </c>
      <c r="V56" t="n">
        <v/>
      </c>
      <c r="W56" t="inlineStr">
        <is>
          <t>https://bizompictures.s3.ap-southeast-1.amazonaws.com/1810/oTIeMjiqlgPSTr6qMXre1791961431136qWIg.jpeg</t>
        </is>
      </c>
      <c r="X56" t="inlineStr">
        <is>
          <t>https://bizompictures.s3.ap-southeast-1.amazonaws.com/1810/tnx6bRyhvRIBwFHMsBwD1791961434352QTOI.jpeg</t>
        </is>
      </c>
      <c r="Y56" t="inlineStr">
        <is>
          <t>Bike</t>
        </is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inlineStr">
        <is>
          <t>68.00</t>
        </is>
      </c>
      <c r="AI56" t="n">
        <v/>
      </c>
      <c r="AJ56" t="inlineStr">
        <is>
          <t>0.00</t>
        </is>
      </c>
      <c r="AK56" t="inlineStr">
        <is>
          <t>2206</t>
        </is>
      </c>
      <c r="AL56" t="inlineStr">
        <is>
          <t>NAVEEN N ANCHAN</t>
        </is>
      </c>
      <c r="AM56" t="inlineStr">
        <is>
          <t>HR APIS</t>
        </is>
      </c>
      <c r="AN56" t="inlineStr">
        <is>
          <t>Pending - 1st Approval</t>
        </is>
      </c>
      <c r="AO56" t="n">
        <v/>
      </c>
      <c r="AP56" t="n">
        <v/>
      </c>
      <c r="AQ56" t="inlineStr">
        <is>
          <t>Pending</t>
        </is>
      </c>
      <c r="AR56" t="inlineStr">
        <is>
          <t>11</t>
        </is>
      </c>
      <c r="AS56" t="n">
        <v/>
      </c>
      <c r="AT56" t="n">
        <v/>
      </c>
      <c r="AU56" t="inlineStr">
        <is>
          <t>Pending</t>
        </is>
      </c>
      <c r="AV56" t="n">
        <v/>
      </c>
      <c r="AW56" t="inlineStr">
        <is>
          <t>3</t>
        </is>
      </c>
      <c r="AX56" t="inlineStr">
        <is>
          <t>3</t>
        </is>
      </c>
      <c r="AY56" t="inlineStr">
        <is>
          <t>1898.00</t>
        </is>
      </c>
      <c r="AZ56" t="inlineStr">
        <is>
          <t>Active</t>
        </is>
      </c>
      <c r="BA56" t="inlineStr">
        <is>
          <t>Modern Trade</t>
        </is>
      </c>
      <c r="BB56" t="n">
        <v/>
      </c>
      <c r="BC56" t="inlineStr">
        <is>
          <t>03:31:34</t>
        </is>
      </c>
    </row>
    <row r="57" ht="98" customHeight="1">
      <c r="A57" t="inlineStr">
        <is>
          <t>West</t>
        </is>
      </c>
      <c r="B57" t="inlineStr">
        <is>
          <t>MAHARASHTRA_MT</t>
        </is>
      </c>
      <c r="C57" t="inlineStr">
        <is>
          <t>NATHA ASHOK KAMBLE</t>
        </is>
      </c>
      <c r="D57" t="inlineStr">
        <is>
          <t>SL04419</t>
        </is>
      </c>
      <c r="E57" t="inlineStr">
        <is>
          <t>SO</t>
        </is>
      </c>
      <c r="F57" t="inlineStr">
        <is>
          <t>Active</t>
        </is>
      </c>
      <c r="G57" t="inlineStr">
        <is>
          <t>MUMBAI</t>
        </is>
      </c>
      <c r="H57" t="inlineStr">
        <is>
          <t>KHARGHAR(Reliance Retail Limited-C003139)</t>
        </is>
      </c>
      <c r="I57" t="inlineStr">
        <is>
          <t>NAVEEN N ANCHAN</t>
        </is>
      </c>
      <c r="J57" t="inlineStr">
        <is>
          <t>SL04371</t>
        </is>
      </c>
      <c r="K57" t="inlineStr">
        <is>
          <t>KAM</t>
        </is>
      </c>
      <c r="L57" t="inlineStr">
        <is>
          <t>2026-10-13</t>
        </is>
      </c>
      <c r="M57" t="inlineStr">
        <is>
          <t>2026-10-14</t>
        </is>
      </c>
      <c r="N57" t="inlineStr">
        <is>
          <t>493794</t>
        </is>
      </c>
      <c r="O57" t="inlineStr">
        <is>
          <t>349156</t>
        </is>
      </c>
      <c r="P57" t="inlineStr">
        <is>
          <t>HQ-LOCAL TRAVEL (For 35KM+)</t>
        </is>
      </c>
      <c r="Q57" t="inlineStr">
        <is>
          <t>Retailing HQ</t>
        </is>
      </c>
      <c r="R57" t="n">
        <v/>
      </c>
      <c r="S57" t="n">
        <v/>
      </c>
      <c r="T57" t="n">
        <v/>
      </c>
      <c r="U57" t="n">
        <v/>
      </c>
      <c r="V57" t="n">
        <v/>
      </c>
      <c r="W57" t="inlineStr">
        <is>
          <t>https://bizompictures.s3.ap-southeast-1.amazonaws.com/1810/6yTBQQQY3qZo6IZXsBEk1791961536574ygAs.jpeg</t>
        </is>
      </c>
      <c r="X57" t="inlineStr">
        <is>
          <t>https://bizompictures.s3.ap-southeast-1.amazonaws.com/1810/x5MQYZ3Fn3ymO5EVHGVf1791961540788xRkl.jpeg</t>
        </is>
      </c>
      <c r="Y57" t="inlineStr">
        <is>
          <t>Bike</t>
        </is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inlineStr">
        <is>
          <t>160.00</t>
        </is>
      </c>
      <c r="AI57" t="n">
        <v/>
      </c>
      <c r="AJ57" t="inlineStr">
        <is>
          <t>0.00</t>
        </is>
      </c>
      <c r="AK57" t="inlineStr">
        <is>
          <t>2206</t>
        </is>
      </c>
      <c r="AL57" t="inlineStr">
        <is>
          <t>NAVEEN N ANCHAN</t>
        </is>
      </c>
      <c r="AM57" t="inlineStr">
        <is>
          <t>HR APIS</t>
        </is>
      </c>
      <c r="AN57" t="inlineStr">
        <is>
          <t>Pending - 1st Approval</t>
        </is>
      </c>
      <c r="AO57" t="n">
        <v/>
      </c>
      <c r="AP57" t="n">
        <v/>
      </c>
      <c r="AQ57" t="inlineStr">
        <is>
          <t>Pending</t>
        </is>
      </c>
      <c r="AR57" t="inlineStr">
        <is>
          <t>10</t>
        </is>
      </c>
      <c r="AS57" t="n">
        <v/>
      </c>
      <c r="AT57" t="n">
        <v/>
      </c>
      <c r="AU57" t="inlineStr">
        <is>
          <t>Pending</t>
        </is>
      </c>
      <c r="AV57" t="n">
        <v/>
      </c>
      <c r="AW57" t="inlineStr">
        <is>
          <t>4</t>
        </is>
      </c>
      <c r="AX57" t="inlineStr">
        <is>
          <t>4</t>
        </is>
      </c>
      <c r="AY57" t="inlineStr">
        <is>
          <t>1655.00</t>
        </is>
      </c>
      <c r="AZ57" t="inlineStr">
        <is>
          <t>Active</t>
        </is>
      </c>
      <c r="BA57" t="inlineStr">
        <is>
          <t>Modern Trade</t>
        </is>
      </c>
      <c r="BB57" t="n">
        <v/>
      </c>
      <c r="BC57" t="inlineStr">
        <is>
          <t>04:40:35</t>
        </is>
      </c>
    </row>
    <row r="58" ht="98" customHeight="1">
      <c r="A58" t="inlineStr">
        <is>
          <t>GTR02</t>
        </is>
      </c>
      <c r="B58" t="inlineStr">
        <is>
          <t>DELHI-1</t>
        </is>
      </c>
      <c r="C58" t="inlineStr">
        <is>
          <t>KISHAN KUMAR</t>
        </is>
      </c>
      <c r="D58" t="inlineStr">
        <is>
          <t>SL04429</t>
        </is>
      </c>
      <c r="E58" t="inlineStr">
        <is>
          <t>SO</t>
        </is>
      </c>
      <c r="F58" t="inlineStr">
        <is>
          <t>Active</t>
        </is>
      </c>
      <c r="G58" t="inlineStr">
        <is>
          <t>West Delhi</t>
        </is>
      </c>
      <c r="H58" t="inlineStr">
        <is>
          <t>Paprawat Road Market (C003411-SP TRADERS)</t>
        </is>
      </c>
      <c r="I58" t="inlineStr">
        <is>
          <t>KARAN LAMBA</t>
        </is>
      </c>
      <c r="J58" t="inlineStr">
        <is>
          <t>SL04478</t>
        </is>
      </c>
      <c r="K58" t="inlineStr">
        <is>
          <t>ASE</t>
        </is>
      </c>
      <c r="L58" t="inlineStr">
        <is>
          <t>2026-10-14</t>
        </is>
      </c>
      <c r="M58" t="inlineStr">
        <is>
          <t>2026-10-14</t>
        </is>
      </c>
      <c r="N58" t="inlineStr">
        <is>
          <t>493900</t>
        </is>
      </c>
      <c r="O58" t="inlineStr">
        <is>
          <t>349246</t>
        </is>
      </c>
      <c r="P58" t="inlineStr">
        <is>
          <t>HQ-LOCAL TRAVEL (For 35KM+)</t>
        </is>
      </c>
      <c r="Q58" t="inlineStr">
        <is>
          <t>Retailing HQ</t>
        </is>
      </c>
      <c r="R58" t="n">
        <v/>
      </c>
      <c r="S58" t="n">
        <v/>
      </c>
      <c r="T58" t="n">
        <v/>
      </c>
      <c r="U58" t="n">
        <v/>
      </c>
      <c r="V58" t="n">
        <v/>
      </c>
      <c r="W58" t="inlineStr">
        <is>
          <t>https://bizompictures.s3.ap-southeast-1.amazonaws.com/1810/00Nu1C66i39JBtuMAU1p1791981377924aYvS.jpeg</t>
        </is>
      </c>
      <c r="X58" t="inlineStr">
        <is>
          <t>https://bizompictures.s3.ap-southeast-1.amazonaws.com/1810/a7YIrcTRD5ueBCPgAZT51791981382300Yt0V.jpeg</t>
        </is>
      </c>
      <c r="Y58" t="inlineStr">
        <is>
          <t>Bike</t>
        </is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inlineStr">
        <is>
          <t>196.00</t>
        </is>
      </c>
      <c r="AI58" t="n">
        <v/>
      </c>
      <c r="AJ58" t="inlineStr">
        <is>
          <t>0.00</t>
        </is>
      </c>
      <c r="AK58" t="inlineStr">
        <is>
          <t>2221</t>
        </is>
      </c>
      <c r="AL58" t="inlineStr">
        <is>
          <t>RAHUL GAUTAM</t>
        </is>
      </c>
      <c r="AM58" t="inlineStr">
        <is>
          <t>HR APIS</t>
        </is>
      </c>
      <c r="AN58" t="inlineStr">
        <is>
          <t>Pending - 1st Approval</t>
        </is>
      </c>
      <c r="AO58" t="n">
        <v/>
      </c>
      <c r="AP58" t="n">
        <v/>
      </c>
      <c r="AQ58" t="inlineStr">
        <is>
          <t>Pending</t>
        </is>
      </c>
      <c r="AR58" t="inlineStr">
        <is>
          <t>9</t>
        </is>
      </c>
      <c r="AS58" t="n">
        <v/>
      </c>
      <c r="AT58" t="n">
        <v/>
      </c>
      <c r="AU58" t="inlineStr">
        <is>
          <t>Pending</t>
        </is>
      </c>
      <c r="AV58" t="n">
        <v/>
      </c>
      <c r="AW58" t="inlineStr">
        <is>
          <t>42</t>
        </is>
      </c>
      <c r="AX58" t="inlineStr">
        <is>
          <t>12</t>
        </is>
      </c>
      <c r="AY58" t="inlineStr">
        <is>
          <t>131.00</t>
        </is>
      </c>
      <c r="AZ58" t="inlineStr">
        <is>
          <t>Active</t>
        </is>
      </c>
      <c r="BA58" t="inlineStr">
        <is>
          <t>General Trade</t>
        </is>
      </c>
      <c r="BB58" t="n">
        <v/>
      </c>
      <c r="BC58" t="inlineStr">
        <is>
          <t>08:19:57</t>
        </is>
      </c>
    </row>
    <row r="59" ht="98" customHeight="1">
      <c r="A59" t="inlineStr">
        <is>
          <t>GTR08</t>
        </is>
      </c>
      <c r="B59" t="inlineStr">
        <is>
          <t>KARNATAKA-3</t>
        </is>
      </c>
      <c r="C59" t="inlineStr">
        <is>
          <t>SHASHIDHAR NAIR</t>
        </is>
      </c>
      <c r="D59" t="inlineStr">
        <is>
          <t>SL01966</t>
        </is>
      </c>
      <c r="E59" t="inlineStr">
        <is>
          <t>SO</t>
        </is>
      </c>
      <c r="F59" t="inlineStr">
        <is>
          <t>Active</t>
        </is>
      </c>
      <c r="G59" t="inlineStr">
        <is>
          <t>BANGALORE</t>
        </is>
      </c>
      <c r="H59" t="inlineStr">
        <is>
          <t>Mahadevpura Market (Hegde Traders - C001657)</t>
        </is>
      </c>
      <c r="I59" t="inlineStr">
        <is>
          <t>Vacant_ASE_Karnatka_3</t>
        </is>
      </c>
      <c r="J59" t="n">
        <v/>
      </c>
      <c r="K59" t="inlineStr">
        <is>
          <t>ASE</t>
        </is>
      </c>
      <c r="L59" t="inlineStr">
        <is>
          <t>2026-10-14</t>
        </is>
      </c>
      <c r="M59" t="inlineStr">
        <is>
          <t>2026-10-14</t>
        </is>
      </c>
      <c r="N59" t="inlineStr">
        <is>
          <t>493911</t>
        </is>
      </c>
      <c r="O59" t="inlineStr">
        <is>
          <t>349255</t>
        </is>
      </c>
      <c r="P59" t="inlineStr">
        <is>
          <t>HQ-LOCAL TRAVEL (For 35KM+)</t>
        </is>
      </c>
      <c r="Q59" t="inlineStr">
        <is>
          <t>Retailing EX-HQ</t>
        </is>
      </c>
      <c r="R59" t="n">
        <v/>
      </c>
      <c r="S59" t="n">
        <v/>
      </c>
      <c r="T59" t="n">
        <v/>
      </c>
      <c r="U59" t="n">
        <v/>
      </c>
      <c r="V59" t="n">
        <v/>
      </c>
      <c r="W59" t="inlineStr">
        <is>
          <t>https://bizompictures.s3.ap-southeast-1.amazonaws.com/1810/GQtZ4ql21QUJ5ZDv0M0X1791981893896uJ2w.jpeg</t>
        </is>
      </c>
      <c r="X59" t="inlineStr">
        <is>
          <t>https://bizompictures.s3.ap-southeast-1.amazonaws.com/1810/FbK3WxH0w5zskzwmS6uL1791981898671XrZ2.jpeg</t>
        </is>
      </c>
      <c r="Y59" t="inlineStr">
        <is>
          <t>Bike</t>
        </is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inlineStr">
        <is>
          <t>245.20</t>
        </is>
      </c>
      <c r="AI59" t="n">
        <v/>
      </c>
      <c r="AJ59" t="inlineStr">
        <is>
          <t>0.00</t>
        </is>
      </c>
      <c r="AK59" t="inlineStr">
        <is>
          <t>188</t>
        </is>
      </c>
      <c r="AL59" t="inlineStr">
        <is>
          <t>GANGADHARAM K</t>
        </is>
      </c>
      <c r="AM59" t="inlineStr">
        <is>
          <t>HR APIS</t>
        </is>
      </c>
      <c r="AN59" t="inlineStr">
        <is>
          <t>Pending - 1st Approval</t>
        </is>
      </c>
      <c r="AO59" t="n">
        <v/>
      </c>
      <c r="AP59" t="n">
        <v/>
      </c>
      <c r="AQ59" t="inlineStr">
        <is>
          <t>Pending</t>
        </is>
      </c>
      <c r="AR59" t="inlineStr">
        <is>
          <t>9</t>
        </is>
      </c>
      <c r="AS59" t="n">
        <v/>
      </c>
      <c r="AT59" t="n">
        <v/>
      </c>
      <c r="AU59" t="inlineStr">
        <is>
          <t>Pending</t>
        </is>
      </c>
      <c r="AV59" t="n">
        <v/>
      </c>
      <c r="AW59" t="inlineStr">
        <is>
          <t>49</t>
        </is>
      </c>
      <c r="AX59" t="inlineStr">
        <is>
          <t>23</t>
        </is>
      </c>
      <c r="AY59" t="inlineStr">
        <is>
          <t>389.00</t>
        </is>
      </c>
      <c r="AZ59" t="inlineStr">
        <is>
          <t>Active</t>
        </is>
      </c>
      <c r="BA59" t="inlineStr">
        <is>
          <t>General Trade</t>
        </is>
      </c>
      <c r="BB59" t="n">
        <v/>
      </c>
      <c r="BC59" t="inlineStr">
        <is>
          <t>08:33:39</t>
        </is>
      </c>
    </row>
    <row r="60" ht="98" customHeight="1">
      <c r="A60" t="inlineStr">
        <is>
          <t>GTR02</t>
        </is>
      </c>
      <c r="B60" t="inlineStr">
        <is>
          <t>DELHI-1</t>
        </is>
      </c>
      <c r="C60" t="inlineStr">
        <is>
          <t>BALRAM VERMA</t>
        </is>
      </c>
      <c r="D60" t="inlineStr">
        <is>
          <t>SL04547</t>
        </is>
      </c>
      <c r="E60" t="inlineStr">
        <is>
          <t>SO</t>
        </is>
      </c>
      <c r="F60" t="inlineStr">
        <is>
          <t>Active</t>
        </is>
      </c>
      <c r="G60" t="inlineStr">
        <is>
          <t>East Delhi</t>
        </is>
      </c>
      <c r="H60" t="inlineStr">
        <is>
          <t>Vashundhra(A.J. COMMUNICATION-C003337)</t>
        </is>
      </c>
      <c r="I60" t="inlineStr">
        <is>
          <t>AJAY KUMAR</t>
        </is>
      </c>
      <c r="J60" t="inlineStr">
        <is>
          <t>SL04502</t>
        </is>
      </c>
      <c r="K60" t="inlineStr">
        <is>
          <t>ASE</t>
        </is>
      </c>
      <c r="L60" t="inlineStr">
        <is>
          <t>2026-10-14</t>
        </is>
      </c>
      <c r="M60" t="inlineStr">
        <is>
          <t>2026-10-14</t>
        </is>
      </c>
      <c r="N60" t="inlineStr">
        <is>
          <t>493926</t>
        </is>
      </c>
      <c r="O60" t="inlineStr">
        <is>
          <t>349268</t>
        </is>
      </c>
      <c r="P60" t="inlineStr">
        <is>
          <t>HQ-LOCAL TRAVEL (For 35KM+)</t>
        </is>
      </c>
      <c r="Q60" t="inlineStr">
        <is>
          <t>Retailing HQ</t>
        </is>
      </c>
      <c r="R60" t="n">
        <v/>
      </c>
      <c r="S60" t="n">
        <v/>
      </c>
      <c r="T60" t="n">
        <v/>
      </c>
      <c r="U60" t="n">
        <v/>
      </c>
      <c r="V60" t="n">
        <v/>
      </c>
      <c r="W60" t="inlineStr">
        <is>
          <t>https://bizompictures.s3.ap-southeast-1.amazonaws.com/1810/o1fvrujkpFgkf2Rw44jJ1791982831110DvCX.jpeg</t>
        </is>
      </c>
      <c r="X60" t="inlineStr">
        <is>
          <t>https://bizompictures.s3.ap-southeast-1.amazonaws.com/1810/l1nfDiFX1d4SWrW4QjMI17919828342218xc3.jpeg</t>
        </is>
      </c>
      <c r="Y60" t="inlineStr">
        <is>
          <t>Bike</t>
        </is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inlineStr">
        <is>
          <t>96.00</t>
        </is>
      </c>
      <c r="AI60" t="n">
        <v/>
      </c>
      <c r="AJ60" t="inlineStr">
        <is>
          <t>0.00</t>
        </is>
      </c>
      <c r="AK60" t="inlineStr">
        <is>
          <t>2376</t>
        </is>
      </c>
      <c r="AL60" t="inlineStr">
        <is>
          <t>RAHUL GAUTAM</t>
        </is>
      </c>
      <c r="AM60" t="inlineStr">
        <is>
          <t>HR APIS</t>
        </is>
      </c>
      <c r="AN60" t="inlineStr">
        <is>
          <t>Pending - 1st Approval</t>
        </is>
      </c>
      <c r="AO60" t="n">
        <v/>
      </c>
      <c r="AP60" t="n">
        <v/>
      </c>
      <c r="AQ60" t="inlineStr">
        <is>
          <t>Pending</t>
        </is>
      </c>
      <c r="AR60" t="inlineStr">
        <is>
          <t>9</t>
        </is>
      </c>
      <c r="AS60" t="n">
        <v/>
      </c>
      <c r="AT60" t="n">
        <v/>
      </c>
      <c r="AU60" t="inlineStr">
        <is>
          <t>Pending</t>
        </is>
      </c>
      <c r="AV60" t="n">
        <v/>
      </c>
      <c r="AW60" t="inlineStr">
        <is>
          <t>41</t>
        </is>
      </c>
      <c r="AX60" t="inlineStr">
        <is>
          <t>3</t>
        </is>
      </c>
      <c r="AY60" t="inlineStr">
        <is>
          <t>64.00</t>
        </is>
      </c>
      <c r="AZ60" t="inlineStr">
        <is>
          <t>Active</t>
        </is>
      </c>
      <c r="BA60" t="inlineStr">
        <is>
          <t>General Trade</t>
        </is>
      </c>
      <c r="BB60" t="n">
        <v/>
      </c>
      <c r="BC60" t="inlineStr">
        <is>
          <t>03:14:35</t>
        </is>
      </c>
    </row>
    <row r="61" ht="98" customHeight="1">
      <c r="A61" t="inlineStr">
        <is>
          <t>GTR08</t>
        </is>
      </c>
      <c r="B61" t="inlineStr">
        <is>
          <t>KARNATAKA-4</t>
        </is>
      </c>
      <c r="C61" t="inlineStr">
        <is>
          <t>VINAY S</t>
        </is>
      </c>
      <c r="D61" t="inlineStr">
        <is>
          <t>SL04516</t>
        </is>
      </c>
      <c r="E61" t="inlineStr">
        <is>
          <t>SO</t>
        </is>
      </c>
      <c r="F61" t="inlineStr">
        <is>
          <t>Active</t>
        </is>
      </c>
      <c r="G61" t="inlineStr">
        <is>
          <t>BIDADI</t>
        </is>
      </c>
      <c r="H61" t="inlineStr">
        <is>
          <t>Kumbalgoodu(SB ENTERPRISE-DB02887)</t>
        </is>
      </c>
      <c r="I61" t="inlineStr">
        <is>
          <t>Vacant_ASE_Karnatka_4</t>
        </is>
      </c>
      <c r="J61" t="n">
        <v/>
      </c>
      <c r="K61" t="inlineStr">
        <is>
          <t>ASE</t>
        </is>
      </c>
      <c r="L61" t="inlineStr">
        <is>
          <t>2026-10-14</t>
        </is>
      </c>
      <c r="M61" t="inlineStr">
        <is>
          <t>2026-10-14</t>
        </is>
      </c>
      <c r="N61" t="inlineStr">
        <is>
          <t>493930</t>
        </is>
      </c>
      <c r="O61" t="inlineStr">
        <is>
          <t>349272</t>
        </is>
      </c>
      <c r="P61" t="inlineStr">
        <is>
          <t>HQ-LOCAL TRAVEL (For 35KM+)</t>
        </is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inlineStr">
        <is>
          <t>https://bizompictures.s3.ap-southeast-1.amazonaws.com/1810/1AiXh2VIBUmKREYdCuBq1791983155380SpJ1.jpeg</t>
        </is>
      </c>
      <c r="X61" t="inlineStr">
        <is>
          <t>https://bizompictures.s3.ap-southeast-1.amazonaws.com/1810/rUjiKhG64uFeY7Z4Elo01791983159751E58P.jpeg</t>
        </is>
      </c>
      <c r="Y61" t="inlineStr">
        <is>
          <t>Bike</t>
        </is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inlineStr">
        <is>
          <t>292.00</t>
        </is>
      </c>
      <c r="AI61" t="n">
        <v/>
      </c>
      <c r="AJ61" t="inlineStr">
        <is>
          <t>0.00</t>
        </is>
      </c>
      <c r="AK61" t="inlineStr">
        <is>
          <t>2335</t>
        </is>
      </c>
      <c r="AL61" t="inlineStr">
        <is>
          <t>P VIJAY KUMAR</t>
        </is>
      </c>
      <c r="AM61" t="inlineStr">
        <is>
          <t>HR APIS</t>
        </is>
      </c>
      <c r="AN61" t="inlineStr">
        <is>
          <t>Pending - 1st Approval</t>
        </is>
      </c>
      <c r="AO61" t="n">
        <v/>
      </c>
      <c r="AP61" t="n">
        <v/>
      </c>
      <c r="AQ61" t="inlineStr">
        <is>
          <t>Pending</t>
        </is>
      </c>
      <c r="AR61" t="inlineStr">
        <is>
          <t>9</t>
        </is>
      </c>
      <c r="AS61" t="n">
        <v/>
      </c>
      <c r="AT61" t="n">
        <v/>
      </c>
      <c r="AU61" t="inlineStr">
        <is>
          <t>Pending</t>
        </is>
      </c>
      <c r="AV61" t="n">
        <v/>
      </c>
      <c r="AW61" t="inlineStr">
        <is>
          <t>40</t>
        </is>
      </c>
      <c r="AX61" t="inlineStr">
        <is>
          <t>15</t>
        </is>
      </c>
      <c r="AY61" t="inlineStr">
        <is>
          <t>196.00</t>
        </is>
      </c>
      <c r="AZ61" t="inlineStr">
        <is>
          <t>Active</t>
        </is>
      </c>
      <c r="BA61" t="inlineStr">
        <is>
          <t>General Trade</t>
        </is>
      </c>
      <c r="BB61" t="n">
        <v/>
      </c>
      <c r="BC61" t="inlineStr">
        <is>
          <t>08:28:40</t>
        </is>
      </c>
    </row>
    <row r="62" ht="98" customHeight="1">
      <c r="A62" t="inlineStr">
        <is>
          <t>GTR05</t>
        </is>
      </c>
      <c r="B62" t="inlineStr">
        <is>
          <t>MADHYA PRADESH-2</t>
        </is>
      </c>
      <c r="C62" t="inlineStr">
        <is>
          <t>GOURAV TAMRKAR</t>
        </is>
      </c>
      <c r="D62" t="inlineStr">
        <is>
          <t>SL04457</t>
        </is>
      </c>
      <c r="E62" t="inlineStr">
        <is>
          <t>SR</t>
        </is>
      </c>
      <c r="F62" t="inlineStr">
        <is>
          <t>Active</t>
        </is>
      </c>
      <c r="G62" t="inlineStr">
        <is>
          <t>CHHATARPUR</t>
        </is>
      </c>
      <c r="H62" t="inlineStr">
        <is>
          <t>NOWGAON(YOGITA MARKETING_DB03663)</t>
        </is>
      </c>
      <c r="I62" t="inlineStr">
        <is>
          <t>KAPIL SHRIVASTAVA</t>
        </is>
      </c>
      <c r="J62" t="inlineStr">
        <is>
          <t>SL02959</t>
        </is>
      </c>
      <c r="K62" t="inlineStr">
        <is>
          <t>SSO</t>
        </is>
      </c>
      <c r="L62" t="inlineStr">
        <is>
          <t>2026-10-14</t>
        </is>
      </c>
      <c r="M62" t="inlineStr">
        <is>
          <t>2026-10-14</t>
        </is>
      </c>
      <c r="N62" t="inlineStr">
        <is>
          <t>493970</t>
        </is>
      </c>
      <c r="O62" t="inlineStr">
        <is>
          <t>349304</t>
        </is>
      </c>
      <c r="P62" t="inlineStr">
        <is>
          <t>HQ-LOCAL TRAVEL (For 35KM+)</t>
        </is>
      </c>
      <c r="Q62" t="inlineStr">
        <is>
          <t>Retailing EX-HQ</t>
        </is>
      </c>
      <c r="R62" t="n">
        <v/>
      </c>
      <c r="S62" t="n">
        <v/>
      </c>
      <c r="T62" t="n">
        <v/>
      </c>
      <c r="U62" t="n">
        <v/>
      </c>
      <c r="V62" t="n">
        <v/>
      </c>
      <c r="W62" t="inlineStr">
        <is>
          <t>https://bizompictures.s3.ap-southeast-1.amazonaws.com/1810/eQe4v2q4Z0WfmEtD3IgX17919843366592wcX.jpeg</t>
        </is>
      </c>
      <c r="X62" t="inlineStr">
        <is>
          <t>https://bizompictures.s3.ap-southeast-1.amazonaws.com/1810/z1pYmSWWbVa3l1d95lBO1791984342326xdg7.jpeg</t>
        </is>
      </c>
      <c r="Y62" t="inlineStr">
        <is>
          <t>Bike</t>
        </is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inlineStr">
        <is>
          <t>668.00</t>
        </is>
      </c>
      <c r="AI62" t="n">
        <v/>
      </c>
      <c r="AJ62" t="inlineStr">
        <is>
          <t>0.00</t>
        </is>
      </c>
      <c r="AK62" t="inlineStr">
        <is>
          <t>2260</t>
        </is>
      </c>
      <c r="AL62" t="inlineStr">
        <is>
          <t>SURENDRA VISHWAKARMA</t>
        </is>
      </c>
      <c r="AM62" t="inlineStr">
        <is>
          <t>HR APIS</t>
        </is>
      </c>
      <c r="AN62" t="inlineStr">
        <is>
          <t>Pending - 1st Approval</t>
        </is>
      </c>
      <c r="AO62" t="n">
        <v/>
      </c>
      <c r="AP62" t="n">
        <v/>
      </c>
      <c r="AQ62" t="inlineStr">
        <is>
          <t>Pending</t>
        </is>
      </c>
      <c r="AR62" t="inlineStr">
        <is>
          <t>9</t>
        </is>
      </c>
      <c r="AS62" t="n">
        <v/>
      </c>
      <c r="AT62" t="n">
        <v/>
      </c>
      <c r="AU62" t="inlineStr">
        <is>
          <t>Pending</t>
        </is>
      </c>
      <c r="AV62" t="n">
        <v/>
      </c>
      <c r="AW62" t="inlineStr">
        <is>
          <t>45</t>
        </is>
      </c>
      <c r="AX62" t="inlineStr">
        <is>
          <t>19</t>
        </is>
      </c>
      <c r="AY62" t="inlineStr">
        <is>
          <t>117.00</t>
        </is>
      </c>
      <c r="AZ62" t="inlineStr">
        <is>
          <t>Active</t>
        </is>
      </c>
      <c r="BA62" t="inlineStr">
        <is>
          <t>General Trade</t>
        </is>
      </c>
      <c r="BB62" t="n">
        <v/>
      </c>
      <c r="BC62" t="inlineStr">
        <is>
          <t>07:44:31</t>
        </is>
      </c>
    </row>
    <row r="63" ht="98" customHeight="1">
      <c r="A63" t="inlineStr">
        <is>
          <t>GTR07</t>
        </is>
      </c>
      <c r="B63" t="inlineStr">
        <is>
          <t>TELANGANA-1</t>
        </is>
      </c>
      <c r="C63" t="inlineStr">
        <is>
          <t>Medudula Santhosh Kumar</t>
        </is>
      </c>
      <c r="D63" t="inlineStr">
        <is>
          <t>SL04109</t>
        </is>
      </c>
      <c r="E63" t="inlineStr">
        <is>
          <t>SO</t>
        </is>
      </c>
      <c r="F63" t="inlineStr">
        <is>
          <t>Active</t>
        </is>
      </c>
      <c r="G63" t="inlineStr">
        <is>
          <t>Hyderabad</t>
        </is>
      </c>
      <c r="H63" t="inlineStr">
        <is>
          <t>AS RAO NAGAR (Aditya Agencies)C003366</t>
        </is>
      </c>
      <c r="I63" t="inlineStr">
        <is>
          <t>SANGARS RAKESH KUMAR</t>
        </is>
      </c>
      <c r="J63" t="inlineStr">
        <is>
          <t>SL03880</t>
        </is>
      </c>
      <c r="K63" t="inlineStr">
        <is>
          <t>ASE</t>
        </is>
      </c>
      <c r="L63" t="inlineStr">
        <is>
          <t>2026-10-14</t>
        </is>
      </c>
      <c r="M63" t="inlineStr">
        <is>
          <t>2026-10-14</t>
        </is>
      </c>
      <c r="N63" t="inlineStr">
        <is>
          <t>494004</t>
        </is>
      </c>
      <c r="O63" t="inlineStr">
        <is>
          <t>349330</t>
        </is>
      </c>
      <c r="P63" t="inlineStr">
        <is>
          <t>HQ-LOCAL TRAVEL (For 35KM+)</t>
        </is>
      </c>
      <c r="Q63" t="inlineStr">
        <is>
          <t>Retailing HQ</t>
        </is>
      </c>
      <c r="R63" t="n">
        <v/>
      </c>
      <c r="S63" t="n">
        <v/>
      </c>
      <c r="T63" t="n">
        <v/>
      </c>
      <c r="U63" t="n">
        <v/>
      </c>
      <c r="V63" t="n">
        <v/>
      </c>
      <c r="W63" t="inlineStr">
        <is>
          <t>https://bizompictures.s3.ap-southeast-1.amazonaws.com/1810/OLy2tG6nJ22AFo7N4lxJ1791985256461xrgN.jpeg</t>
        </is>
      </c>
      <c r="X63" t="inlineStr">
        <is>
          <t>https://bizompictures.s3.ap-southeast-1.amazonaws.com/1810/ngTy9DfdEPjYIPc5X7tm1791985259164glea.jpeg</t>
        </is>
      </c>
      <c r="Y63" t="inlineStr">
        <is>
          <t>Bike</t>
        </is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inlineStr">
        <is>
          <t>168.00</t>
        </is>
      </c>
      <c r="AI63" t="inlineStr">
        <is>
          <t>168.00</t>
        </is>
      </c>
      <c r="AJ63" t="inlineStr">
        <is>
          <t>168.00</t>
        </is>
      </c>
      <c r="AK63" t="inlineStr">
        <is>
          <t>1705</t>
        </is>
      </c>
      <c r="AL63" t="inlineStr">
        <is>
          <t>SHIVAKANTH SAPA</t>
        </is>
      </c>
      <c r="AM63" t="inlineStr">
        <is>
          <t>HR APIS</t>
        </is>
      </c>
      <c r="AN63" t="inlineStr">
        <is>
          <t>Pending - 2nd Approval</t>
        </is>
      </c>
      <c r="AO63" t="inlineStr">
        <is>
          <t>2026-10-22</t>
        </is>
      </c>
      <c r="AP63" t="n">
        <v/>
      </c>
      <c r="AQ63" t="inlineStr">
        <is>
          <t>Approved</t>
        </is>
      </c>
      <c r="AR63" t="inlineStr">
        <is>
          <t>9</t>
        </is>
      </c>
      <c r="AS63" t="n">
        <v/>
      </c>
      <c r="AT63" t="n">
        <v/>
      </c>
      <c r="AU63" t="inlineStr">
        <is>
          <t>Pending</t>
        </is>
      </c>
      <c r="AV63" t="inlineStr">
        <is>
          <t>1</t>
        </is>
      </c>
      <c r="AW63" t="inlineStr">
        <is>
          <t>46</t>
        </is>
      </c>
      <c r="AX63" t="inlineStr">
        <is>
          <t>27</t>
        </is>
      </c>
      <c r="AY63" t="inlineStr">
        <is>
          <t>630.00</t>
        </is>
      </c>
      <c r="AZ63" t="inlineStr">
        <is>
          <t>Active</t>
        </is>
      </c>
      <c r="BA63" t="inlineStr">
        <is>
          <t>General Trade</t>
        </is>
      </c>
      <c r="BB63" t="n">
        <v/>
      </c>
      <c r="BC63" t="inlineStr">
        <is>
          <t>08:14:57</t>
        </is>
      </c>
    </row>
    <row r="64" ht="98" customHeight="1">
      <c r="A64" t="inlineStr">
        <is>
          <t>GTR06 B</t>
        </is>
      </c>
      <c r="B64" t="inlineStr">
        <is>
          <t>GUJARAT-1</t>
        </is>
      </c>
      <c r="C64" t="inlineStr">
        <is>
          <t>MASTR ANSARI VASIMAEHNAD</t>
        </is>
      </c>
      <c r="D64" t="inlineStr">
        <is>
          <t>SL03702</t>
        </is>
      </c>
      <c r="E64" t="inlineStr">
        <is>
          <t>SR</t>
        </is>
      </c>
      <c r="F64" t="inlineStr">
        <is>
          <t>Active</t>
        </is>
      </c>
      <c r="G64" t="inlineStr">
        <is>
          <t>VADODARA</t>
        </is>
      </c>
      <c r="H64" t="inlineStr">
        <is>
          <t>Wadi Chokhandi Market (Jay Mataji Agency - DB03041)</t>
        </is>
      </c>
      <c r="I64" t="inlineStr">
        <is>
          <t>BHARATKUMAR BHOGILAL SUTHAR</t>
        </is>
      </c>
      <c r="J64" t="inlineStr">
        <is>
          <t>SL04206</t>
        </is>
      </c>
      <c r="K64" t="inlineStr">
        <is>
          <t>ASE</t>
        </is>
      </c>
      <c r="L64" t="inlineStr">
        <is>
          <t>2026-10-13</t>
        </is>
      </c>
      <c r="M64" t="inlineStr">
        <is>
          <t>2026-10-14</t>
        </is>
      </c>
      <c r="N64" t="inlineStr">
        <is>
          <t>494028</t>
        </is>
      </c>
      <c r="O64" t="inlineStr">
        <is>
          <t>349347</t>
        </is>
      </c>
      <c r="P64" t="inlineStr">
        <is>
          <t>HQ-LOCAL TRAVEL (For 35KM+)</t>
        </is>
      </c>
      <c r="Q64" t="inlineStr">
        <is>
          <t>Retailing HQ</t>
        </is>
      </c>
      <c r="R64" t="n">
        <v/>
      </c>
      <c r="S64" t="n">
        <v/>
      </c>
      <c r="T64" t="n">
        <v/>
      </c>
      <c r="U64" t="n">
        <v/>
      </c>
      <c r="V64" t="n">
        <v/>
      </c>
      <c r="W64" t="inlineStr">
        <is>
          <t>https://bizompictures.s3.ap-southeast-1.amazonaws.com/1810/UMykR8tsSYXP0PWiR8Eq17919858938331Bhy.jpeg</t>
        </is>
      </c>
      <c r="X64" t="inlineStr">
        <is>
          <t>https://bizompictures.s3.ap-southeast-1.amazonaws.com/1810/9TZd7YaB87ETwxdjaKnG1791985913714q8Wc.jpeg</t>
        </is>
      </c>
      <c r="Y64" t="inlineStr">
        <is>
          <t>Bike</t>
        </is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inlineStr">
        <is>
          <t>164.00</t>
        </is>
      </c>
      <c r="AI64" t="n">
        <v/>
      </c>
      <c r="AJ64" t="inlineStr">
        <is>
          <t>0.00</t>
        </is>
      </c>
      <c r="AK64" t="inlineStr">
        <is>
          <t>1224</t>
        </is>
      </c>
      <c r="AL64" t="inlineStr">
        <is>
          <t>DEEPAK TUKARAM DESHMUKH</t>
        </is>
      </c>
      <c r="AM64" t="inlineStr">
        <is>
          <t>HR APIS</t>
        </is>
      </c>
      <c r="AN64" t="inlineStr">
        <is>
          <t>Pending - 1st Approval</t>
        </is>
      </c>
      <c r="AO64" t="n">
        <v/>
      </c>
      <c r="AP64" t="n">
        <v/>
      </c>
      <c r="AQ64" t="inlineStr">
        <is>
          <t>Pending</t>
        </is>
      </c>
      <c r="AR64" t="inlineStr">
        <is>
          <t>10</t>
        </is>
      </c>
      <c r="AS64" t="n">
        <v/>
      </c>
      <c r="AT64" t="n">
        <v/>
      </c>
      <c r="AU64" t="inlineStr">
        <is>
          <t>Pending</t>
        </is>
      </c>
      <c r="AV64" t="n">
        <v/>
      </c>
      <c r="AW64" t="inlineStr">
        <is>
          <t>46</t>
        </is>
      </c>
      <c r="AX64" t="inlineStr">
        <is>
          <t>5</t>
        </is>
      </c>
      <c r="AY64" t="inlineStr">
        <is>
          <t>118.00</t>
        </is>
      </c>
      <c r="AZ64" t="inlineStr">
        <is>
          <t>Active</t>
        </is>
      </c>
      <c r="BA64" t="inlineStr">
        <is>
          <t>General Trade</t>
        </is>
      </c>
      <c r="BB64" t="n">
        <v/>
      </c>
      <c r="BC64" t="inlineStr">
        <is>
          <t>09:41:01</t>
        </is>
      </c>
    </row>
    <row r="65" ht="98" customHeight="1">
      <c r="A65" t="inlineStr">
        <is>
          <t>South</t>
        </is>
      </c>
      <c r="B65" t="inlineStr">
        <is>
          <t>TELANGANA_MT</t>
        </is>
      </c>
      <c r="C65" t="inlineStr">
        <is>
          <t>M RAJU</t>
        </is>
      </c>
      <c r="D65" t="inlineStr">
        <is>
          <t>SL04343</t>
        </is>
      </c>
      <c r="E65" t="inlineStr">
        <is>
          <t>SO</t>
        </is>
      </c>
      <c r="F65" t="inlineStr">
        <is>
          <t>Active</t>
        </is>
      </c>
      <c r="G65" t="inlineStr">
        <is>
          <t>Hyderabad</t>
        </is>
      </c>
      <c r="H65" t="n">
        <v/>
      </c>
      <c r="I65" t="inlineStr">
        <is>
          <t>K.Purushotham</t>
        </is>
      </c>
      <c r="J65" t="inlineStr">
        <is>
          <t>SL00113</t>
        </is>
      </c>
      <c r="K65" t="inlineStr">
        <is>
          <t>KAM</t>
        </is>
      </c>
      <c r="L65" t="inlineStr">
        <is>
          <t>2026-10-14</t>
        </is>
      </c>
      <c r="M65" t="inlineStr">
        <is>
          <t>2026-10-14</t>
        </is>
      </c>
      <c r="N65" t="inlineStr">
        <is>
          <t>494031</t>
        </is>
      </c>
      <c r="O65" t="inlineStr">
        <is>
          <t>349349</t>
        </is>
      </c>
      <c r="P65" t="inlineStr">
        <is>
          <t>HQ-LOCAL TRAVEL (For 35KM+)</t>
        </is>
      </c>
      <c r="Q65" t="inlineStr">
        <is>
          <t>Retailing HQ</t>
        </is>
      </c>
      <c r="R65" t="n">
        <v/>
      </c>
      <c r="S65" t="n">
        <v/>
      </c>
      <c r="T65" t="n">
        <v/>
      </c>
      <c r="U65" t="n">
        <v/>
      </c>
      <c r="V65" t="n">
        <v/>
      </c>
      <c r="W65" t="inlineStr">
        <is>
          <t>https://bizompictures.s3.ap-southeast-1.amazonaws.com/1810/5ssbcg02z50Yj98eCPnd1791985959318AYE9.jpeg</t>
        </is>
      </c>
      <c r="X65" t="inlineStr">
        <is>
          <t>https://bizompictures.s3.ap-southeast-1.amazonaws.com/1810/8MEcQOWSlv71cNBgdUL01791985964417tYlG.jpeg</t>
        </is>
      </c>
      <c r="Y65" t="inlineStr">
        <is>
          <t>Bike</t>
        </is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inlineStr">
        <is>
          <t>100.00</t>
        </is>
      </c>
      <c r="AI65" t="n">
        <v/>
      </c>
      <c r="AJ65" t="inlineStr">
        <is>
          <t>0.00</t>
        </is>
      </c>
      <c r="AK65" t="inlineStr">
        <is>
          <t>2066</t>
        </is>
      </c>
      <c r="AL65" t="inlineStr">
        <is>
          <t>K.Purushotham</t>
        </is>
      </c>
      <c r="AM65" t="inlineStr">
        <is>
          <t>HR APIS</t>
        </is>
      </c>
      <c r="AN65" t="inlineStr">
        <is>
          <t>Pending - 1st Approval</t>
        </is>
      </c>
      <c r="AO65" t="n">
        <v/>
      </c>
      <c r="AP65" t="n">
        <v/>
      </c>
      <c r="AQ65" t="inlineStr">
        <is>
          <t>Pending</t>
        </is>
      </c>
      <c r="AR65" t="inlineStr">
        <is>
          <t>9</t>
        </is>
      </c>
      <c r="AS65" t="n">
        <v/>
      </c>
      <c r="AT65" t="n">
        <v/>
      </c>
      <c r="AU65" t="inlineStr">
        <is>
          <t>Pending</t>
        </is>
      </c>
      <c r="AV65" t="n">
        <v/>
      </c>
      <c r="AW65" t="n">
        <v/>
      </c>
      <c r="AX65" t="n">
        <v/>
      </c>
      <c r="AY65" t="n">
        <v/>
      </c>
      <c r="AZ65" t="inlineStr">
        <is>
          <t>Active</t>
        </is>
      </c>
      <c r="BA65" t="inlineStr">
        <is>
          <t>Modern Trade</t>
        </is>
      </c>
      <c r="BB65" t="n">
        <v/>
      </c>
      <c r="BC65" t="n">
        <v/>
      </c>
    </row>
    <row r="66" ht="98" customHeight="1">
      <c r="A66" t="inlineStr">
        <is>
          <t>GTR02</t>
        </is>
      </c>
      <c r="B66" t="inlineStr">
        <is>
          <t>HARYANA-1</t>
        </is>
      </c>
      <c r="C66" t="inlineStr">
        <is>
          <t>SALIM KHAN</t>
        </is>
      </c>
      <c r="D66" t="inlineStr">
        <is>
          <t>SL04240</t>
        </is>
      </c>
      <c r="E66" t="inlineStr">
        <is>
          <t>SO</t>
        </is>
      </c>
      <c r="F66" t="inlineStr">
        <is>
          <t>Active</t>
        </is>
      </c>
      <c r="G66" t="inlineStr">
        <is>
          <t>Faridabad</t>
        </is>
      </c>
      <c r="H66" t="inlineStr">
        <is>
          <t>Faridabad Sec 28,29,19 Market (Dhingra Sales Agencies - C001648)</t>
        </is>
      </c>
      <c r="I66" t="inlineStr">
        <is>
          <t>Vacant_ASE_Haryana_1</t>
        </is>
      </c>
      <c r="J66" t="n">
        <v/>
      </c>
      <c r="K66" t="inlineStr">
        <is>
          <t>ASE</t>
        </is>
      </c>
      <c r="L66" t="inlineStr">
        <is>
          <t>2026-10-14</t>
        </is>
      </c>
      <c r="M66" t="inlineStr">
        <is>
          <t>2026-10-14</t>
        </is>
      </c>
      <c r="N66" t="inlineStr">
        <is>
          <t>494033</t>
        </is>
      </c>
      <c r="O66" t="inlineStr">
        <is>
          <t>349351</t>
        </is>
      </c>
      <c r="P66" t="inlineStr">
        <is>
          <t>HQ-LOCAL TRAVEL (For 35KM+)</t>
        </is>
      </c>
      <c r="Q66" t="inlineStr">
        <is>
          <t>Retailing HQ</t>
        </is>
      </c>
      <c r="R66" t="n">
        <v/>
      </c>
      <c r="S66" t="n">
        <v/>
      </c>
      <c r="T66" t="n">
        <v/>
      </c>
      <c r="U66" t="n">
        <v/>
      </c>
      <c r="V66" t="n">
        <v/>
      </c>
      <c r="W66" t="inlineStr">
        <is>
          <t>https://bizompictures.s3.ap-southeast-1.amazonaws.com/1810/gEgafV5ohoi0MJthaCyf17919860288623lhr.jpeg</t>
        </is>
      </c>
      <c r="X66" t="inlineStr">
        <is>
          <t>https://bizompictures.s3.ap-southeast-1.amazonaws.com/1810/Unq7aKmdW9AJScbxLitb1791986060759xbPN.jpeg</t>
        </is>
      </c>
      <c r="Y66" t="inlineStr">
        <is>
          <t>Bike</t>
        </is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inlineStr">
        <is>
          <t>140.00</t>
        </is>
      </c>
      <c r="AI66" t="n">
        <v/>
      </c>
      <c r="AJ66" t="inlineStr">
        <is>
          <t>0.00</t>
        </is>
      </c>
      <c r="AK66" t="inlineStr">
        <is>
          <t>1906</t>
        </is>
      </c>
      <c r="AL66" t="inlineStr">
        <is>
          <t>PUNEET WADHWA</t>
        </is>
      </c>
      <c r="AM66" t="inlineStr">
        <is>
          <t>HR APIS</t>
        </is>
      </c>
      <c r="AN66" t="inlineStr">
        <is>
          <t>Pending - 1st Approval</t>
        </is>
      </c>
      <c r="AO66" t="n">
        <v/>
      </c>
      <c r="AP66" t="n">
        <v/>
      </c>
      <c r="AQ66" t="inlineStr">
        <is>
          <t>Pending</t>
        </is>
      </c>
      <c r="AR66" t="inlineStr">
        <is>
          <t>9</t>
        </is>
      </c>
      <c r="AS66" t="n">
        <v/>
      </c>
      <c r="AT66" t="n">
        <v/>
      </c>
      <c r="AU66" t="inlineStr">
        <is>
          <t>Pending</t>
        </is>
      </c>
      <c r="AV66" t="n">
        <v/>
      </c>
      <c r="AW66" t="inlineStr">
        <is>
          <t>41</t>
        </is>
      </c>
      <c r="AX66" t="inlineStr">
        <is>
          <t>12</t>
        </is>
      </c>
      <c r="AY66" t="inlineStr">
        <is>
          <t>52.00</t>
        </is>
      </c>
      <c r="AZ66" t="inlineStr">
        <is>
          <t>Active</t>
        </is>
      </c>
      <c r="BA66" t="inlineStr">
        <is>
          <t>General Trade</t>
        </is>
      </c>
      <c r="BB66" t="n">
        <v/>
      </c>
      <c r="BC66" t="inlineStr">
        <is>
          <t>10:41:20</t>
        </is>
      </c>
    </row>
    <row r="67" ht="98" customHeight="1">
      <c r="A67" t="inlineStr">
        <is>
          <t>GTR08</t>
        </is>
      </c>
      <c r="B67" t="inlineStr">
        <is>
          <t>KARNATAKA-4</t>
        </is>
      </c>
      <c r="C67" t="inlineStr">
        <is>
          <t>Babu Madhanagiriyappa</t>
        </is>
      </c>
      <c r="D67" t="inlineStr">
        <is>
          <t>SL04134</t>
        </is>
      </c>
      <c r="E67" t="inlineStr">
        <is>
          <t>SO</t>
        </is>
      </c>
      <c r="F67" t="inlineStr">
        <is>
          <t>Active</t>
        </is>
      </c>
      <c r="G67" t="inlineStr">
        <is>
          <t>Bangalore</t>
        </is>
      </c>
      <c r="H67" t="inlineStr">
        <is>
          <t>Chandapura Market (SLV MARKETING - DB03312)</t>
        </is>
      </c>
      <c r="I67" t="inlineStr">
        <is>
          <t>Vacant_ASE_Karnatka_4</t>
        </is>
      </c>
      <c r="J67" t="n">
        <v/>
      </c>
      <c r="K67" t="inlineStr">
        <is>
          <t>ASE</t>
        </is>
      </c>
      <c r="L67" t="inlineStr">
        <is>
          <t>2026-10-14</t>
        </is>
      </c>
      <c r="M67" t="inlineStr">
        <is>
          <t>2026-10-14</t>
        </is>
      </c>
      <c r="N67" t="inlineStr">
        <is>
          <t>494035</t>
        </is>
      </c>
      <c r="O67" t="inlineStr">
        <is>
          <t>349353</t>
        </is>
      </c>
      <c r="P67" t="inlineStr">
        <is>
          <t>HQ-LOCAL TRAVEL (For 35KM+)</t>
        </is>
      </c>
      <c r="Q67" t="inlineStr">
        <is>
          <t>Retailing HQ</t>
        </is>
      </c>
      <c r="R67" t="n">
        <v/>
      </c>
      <c r="S67" t="n">
        <v/>
      </c>
      <c r="T67" t="n">
        <v/>
      </c>
      <c r="U67" t="n">
        <v/>
      </c>
      <c r="V67" t="n">
        <v/>
      </c>
      <c r="W67" t="inlineStr">
        <is>
          <t>https://bizompictures.s3.ap-southeast-1.amazonaws.com/1810/RJ0dWgNCIDzc6mCsEr4E1791986109287g2aD.jpeg</t>
        </is>
      </c>
      <c r="X67" t="inlineStr">
        <is>
          <t>https://bizompictures.s3.ap-southeast-1.amazonaws.com/1810/OYBjTcYrR5AdnjusvHBN1791986124822v5K7.jpeg</t>
        </is>
      </c>
      <c r="Y67" t="inlineStr">
        <is>
          <t>Bike</t>
        </is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inlineStr">
        <is>
          <t>128.00</t>
        </is>
      </c>
      <c r="AI67" t="n">
        <v/>
      </c>
      <c r="AJ67" t="inlineStr">
        <is>
          <t>0.00</t>
        </is>
      </c>
      <c r="AK67" t="inlineStr">
        <is>
          <t>1735</t>
        </is>
      </c>
      <c r="AL67" t="inlineStr">
        <is>
          <t>P VIJAY KUMAR</t>
        </is>
      </c>
      <c r="AM67" t="inlineStr">
        <is>
          <t>HR APIS</t>
        </is>
      </c>
      <c r="AN67" t="inlineStr">
        <is>
          <t>Pending - 1st Approval</t>
        </is>
      </c>
      <c r="AO67" t="n">
        <v/>
      </c>
      <c r="AP67" t="n">
        <v/>
      </c>
      <c r="AQ67" t="inlineStr">
        <is>
          <t>Pending</t>
        </is>
      </c>
      <c r="AR67" t="inlineStr">
        <is>
          <t>9</t>
        </is>
      </c>
      <c r="AS67" t="n">
        <v/>
      </c>
      <c r="AT67" t="n">
        <v/>
      </c>
      <c r="AU67" t="inlineStr">
        <is>
          <t>Pending</t>
        </is>
      </c>
      <c r="AV67" t="n">
        <v/>
      </c>
      <c r="AW67" t="inlineStr">
        <is>
          <t>61</t>
        </is>
      </c>
      <c r="AX67" t="inlineStr">
        <is>
          <t>20</t>
        </is>
      </c>
      <c r="AY67" t="inlineStr">
        <is>
          <t>345.00</t>
        </is>
      </c>
      <c r="AZ67" t="inlineStr">
        <is>
          <t>Active</t>
        </is>
      </c>
      <c r="BA67" t="inlineStr">
        <is>
          <t>General Trade</t>
        </is>
      </c>
      <c r="BB67" t="n">
        <v/>
      </c>
      <c r="BC67" t="inlineStr">
        <is>
          <t>08:33:24</t>
        </is>
      </c>
    </row>
    <row r="68" ht="98" customHeight="1">
      <c r="A68" t="inlineStr">
        <is>
          <t>GTR09</t>
        </is>
      </c>
      <c r="B68" t="inlineStr">
        <is>
          <t>TAMIL NADU-2</t>
        </is>
      </c>
      <c r="C68" t="inlineStr">
        <is>
          <t>G SUGIRTHA RAJA</t>
        </is>
      </c>
      <c r="D68" t="inlineStr">
        <is>
          <t>SL04576</t>
        </is>
      </c>
      <c r="E68" t="inlineStr">
        <is>
          <t>SO</t>
        </is>
      </c>
      <c r="F68" t="inlineStr">
        <is>
          <t>Active</t>
        </is>
      </c>
      <c r="G68" t="inlineStr">
        <is>
          <t>Salem</t>
        </is>
      </c>
      <c r="H68" t="inlineStr">
        <is>
          <t>Vellagundam(AJ Agency-DB04212)</t>
        </is>
      </c>
      <c r="I68" t="inlineStr">
        <is>
          <t>K DINESHKUMAR</t>
        </is>
      </c>
      <c r="J68" t="inlineStr">
        <is>
          <t>SL04559</t>
        </is>
      </c>
      <c r="K68" t="inlineStr">
        <is>
          <t>ASE</t>
        </is>
      </c>
      <c r="L68" t="inlineStr">
        <is>
          <t>2026-10-14</t>
        </is>
      </c>
      <c r="M68" t="inlineStr">
        <is>
          <t>2026-10-14</t>
        </is>
      </c>
      <c r="N68" t="inlineStr">
        <is>
          <t>494058</t>
        </is>
      </c>
      <c r="O68" t="inlineStr">
        <is>
          <t>349371</t>
        </is>
      </c>
      <c r="P68" t="inlineStr">
        <is>
          <t>HQ-LOCAL TRAVEL (For 35KM+)</t>
        </is>
      </c>
      <c r="Q68" t="inlineStr">
        <is>
          <t>Retailing EX-HQ</t>
        </is>
      </c>
      <c r="R68" t="n">
        <v/>
      </c>
      <c r="S68" t="n">
        <v/>
      </c>
      <c r="T68" t="n">
        <v/>
      </c>
      <c r="U68" t="n">
        <v/>
      </c>
      <c r="V68" t="n">
        <v/>
      </c>
      <c r="W68" t="inlineStr">
        <is>
          <t>https://bizompictures.s3.ap-southeast-1.amazonaws.com/1810/bTueMDH3dSVrjRBejHLN1791986915396JiC4.jpeg</t>
        </is>
      </c>
      <c r="X68" t="inlineStr">
        <is>
          <t>https://bizompictures.s3.ap-southeast-1.amazonaws.com/1810/nheDBcIhP6nLRW1N06Rq1791986922764ytNB.jpeg</t>
        </is>
      </c>
      <c r="Y68" t="inlineStr">
        <is>
          <t>Bike</t>
        </is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inlineStr">
        <is>
          <t>232.00</t>
        </is>
      </c>
      <c r="AI68" t="inlineStr">
        <is>
          <t>232.00</t>
        </is>
      </c>
      <c r="AJ68" t="inlineStr">
        <is>
          <t>232.00</t>
        </is>
      </c>
      <c r="AK68" t="inlineStr">
        <is>
          <t>2411</t>
        </is>
      </c>
      <c r="AL68" t="inlineStr">
        <is>
          <t>Saravanan N</t>
        </is>
      </c>
      <c r="AM68" t="inlineStr">
        <is>
          <t>HR APIS</t>
        </is>
      </c>
      <c r="AN68" t="inlineStr">
        <is>
          <t>Pending - 2nd Approval</t>
        </is>
      </c>
      <c r="AO68" t="inlineStr">
        <is>
          <t>2026-10-16</t>
        </is>
      </c>
      <c r="AP68" t="n">
        <v/>
      </c>
      <c r="AQ68" t="inlineStr">
        <is>
          <t>Approved</t>
        </is>
      </c>
      <c r="AR68" t="inlineStr">
        <is>
          <t>9</t>
        </is>
      </c>
      <c r="AS68" t="n">
        <v/>
      </c>
      <c r="AT68" t="n">
        <v/>
      </c>
      <c r="AU68" t="inlineStr">
        <is>
          <t>Pending</t>
        </is>
      </c>
      <c r="AV68" t="inlineStr">
        <is>
          <t>7</t>
        </is>
      </c>
      <c r="AW68" t="inlineStr">
        <is>
          <t>27</t>
        </is>
      </c>
      <c r="AX68" t="inlineStr">
        <is>
          <t>0</t>
        </is>
      </c>
      <c r="AY68" t="n">
        <v/>
      </c>
      <c r="AZ68" t="inlineStr">
        <is>
          <t>Active</t>
        </is>
      </c>
      <c r="BA68" t="inlineStr">
        <is>
          <t>General Trade</t>
        </is>
      </c>
      <c r="BB68" t="n">
        <v/>
      </c>
      <c r="BC68" t="inlineStr">
        <is>
          <t>04:34:36</t>
        </is>
      </c>
    </row>
    <row r="69" ht="98" customHeight="1">
      <c r="A69" t="inlineStr">
        <is>
          <t>GTR02</t>
        </is>
      </c>
      <c r="B69" t="inlineStr">
        <is>
          <t>HARYANA-1</t>
        </is>
      </c>
      <c r="C69" t="inlineStr">
        <is>
          <t>MUJAHID .</t>
        </is>
      </c>
      <c r="D69" t="inlineStr">
        <is>
          <t>SL00170</t>
        </is>
      </c>
      <c r="E69" t="inlineStr">
        <is>
          <t>SSO</t>
        </is>
      </c>
      <c r="F69" t="inlineStr">
        <is>
          <t>Active</t>
        </is>
      </c>
      <c r="G69" t="inlineStr">
        <is>
          <t>GURUGRAM</t>
        </is>
      </c>
      <c r="H69" t="inlineStr">
        <is>
          <t>Rajeev Nagar (J. U. Enterprises - C000947)</t>
        </is>
      </c>
      <c r="I69" t="inlineStr">
        <is>
          <t>Vacant_ASE_Haryana_1</t>
        </is>
      </c>
      <c r="J69" t="n">
        <v/>
      </c>
      <c r="K69" t="inlineStr">
        <is>
          <t>ASE</t>
        </is>
      </c>
      <c r="L69" t="inlineStr">
        <is>
          <t>2026-10-14</t>
        </is>
      </c>
      <c r="M69" t="inlineStr">
        <is>
          <t>2026-10-14</t>
        </is>
      </c>
      <c r="N69" t="inlineStr">
        <is>
          <t>494062</t>
        </is>
      </c>
      <c r="O69" t="inlineStr">
        <is>
          <t>349374</t>
        </is>
      </c>
      <c r="P69" t="inlineStr">
        <is>
          <t>HQ-LOCAL TRAVEL (For 35KM+)</t>
        </is>
      </c>
      <c r="Q69" t="inlineStr">
        <is>
          <t>Retailing HQ</t>
        </is>
      </c>
      <c r="R69" t="n">
        <v/>
      </c>
      <c r="S69" t="n">
        <v/>
      </c>
      <c r="T69" t="n">
        <v/>
      </c>
      <c r="U69" t="n">
        <v/>
      </c>
      <c r="V69" t="n">
        <v/>
      </c>
      <c r="W69" t="inlineStr">
        <is>
          <t>https://bizompictures.s3.ap-southeast-1.amazonaws.com/1810/PN44z1l6iCb0cgjjf9um1791987028993OUOn.jpeg</t>
        </is>
      </c>
      <c r="X69" t="inlineStr">
        <is>
          <t>https://bizompictures.s3.ap-southeast-1.amazonaws.com/1810/MLwVNVb9UQYDE2HgxxTy1791987030314l7f7.jpeg</t>
        </is>
      </c>
      <c r="Y69" t="inlineStr">
        <is>
          <t>Bike</t>
        </is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inlineStr">
        <is>
          <t>296.00</t>
        </is>
      </c>
      <c r="AI69" t="n">
        <v/>
      </c>
      <c r="AJ69" t="inlineStr">
        <is>
          <t>0.00</t>
        </is>
      </c>
      <c r="AK69" t="inlineStr">
        <is>
          <t>334</t>
        </is>
      </c>
      <c r="AL69" t="inlineStr">
        <is>
          <t>PUNEET WADHWA</t>
        </is>
      </c>
      <c r="AM69" t="inlineStr">
        <is>
          <t>HR APIS</t>
        </is>
      </c>
      <c r="AN69" t="inlineStr">
        <is>
          <t>Pending - 1st Approval</t>
        </is>
      </c>
      <c r="AO69" t="n">
        <v/>
      </c>
      <c r="AP69" t="n">
        <v/>
      </c>
      <c r="AQ69" t="inlineStr">
        <is>
          <t>Pending</t>
        </is>
      </c>
      <c r="AR69" t="inlineStr">
        <is>
          <t>9</t>
        </is>
      </c>
      <c r="AS69" t="n">
        <v/>
      </c>
      <c r="AT69" t="n">
        <v/>
      </c>
      <c r="AU69" t="inlineStr">
        <is>
          <t>Pending</t>
        </is>
      </c>
      <c r="AV69" t="n">
        <v/>
      </c>
      <c r="AW69" t="inlineStr">
        <is>
          <t>39</t>
        </is>
      </c>
      <c r="AX69" t="inlineStr">
        <is>
          <t>27</t>
        </is>
      </c>
      <c r="AY69" t="inlineStr">
        <is>
          <t>144.00</t>
        </is>
      </c>
      <c r="AZ69" t="inlineStr">
        <is>
          <t>Active</t>
        </is>
      </c>
      <c r="BA69" t="inlineStr">
        <is>
          <t>General Trade</t>
        </is>
      </c>
      <c r="BB69" t="n">
        <v/>
      </c>
      <c r="BC69" t="inlineStr">
        <is>
          <t>09:48:24</t>
        </is>
      </c>
    </row>
    <row r="70" ht="98" customHeight="1">
      <c r="A70" t="inlineStr">
        <is>
          <t>GTR02</t>
        </is>
      </c>
      <c r="B70" t="inlineStr">
        <is>
          <t>RAJASTHAN-1</t>
        </is>
      </c>
      <c r="C70" t="inlineStr">
        <is>
          <t>PRAVEEN SHARMA</t>
        </is>
      </c>
      <c r="D70" t="inlineStr">
        <is>
          <t>SL03855</t>
        </is>
      </c>
      <c r="E70" t="inlineStr">
        <is>
          <t>SR</t>
        </is>
      </c>
      <c r="F70" t="inlineStr">
        <is>
          <t>Active</t>
        </is>
      </c>
      <c r="G70" t="inlineStr">
        <is>
          <t>JAIPUR</t>
        </is>
      </c>
      <c r="H70" t="inlineStr">
        <is>
          <t>Malviya Nagar Market (PHOENIX SALES-DB03490)</t>
        </is>
      </c>
      <c r="I70" t="inlineStr">
        <is>
          <t>SUSHIL KUMAR KUMBHKAR</t>
        </is>
      </c>
      <c r="J70" t="inlineStr">
        <is>
          <t>SL04574</t>
        </is>
      </c>
      <c r="K70" t="inlineStr">
        <is>
          <t>ASE</t>
        </is>
      </c>
      <c r="L70" t="inlineStr">
        <is>
          <t>2026-10-14</t>
        </is>
      </c>
      <c r="M70" t="inlineStr">
        <is>
          <t>2026-10-14</t>
        </is>
      </c>
      <c r="N70" t="inlineStr">
        <is>
          <t>494069</t>
        </is>
      </c>
      <c r="O70" t="inlineStr">
        <is>
          <t>349379</t>
        </is>
      </c>
      <c r="P70" t="inlineStr">
        <is>
          <t>HQ-LOCAL TRAVEL (For 35KM+)</t>
        </is>
      </c>
      <c r="Q70" t="inlineStr">
        <is>
          <t>Retailing HQ</t>
        </is>
      </c>
      <c r="R70" t="n">
        <v/>
      </c>
      <c r="S70" t="n">
        <v/>
      </c>
      <c r="T70" t="n">
        <v/>
      </c>
      <c r="U70" t="n">
        <v/>
      </c>
      <c r="V70" t="n">
        <v/>
      </c>
      <c r="W70" t="inlineStr">
        <is>
          <t>https://bizompictures.s3.ap-southeast-1.amazonaws.com/1810/Ghri4uiHSiPZkS8BfX0G1791987222489Z2Ko.jpeg</t>
        </is>
      </c>
      <c r="X70" t="inlineStr">
        <is>
          <t>https://bizompictures.s3.ap-southeast-1.amazonaws.com/1810/xmIRaFlfsQ8G3EY6HXPY1791987227540ivwi.jpeg</t>
        </is>
      </c>
      <c r="Y70" t="inlineStr">
        <is>
          <t>Bike</t>
        </is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inlineStr">
        <is>
          <t>60.00</t>
        </is>
      </c>
      <c r="AI70" t="n">
        <v/>
      </c>
      <c r="AJ70" t="inlineStr">
        <is>
          <t>0.00</t>
        </is>
      </c>
      <c r="AK70" t="inlineStr">
        <is>
          <t>1402</t>
        </is>
      </c>
      <c r="AL70" t="inlineStr">
        <is>
          <t>VINAY SHARMA</t>
        </is>
      </c>
      <c r="AM70" t="inlineStr">
        <is>
          <t>HR APIS</t>
        </is>
      </c>
      <c r="AN70" t="inlineStr">
        <is>
          <t>Pending - 1st Approval</t>
        </is>
      </c>
      <c r="AO70" t="n">
        <v/>
      </c>
      <c r="AP70" t="n">
        <v/>
      </c>
      <c r="AQ70" t="inlineStr">
        <is>
          <t>Pending</t>
        </is>
      </c>
      <c r="AR70" t="inlineStr">
        <is>
          <t>9</t>
        </is>
      </c>
      <c r="AS70" t="n">
        <v/>
      </c>
      <c r="AT70" t="n">
        <v/>
      </c>
      <c r="AU70" t="inlineStr">
        <is>
          <t>Pending</t>
        </is>
      </c>
      <c r="AV70" t="n">
        <v/>
      </c>
      <c r="AW70" t="inlineStr">
        <is>
          <t>43</t>
        </is>
      </c>
      <c r="AX70" t="inlineStr">
        <is>
          <t>6</t>
        </is>
      </c>
      <c r="AY70" t="inlineStr">
        <is>
          <t>23.00</t>
        </is>
      </c>
      <c r="AZ70" t="inlineStr">
        <is>
          <t>Active</t>
        </is>
      </c>
      <c r="BA70" t="inlineStr">
        <is>
          <t>General Trade</t>
        </is>
      </c>
      <c r="BB70" t="n">
        <v/>
      </c>
      <c r="BC70" t="inlineStr">
        <is>
          <t>06:08:05</t>
        </is>
      </c>
    </row>
    <row r="71" ht="98" customHeight="1">
      <c r="A71" t="inlineStr">
        <is>
          <t>GTR08</t>
        </is>
      </c>
      <c r="B71" t="inlineStr">
        <is>
          <t>KARNATAKA-3</t>
        </is>
      </c>
      <c r="C71" t="inlineStr">
        <is>
          <t>GANGADHARAM K</t>
        </is>
      </c>
      <c r="D71" t="inlineStr">
        <is>
          <t>SL04087</t>
        </is>
      </c>
      <c r="E71" t="inlineStr">
        <is>
          <t>ASM</t>
        </is>
      </c>
      <c r="F71" t="inlineStr">
        <is>
          <t>Active</t>
        </is>
      </c>
      <c r="G71" t="inlineStr">
        <is>
          <t>Bangalore</t>
        </is>
      </c>
      <c r="H71" t="n">
        <v/>
      </c>
      <c r="I71" t="inlineStr">
        <is>
          <t>REVANASIDDAPPA</t>
        </is>
      </c>
      <c r="J71" t="inlineStr">
        <is>
          <t>SL04327</t>
        </is>
      </c>
      <c r="K71" t="inlineStr">
        <is>
          <t>RSM</t>
        </is>
      </c>
      <c r="L71" t="inlineStr">
        <is>
          <t>2026-10-14</t>
        </is>
      </c>
      <c r="M71" t="inlineStr">
        <is>
          <t>2026-10-14</t>
        </is>
      </c>
      <c r="N71" t="inlineStr">
        <is>
          <t>494089</t>
        </is>
      </c>
      <c r="O71" t="inlineStr">
        <is>
          <t>349398</t>
        </is>
      </c>
      <c r="P71" t="inlineStr">
        <is>
          <t>HQ-LOCAL TRAVEL (For 35KM+)</t>
        </is>
      </c>
      <c r="Q71" t="inlineStr">
        <is>
          <t>Joint Working HQ</t>
        </is>
      </c>
      <c r="R71" t="n">
        <v/>
      </c>
      <c r="S71" t="n">
        <v/>
      </c>
      <c r="T71" t="n">
        <v/>
      </c>
      <c r="U71" t="n">
        <v/>
      </c>
      <c r="V71" t="n">
        <v/>
      </c>
      <c r="W71" t="inlineStr">
        <is>
          <t>https://bizompictures.s3.ap-southeast-1.amazonaws.com/1810/0YM89X2KaUs2kINJylzQ1791987741727kWP4.jpeg</t>
        </is>
      </c>
      <c r="X71" t="inlineStr">
        <is>
          <t>https://bizompictures.s3.ap-southeast-1.amazonaws.com/1810/pMlRtLPMXh15ntfCu4UG1791987742663jM1I.jpeg</t>
        </is>
      </c>
      <c r="Y71" t="inlineStr">
        <is>
          <t>Bike</t>
        </is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inlineStr">
        <is>
          <t>76.00</t>
        </is>
      </c>
      <c r="AI71" t="n">
        <v/>
      </c>
      <c r="AJ71" t="inlineStr">
        <is>
          <t>0.00</t>
        </is>
      </c>
      <c r="AK71" t="inlineStr">
        <is>
          <t>1675</t>
        </is>
      </c>
      <c r="AL71" t="inlineStr">
        <is>
          <t>REVANASIDDAPPA</t>
        </is>
      </c>
      <c r="AM71" t="inlineStr">
        <is>
          <t>HR APIS</t>
        </is>
      </c>
      <c r="AN71" t="inlineStr">
        <is>
          <t>Pending - 1st Approval</t>
        </is>
      </c>
      <c r="AO71" t="n">
        <v/>
      </c>
      <c r="AP71" t="n">
        <v/>
      </c>
      <c r="AQ71" t="inlineStr">
        <is>
          <t>Pending</t>
        </is>
      </c>
      <c r="AR71" t="inlineStr">
        <is>
          <t>9</t>
        </is>
      </c>
      <c r="AS71" t="n">
        <v/>
      </c>
      <c r="AT71" t="n">
        <v/>
      </c>
      <c r="AU71" t="inlineStr">
        <is>
          <t>Pending</t>
        </is>
      </c>
      <c r="AV71" t="n">
        <v/>
      </c>
      <c r="AW71" t="n">
        <v/>
      </c>
      <c r="AX71" t="n">
        <v/>
      </c>
      <c r="AY71" t="n">
        <v/>
      </c>
      <c r="AZ71" t="inlineStr">
        <is>
          <t>Active</t>
        </is>
      </c>
      <c r="BA71" t="inlineStr">
        <is>
          <t>General Trade</t>
        </is>
      </c>
      <c r="BB71" t="n">
        <v/>
      </c>
      <c r="BC71" t="n">
        <v/>
      </c>
    </row>
    <row r="72" ht="98" customHeight="1">
      <c r="A72" t="inlineStr">
        <is>
          <t>GTR02</t>
        </is>
      </c>
      <c r="B72" t="inlineStr">
        <is>
          <t>DELHI-2</t>
        </is>
      </c>
      <c r="C72" t="inlineStr">
        <is>
          <t>HARIOM DUBEY</t>
        </is>
      </c>
      <c r="D72" t="inlineStr">
        <is>
          <t>SL04356</t>
        </is>
      </c>
      <c r="E72" t="inlineStr">
        <is>
          <t>SO</t>
        </is>
      </c>
      <c r="F72" t="inlineStr">
        <is>
          <t>Active</t>
        </is>
      </c>
      <c r="G72" t="inlineStr">
        <is>
          <t>New Delhi</t>
        </is>
      </c>
      <c r="H72" t="inlineStr">
        <is>
          <t>Uttarakhand,Amrit vihar(Mahadev Trading-C002706)</t>
        </is>
      </c>
      <c r="I72" t="inlineStr">
        <is>
          <t>ARVIND KUMAR DUBEY</t>
        </is>
      </c>
      <c r="J72" t="inlineStr">
        <is>
          <t>SL04125</t>
        </is>
      </c>
      <c r="K72" t="inlineStr">
        <is>
          <t>ASE</t>
        </is>
      </c>
      <c r="L72" t="inlineStr">
        <is>
          <t>2026-10-14</t>
        </is>
      </c>
      <c r="M72" t="inlineStr">
        <is>
          <t>2026-10-14</t>
        </is>
      </c>
      <c r="N72" t="inlineStr">
        <is>
          <t>494095</t>
        </is>
      </c>
      <c r="O72" t="inlineStr">
        <is>
          <t>349403</t>
        </is>
      </c>
      <c r="P72" t="inlineStr">
        <is>
          <t>HQ-LOCAL TRAVEL (For 35KM+)</t>
        </is>
      </c>
      <c r="Q72" t="inlineStr">
        <is>
          <t>Retailing HQ</t>
        </is>
      </c>
      <c r="R72" t="n">
        <v/>
      </c>
      <c r="S72" t="n">
        <v/>
      </c>
      <c r="T72" t="n">
        <v/>
      </c>
      <c r="U72" t="n">
        <v/>
      </c>
      <c r="V72" t="n">
        <v/>
      </c>
      <c r="W72" t="inlineStr">
        <is>
          <t>https://bizompictures.s3.ap-southeast-1.amazonaws.com/1810/NsWM6yDD5FJyDbBlDl5s1791987918990EZdC.jpeg</t>
        </is>
      </c>
      <c r="X72" t="inlineStr">
        <is>
          <t>https://bizompictures.s3.ap-southeast-1.amazonaws.com/1810/Q6OJY012rNjctEKfpgP91791987925913CDjh.jpeg</t>
        </is>
      </c>
      <c r="Y72" t="inlineStr">
        <is>
          <t>Bike</t>
        </is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inlineStr">
        <is>
          <t>92.00</t>
        </is>
      </c>
      <c r="AI72" t="n">
        <v/>
      </c>
      <c r="AJ72" t="inlineStr">
        <is>
          <t>0.00</t>
        </is>
      </c>
      <c r="AK72" t="inlineStr">
        <is>
          <t>2088</t>
        </is>
      </c>
      <c r="AL72" t="inlineStr">
        <is>
          <t>RAHUL GAUTAM</t>
        </is>
      </c>
      <c r="AM72" t="inlineStr">
        <is>
          <t>HR APIS</t>
        </is>
      </c>
      <c r="AN72" t="inlineStr">
        <is>
          <t>Pending - 1st Approval</t>
        </is>
      </c>
      <c r="AO72" t="n">
        <v/>
      </c>
      <c r="AP72" t="n">
        <v/>
      </c>
      <c r="AQ72" t="inlineStr">
        <is>
          <t>Pending</t>
        </is>
      </c>
      <c r="AR72" t="inlineStr">
        <is>
          <t>9</t>
        </is>
      </c>
      <c r="AS72" t="n">
        <v/>
      </c>
      <c r="AT72" t="n">
        <v/>
      </c>
      <c r="AU72" t="inlineStr">
        <is>
          <t>Pending</t>
        </is>
      </c>
      <c r="AV72" t="n">
        <v/>
      </c>
      <c r="AW72" t="inlineStr">
        <is>
          <t>41</t>
        </is>
      </c>
      <c r="AX72" t="inlineStr">
        <is>
          <t>15</t>
        </is>
      </c>
      <c r="AY72" t="inlineStr">
        <is>
          <t>140.00</t>
        </is>
      </c>
      <c r="AZ72" t="inlineStr">
        <is>
          <t>Active</t>
        </is>
      </c>
      <c r="BA72" t="inlineStr">
        <is>
          <t>General Trade</t>
        </is>
      </c>
      <c r="BB72" t="n">
        <v/>
      </c>
      <c r="BC72" t="inlineStr">
        <is>
          <t>08:59:49</t>
        </is>
      </c>
    </row>
    <row r="73" ht="98" customHeight="1">
      <c r="A73" t="inlineStr">
        <is>
          <t>GTR09</t>
        </is>
      </c>
      <c r="B73" t="inlineStr">
        <is>
          <t>TAMIL NADU-1</t>
        </is>
      </c>
      <c r="C73" t="inlineStr">
        <is>
          <t>ARUMANI M</t>
        </is>
      </c>
      <c r="D73" t="inlineStr">
        <is>
          <t>SL03708</t>
        </is>
      </c>
      <c r="E73" t="inlineStr">
        <is>
          <t>SO</t>
        </is>
      </c>
      <c r="F73" t="inlineStr">
        <is>
          <t>Active</t>
        </is>
      </c>
      <c r="G73" t="inlineStr">
        <is>
          <t>CHENNAI</t>
        </is>
      </c>
      <c r="H73" t="inlineStr">
        <is>
          <t>PERAMBAKKAM(DB03627-GANESH TRADERS)</t>
        </is>
      </c>
      <c r="I73" t="inlineStr">
        <is>
          <t>Ramanan</t>
        </is>
      </c>
      <c r="J73" t="inlineStr">
        <is>
          <t>SL04449</t>
        </is>
      </c>
      <c r="K73" t="inlineStr">
        <is>
          <t>ASE</t>
        </is>
      </c>
      <c r="L73" t="inlineStr">
        <is>
          <t>2026-10-14</t>
        </is>
      </c>
      <c r="M73" t="inlineStr">
        <is>
          <t>2026-10-14</t>
        </is>
      </c>
      <c r="N73" t="inlineStr">
        <is>
          <t>494135</t>
        </is>
      </c>
      <c r="O73" t="inlineStr">
        <is>
          <t>349430</t>
        </is>
      </c>
      <c r="P73" t="inlineStr">
        <is>
          <t>HQ-LOCAL TRAVEL (For 35KM+)</t>
        </is>
      </c>
      <c r="Q73" t="inlineStr">
        <is>
          <t>Retailing EX-HQ</t>
        </is>
      </c>
      <c r="R73" t="n">
        <v/>
      </c>
      <c r="S73" t="n">
        <v/>
      </c>
      <c r="T73" t="n">
        <v/>
      </c>
      <c r="U73" t="n">
        <v/>
      </c>
      <c r="V73" t="n">
        <v/>
      </c>
      <c r="W73" t="inlineStr">
        <is>
          <t>https://bizompictures.s3.ap-southeast-1.amazonaws.com/1810/v2kuI5giIgRBzuHm9TsZ17919899619562G4Q.jpeg</t>
        </is>
      </c>
      <c r="X73" t="inlineStr">
        <is>
          <t>https://bizompictures.s3.ap-southeast-1.amazonaws.com/1810/VTLKKngbZr6L8lFFQ5SR1791989971393d1oO.jpeg</t>
        </is>
      </c>
      <c r="Y73" t="inlineStr">
        <is>
          <t>Bike</t>
        </is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inlineStr">
        <is>
          <t>316.00</t>
        </is>
      </c>
      <c r="AI73" t="inlineStr">
        <is>
          <t>316.00</t>
        </is>
      </c>
      <c r="AJ73" t="inlineStr">
        <is>
          <t>316.00</t>
        </is>
      </c>
      <c r="AK73" t="inlineStr">
        <is>
          <t>1231</t>
        </is>
      </c>
      <c r="AL73" t="inlineStr">
        <is>
          <t>Saravanan N</t>
        </is>
      </c>
      <c r="AM73" t="inlineStr">
        <is>
          <t>HR APIS</t>
        </is>
      </c>
      <c r="AN73" t="inlineStr">
        <is>
          <t>Pending - 2nd Approval</t>
        </is>
      </c>
      <c r="AO73" t="inlineStr">
        <is>
          <t>2026-10-16</t>
        </is>
      </c>
      <c r="AP73" t="n">
        <v/>
      </c>
      <c r="AQ73" t="inlineStr">
        <is>
          <t>Approved</t>
        </is>
      </c>
      <c r="AR73" t="inlineStr">
        <is>
          <t>9</t>
        </is>
      </c>
      <c r="AS73" t="n">
        <v/>
      </c>
      <c r="AT73" t="n">
        <v/>
      </c>
      <c r="AU73" t="inlineStr">
        <is>
          <t>Pending</t>
        </is>
      </c>
      <c r="AV73" t="inlineStr">
        <is>
          <t>7</t>
        </is>
      </c>
      <c r="AW73" t="inlineStr">
        <is>
          <t>38</t>
        </is>
      </c>
      <c r="AX73" t="inlineStr">
        <is>
          <t>13</t>
        </is>
      </c>
      <c r="AY73" t="inlineStr">
        <is>
          <t>225.00</t>
        </is>
      </c>
      <c r="AZ73" t="inlineStr">
        <is>
          <t>Active</t>
        </is>
      </c>
      <c r="BA73" t="inlineStr">
        <is>
          <t>General Trade</t>
        </is>
      </c>
      <c r="BB73" t="n">
        <v/>
      </c>
      <c r="BC73" t="inlineStr">
        <is>
          <t>08:53:23</t>
        </is>
      </c>
    </row>
    <row r="74" ht="98" customHeight="1">
      <c r="A74" t="inlineStr">
        <is>
          <t>GTR02</t>
        </is>
      </c>
      <c r="B74" t="inlineStr">
        <is>
          <t>DELHI-1,DELHI-2</t>
        </is>
      </c>
      <c r="C74" t="inlineStr">
        <is>
          <t>RAHUL GAUTAM</t>
        </is>
      </c>
      <c r="D74" t="inlineStr">
        <is>
          <t>SL04310</t>
        </is>
      </c>
      <c r="E74" t="inlineStr">
        <is>
          <t>ASM</t>
        </is>
      </c>
      <c r="F74" t="inlineStr">
        <is>
          <t>Active</t>
        </is>
      </c>
      <c r="G74" t="inlineStr">
        <is>
          <t>New Delhi</t>
        </is>
      </c>
      <c r="H74" t="n">
        <v/>
      </c>
      <c r="I74" t="inlineStr">
        <is>
          <t>RAMESH SINGH</t>
        </is>
      </c>
      <c r="J74" t="inlineStr">
        <is>
          <t>SL04472</t>
        </is>
      </c>
      <c r="K74" t="inlineStr">
        <is>
          <t>RSM</t>
        </is>
      </c>
      <c r="L74" t="inlineStr">
        <is>
          <t>2026-10-14</t>
        </is>
      </c>
      <c r="M74" t="inlineStr">
        <is>
          <t>2026-10-14</t>
        </is>
      </c>
      <c r="N74" t="inlineStr">
        <is>
          <t>494147</t>
        </is>
      </c>
      <c r="O74" t="inlineStr">
        <is>
          <t>349439</t>
        </is>
      </c>
      <c r="P74" t="inlineStr">
        <is>
          <t>HQ-LOCAL TRAVEL (For 35KM+)</t>
        </is>
      </c>
      <c r="Q74" t="inlineStr">
        <is>
          <t>Other Activity HQ</t>
        </is>
      </c>
      <c r="R74" t="n">
        <v/>
      </c>
      <c r="S74" t="n">
        <v/>
      </c>
      <c r="T74" t="n">
        <v/>
      </c>
      <c r="U74" t="n">
        <v/>
      </c>
      <c r="V74" t="n">
        <v/>
      </c>
      <c r="W74" t="inlineStr">
        <is>
          <t>https://bizompictures.s3.ap-southeast-1.amazonaws.com/1810/iMqXnLN6IdfzUQOxZetY17919906140066SJD.jpeg</t>
        </is>
      </c>
      <c r="X74" t="inlineStr">
        <is>
          <t>https://bizompictures.s3.ap-southeast-1.amazonaws.com/1810/3SIEci2LxVOEZE7RCzh51791990620186xvwl.jpeg</t>
        </is>
      </c>
      <c r="Y74" t="inlineStr">
        <is>
          <t>Car..</t>
        </is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inlineStr">
        <is>
          <t>140.00</t>
        </is>
      </c>
      <c r="AI74" t="n">
        <v/>
      </c>
      <c r="AJ74" t="inlineStr">
        <is>
          <t>0.00</t>
        </is>
      </c>
      <c r="AK74" t="inlineStr">
        <is>
          <t>1989</t>
        </is>
      </c>
      <c r="AL74" t="inlineStr">
        <is>
          <t>RAMESH SINGH</t>
        </is>
      </c>
      <c r="AM74" t="inlineStr">
        <is>
          <t>HR APIS</t>
        </is>
      </c>
      <c r="AN74" t="inlineStr">
        <is>
          <t>Pending - 1st Approval</t>
        </is>
      </c>
      <c r="AO74" t="n">
        <v/>
      </c>
      <c r="AP74" t="n">
        <v/>
      </c>
      <c r="AQ74" t="inlineStr">
        <is>
          <t>Pending</t>
        </is>
      </c>
      <c r="AR74" t="inlineStr">
        <is>
          <t>9</t>
        </is>
      </c>
      <c r="AS74" t="n">
        <v/>
      </c>
      <c r="AT74" t="n">
        <v/>
      </c>
      <c r="AU74" t="inlineStr">
        <is>
          <t>Pending</t>
        </is>
      </c>
      <c r="AV74" t="n">
        <v/>
      </c>
      <c r="AW74" t="n">
        <v/>
      </c>
      <c r="AX74" t="n">
        <v/>
      </c>
      <c r="AY74" t="n">
        <v/>
      </c>
      <c r="AZ74" t="inlineStr">
        <is>
          <t>Active</t>
        </is>
      </c>
      <c r="BA74" t="inlineStr">
        <is>
          <t>General Trade</t>
        </is>
      </c>
      <c r="BB74" t="n">
        <v/>
      </c>
      <c r="BC74" t="n">
        <v/>
      </c>
    </row>
    <row r="75" ht="98" customHeight="1">
      <c r="A75" t="inlineStr">
        <is>
          <t>South</t>
        </is>
      </c>
      <c r="B75" t="inlineStr">
        <is>
          <t>TAMIL NADU_MT</t>
        </is>
      </c>
      <c r="C75" t="inlineStr">
        <is>
          <t>PANGAJAM U</t>
        </is>
      </c>
      <c r="D75" t="inlineStr">
        <is>
          <t>SL04184</t>
        </is>
      </c>
      <c r="E75" t="inlineStr">
        <is>
          <t>SR</t>
        </is>
      </c>
      <c r="F75" t="inlineStr">
        <is>
          <t>Active</t>
        </is>
      </c>
      <c r="G75" t="inlineStr">
        <is>
          <t>Coimbatore</t>
        </is>
      </c>
      <c r="H75" t="inlineStr">
        <is>
          <t>BROOKFIELD TO METUPALAYAM(UNICORN ENTERPRISES_C003160)</t>
        </is>
      </c>
      <c r="I75" t="inlineStr">
        <is>
          <t>SURENDRAN R</t>
        </is>
      </c>
      <c r="J75" t="inlineStr">
        <is>
          <t>SL03532</t>
        </is>
      </c>
      <c r="K75" t="inlineStr">
        <is>
          <t>KAE</t>
        </is>
      </c>
      <c r="L75" t="inlineStr">
        <is>
          <t>2026-10-14</t>
        </is>
      </c>
      <c r="M75" t="inlineStr">
        <is>
          <t>2026-10-14</t>
        </is>
      </c>
      <c r="N75" t="inlineStr">
        <is>
          <t>494162</t>
        </is>
      </c>
      <c r="O75" t="inlineStr">
        <is>
          <t>349450</t>
        </is>
      </c>
      <c r="P75" t="inlineStr">
        <is>
          <t>HQ-LOCAL TRAVEL (For 35KM+)</t>
        </is>
      </c>
      <c r="Q75" t="inlineStr">
        <is>
          <t>Retailing HQ</t>
        </is>
      </c>
      <c r="R75" t="n">
        <v/>
      </c>
      <c r="S75" t="n">
        <v/>
      </c>
      <c r="T75" t="n">
        <v/>
      </c>
      <c r="U75" t="n">
        <v/>
      </c>
      <c r="V75" t="n">
        <v/>
      </c>
      <c r="W75" t="inlineStr">
        <is>
          <t>https://bizompictures.s3.ap-southeast-1.amazonaws.com/1810/GEy5D8850s5Zeoejc1ZB1791990912339vtRq.jpeg</t>
        </is>
      </c>
      <c r="X75" t="inlineStr">
        <is>
          <t>https://bizompictures.s3.ap-southeast-1.amazonaws.com/1810/LL2XauovBgg68UhBLicW17919909783183SuH.jpeg</t>
        </is>
      </c>
      <c r="Y75" t="inlineStr">
        <is>
          <t>Bike</t>
        </is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inlineStr">
        <is>
          <t>332.00</t>
        </is>
      </c>
      <c r="AI75" t="n">
        <v/>
      </c>
      <c r="AJ75" t="inlineStr">
        <is>
          <t>0.00</t>
        </is>
      </c>
      <c r="AK75" t="inlineStr">
        <is>
          <t>1804</t>
        </is>
      </c>
      <c r="AL75" t="inlineStr">
        <is>
          <t>SURENDRAN R</t>
        </is>
      </c>
      <c r="AM75" t="inlineStr">
        <is>
          <t>HR APIS</t>
        </is>
      </c>
      <c r="AN75" t="inlineStr">
        <is>
          <t>Pending - 1st Approval</t>
        </is>
      </c>
      <c r="AO75" t="n">
        <v/>
      </c>
      <c r="AP75" t="n">
        <v/>
      </c>
      <c r="AQ75" t="inlineStr">
        <is>
          <t>Pending</t>
        </is>
      </c>
      <c r="AR75" t="inlineStr">
        <is>
          <t>9</t>
        </is>
      </c>
      <c r="AS75" t="n">
        <v/>
      </c>
      <c r="AT75" t="n">
        <v/>
      </c>
      <c r="AU75" t="inlineStr">
        <is>
          <t>Pending</t>
        </is>
      </c>
      <c r="AV75" t="n">
        <v/>
      </c>
      <c r="AW75" t="n">
        <v/>
      </c>
      <c r="AX75" t="n">
        <v/>
      </c>
      <c r="AY75" t="n">
        <v/>
      </c>
      <c r="AZ75" t="inlineStr">
        <is>
          <t>Active</t>
        </is>
      </c>
      <c r="BA75" t="inlineStr">
        <is>
          <t>Modern Trade</t>
        </is>
      </c>
      <c r="BB75" t="n">
        <v/>
      </c>
      <c r="BC75" t="n">
        <v/>
      </c>
    </row>
    <row r="76" ht="98" customHeight="1">
      <c r="A76" t="inlineStr">
        <is>
          <t>GTR03 A</t>
        </is>
      </c>
      <c r="B76" t="inlineStr">
        <is>
          <t>UP CENTRAL</t>
        </is>
      </c>
      <c r="C76" t="inlineStr">
        <is>
          <t>AMIT KUMAR SINGH</t>
        </is>
      </c>
      <c r="D76" t="inlineStr">
        <is>
          <t>SL02286</t>
        </is>
      </c>
      <c r="E76" t="inlineStr">
        <is>
          <t>ASE</t>
        </is>
      </c>
      <c r="F76" t="inlineStr">
        <is>
          <t>Active</t>
        </is>
      </c>
      <c r="G76" t="inlineStr">
        <is>
          <t>Lucknow</t>
        </is>
      </c>
      <c r="H76" t="n">
        <v/>
      </c>
      <c r="I76" t="inlineStr">
        <is>
          <t>Vacant_TSM_UPC</t>
        </is>
      </c>
      <c r="J76" t="n">
        <v/>
      </c>
      <c r="K76" t="inlineStr">
        <is>
          <t>TSM</t>
        </is>
      </c>
      <c r="L76" t="inlineStr">
        <is>
          <t>2026-10-12</t>
        </is>
      </c>
      <c r="M76" t="inlineStr">
        <is>
          <t>2026-10-14</t>
        </is>
      </c>
      <c r="N76" t="inlineStr">
        <is>
          <t>494175</t>
        </is>
      </c>
      <c r="O76" t="inlineStr">
        <is>
          <t>349462</t>
        </is>
      </c>
      <c r="P76" t="inlineStr">
        <is>
          <t>HQ-LOCAL TRAVEL (For 35KM+)</t>
        </is>
      </c>
      <c r="Q76" t="inlineStr">
        <is>
          <t>Customer Visit HQ</t>
        </is>
      </c>
      <c r="R76" t="n">
        <v/>
      </c>
      <c r="S76" t="n">
        <v/>
      </c>
      <c r="T76" t="n">
        <v/>
      </c>
      <c r="U76" t="n">
        <v/>
      </c>
      <c r="V76" t="n">
        <v/>
      </c>
      <c r="W76" t="inlineStr">
        <is>
          <t>https://bizompictures.s3.ap-southeast-1.amazonaws.com/1810/VZWbEcayeWhd1dWgtCGH17919912018894Pjx.jpeg</t>
        </is>
      </c>
      <c r="X76" t="inlineStr">
        <is>
          <t>https://bizompictures.s3.ap-southeast-1.amazonaws.com/1810/cJ5OXMEMBrUzBs7yQah01791991207211nYZK.jpeg</t>
        </is>
      </c>
      <c r="Y76" t="inlineStr">
        <is>
          <t>Bike</t>
        </is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128.00</t>
        </is>
      </c>
      <c r="AI76" t="n">
        <v/>
      </c>
      <c r="AJ76" t="inlineStr">
        <is>
          <t>0.00</t>
        </is>
      </c>
      <c r="AK76" t="inlineStr">
        <is>
          <t>75</t>
        </is>
      </c>
      <c r="AL76" t="inlineStr">
        <is>
          <t>SAURABH JAISWAL</t>
        </is>
      </c>
      <c r="AM76" t="inlineStr">
        <is>
          <t>HR APIS</t>
        </is>
      </c>
      <c r="AN76" t="inlineStr">
        <is>
          <t>Pending - 1st Approval</t>
        </is>
      </c>
      <c r="AO76" t="n">
        <v/>
      </c>
      <c r="AP76" t="n">
        <v/>
      </c>
      <c r="AQ76" t="inlineStr">
        <is>
          <t>Pending</t>
        </is>
      </c>
      <c r="AR76" t="inlineStr">
        <is>
          <t>11</t>
        </is>
      </c>
      <c r="AS76" t="n">
        <v/>
      </c>
      <c r="AT76" t="n">
        <v/>
      </c>
      <c r="AU76" t="inlineStr">
        <is>
          <t>Pending</t>
        </is>
      </c>
      <c r="AV76" t="n">
        <v/>
      </c>
      <c r="AW76" t="n">
        <v/>
      </c>
      <c r="AX76" t="n">
        <v/>
      </c>
      <c r="AY76" t="n">
        <v/>
      </c>
      <c r="AZ76" t="inlineStr">
        <is>
          <t>Active</t>
        </is>
      </c>
      <c r="BA76" t="inlineStr">
        <is>
          <t>General Trade</t>
        </is>
      </c>
      <c r="BB76" t="n">
        <v/>
      </c>
      <c r="BC76" t="n">
        <v/>
      </c>
    </row>
    <row r="77" ht="98" customHeight="1">
      <c r="A77" t="inlineStr">
        <is>
          <t>South</t>
        </is>
      </c>
      <c r="B77" t="inlineStr">
        <is>
          <t>TAMIL NADU_MT</t>
        </is>
      </c>
      <c r="C77" t="inlineStr">
        <is>
          <t>PANGAJAM U</t>
        </is>
      </c>
      <c r="D77" t="inlineStr">
        <is>
          <t>SL04184</t>
        </is>
      </c>
      <c r="E77" t="inlineStr">
        <is>
          <t>SR</t>
        </is>
      </c>
      <c r="F77" t="inlineStr">
        <is>
          <t>Active</t>
        </is>
      </c>
      <c r="G77" t="inlineStr">
        <is>
          <t>Coimbatore</t>
        </is>
      </c>
      <c r="H77" t="inlineStr">
        <is>
          <t>SINGANALLUR TO SULUR(UNICORN ENTERPRISES_C003160)</t>
        </is>
      </c>
      <c r="I77" t="inlineStr">
        <is>
          <t>SURENDRAN R</t>
        </is>
      </c>
      <c r="J77" t="inlineStr">
        <is>
          <t>SL03532</t>
        </is>
      </c>
      <c r="K77" t="inlineStr">
        <is>
          <t>KAE</t>
        </is>
      </c>
      <c r="L77" t="inlineStr">
        <is>
          <t>2026-10-13</t>
        </is>
      </c>
      <c r="M77" t="inlineStr">
        <is>
          <t>2026-10-14</t>
        </is>
      </c>
      <c r="N77" t="inlineStr">
        <is>
          <t>494181</t>
        </is>
      </c>
      <c r="O77" t="inlineStr">
        <is>
          <t>349467</t>
        </is>
      </c>
      <c r="P77" t="inlineStr">
        <is>
          <t>HQ-LOCAL TRAVEL (For 35KM+)</t>
        </is>
      </c>
      <c r="Q77" t="inlineStr">
        <is>
          <t>Retailing HQ</t>
        </is>
      </c>
      <c r="R77" t="n">
        <v/>
      </c>
      <c r="S77" t="n">
        <v/>
      </c>
      <c r="T77" t="n">
        <v/>
      </c>
      <c r="U77" t="n">
        <v/>
      </c>
      <c r="V77" t="n">
        <v/>
      </c>
      <c r="W77" t="inlineStr">
        <is>
          <t>https://bizompictures.s3.ap-southeast-1.amazonaws.com/1810/unRDxVwPCRPoz92uhXdj1791991358537qWbp.jpeg</t>
        </is>
      </c>
      <c r="X77" t="inlineStr">
        <is>
          <t>https://bizompictures.s3.ap-southeast-1.amazonaws.com/1810/mfGfqXNZ61us0Yc0nhsj1791991306939wlB8.jpeg</t>
        </is>
      </c>
      <c r="Y77" t="inlineStr">
        <is>
          <t>Bike</t>
        </is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inlineStr">
        <is>
          <t>164.00</t>
        </is>
      </c>
      <c r="AI77" t="n">
        <v/>
      </c>
      <c r="AJ77" t="inlineStr">
        <is>
          <t>0.00</t>
        </is>
      </c>
      <c r="AK77" t="inlineStr">
        <is>
          <t>1804</t>
        </is>
      </c>
      <c r="AL77" t="inlineStr">
        <is>
          <t>SURENDRAN R</t>
        </is>
      </c>
      <c r="AM77" t="inlineStr">
        <is>
          <t>HR APIS</t>
        </is>
      </c>
      <c r="AN77" t="inlineStr">
        <is>
          <t>Pending - 1st Approval</t>
        </is>
      </c>
      <c r="AO77" t="n">
        <v/>
      </c>
      <c r="AP77" t="n">
        <v/>
      </c>
      <c r="AQ77" t="inlineStr">
        <is>
          <t>Pending</t>
        </is>
      </c>
      <c r="AR77" t="inlineStr">
        <is>
          <t>10</t>
        </is>
      </c>
      <c r="AS77" t="n">
        <v/>
      </c>
      <c r="AT77" t="n">
        <v/>
      </c>
      <c r="AU77" t="inlineStr">
        <is>
          <t>Pending</t>
        </is>
      </c>
      <c r="AV77" t="n">
        <v/>
      </c>
      <c r="AW77" t="n">
        <v/>
      </c>
      <c r="AX77" t="n">
        <v/>
      </c>
      <c r="AY77" t="n">
        <v/>
      </c>
      <c r="AZ77" t="inlineStr">
        <is>
          <t>Active</t>
        </is>
      </c>
      <c r="BA77" t="inlineStr">
        <is>
          <t>Modern Trade</t>
        </is>
      </c>
      <c r="BB77" t="n">
        <v/>
      </c>
      <c r="BC77" t="n">
        <v/>
      </c>
    </row>
    <row r="78" ht="98" customHeight="1">
      <c r="A78" t="inlineStr">
        <is>
          <t>South</t>
        </is>
      </c>
      <c r="B78" t="inlineStr">
        <is>
          <t>KARNATAKA_MT</t>
        </is>
      </c>
      <c r="C78" t="inlineStr">
        <is>
          <t>AMRUTH K</t>
        </is>
      </c>
      <c r="D78" t="inlineStr">
        <is>
          <t>SL04303</t>
        </is>
      </c>
      <c r="E78" t="inlineStr">
        <is>
          <t>KAE</t>
        </is>
      </c>
      <c r="F78" t="inlineStr">
        <is>
          <t>Active</t>
        </is>
      </c>
      <c r="G78" t="inlineStr">
        <is>
          <t>BANGALORE</t>
        </is>
      </c>
      <c r="H78" t="n">
        <v/>
      </c>
      <c r="I78" t="inlineStr">
        <is>
          <t>Gouri Shankar</t>
        </is>
      </c>
      <c r="J78" t="inlineStr">
        <is>
          <t>SL01965</t>
        </is>
      </c>
      <c r="K78" t="inlineStr">
        <is>
          <t>RSM</t>
        </is>
      </c>
      <c r="L78" t="inlineStr">
        <is>
          <t>2026-10-14</t>
        </is>
      </c>
      <c r="M78" t="inlineStr">
        <is>
          <t>2026-10-14</t>
        </is>
      </c>
      <c r="N78" t="inlineStr">
        <is>
          <t>494200</t>
        </is>
      </c>
      <c r="O78" t="inlineStr">
        <is>
          <t>349480</t>
        </is>
      </c>
      <c r="P78" t="inlineStr">
        <is>
          <t>HQ-LOCAL TRAVEL (For 35KM+)</t>
        </is>
      </c>
      <c r="Q78" t="inlineStr">
        <is>
          <t>Other Activity HQ</t>
        </is>
      </c>
      <c r="R78" t="n">
        <v/>
      </c>
      <c r="S78" t="n">
        <v/>
      </c>
      <c r="T78" t="n">
        <v/>
      </c>
      <c r="U78" t="n">
        <v/>
      </c>
      <c r="V78" t="n">
        <v/>
      </c>
      <c r="W78" t="inlineStr">
        <is>
          <t>https://bizompictures.s3.ap-southeast-1.amazonaws.com/1810/mWOXw8P4cBW94Cqtx3eR1791991788056WRBE.jpeg</t>
        </is>
      </c>
      <c r="X78" t="inlineStr">
        <is>
          <t>https://bizompictures.s3.ap-southeast-1.amazonaws.com/1810/PkjEQuSBtv7oWCeUBVab1791991788795OSpg.jpeg</t>
        </is>
      </c>
      <c r="Y78" t="inlineStr">
        <is>
          <t>Bike</t>
        </is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316.00</t>
        </is>
      </c>
      <c r="AI78" t="n">
        <v/>
      </c>
      <c r="AJ78" t="inlineStr">
        <is>
          <t>0.00</t>
        </is>
      </c>
      <c r="AK78" t="inlineStr">
        <is>
          <t>1981</t>
        </is>
      </c>
      <c r="AL78" t="inlineStr">
        <is>
          <t>Gouri Shankar</t>
        </is>
      </c>
      <c r="AM78" t="inlineStr">
        <is>
          <t>HR APIS</t>
        </is>
      </c>
      <c r="AN78" t="inlineStr">
        <is>
          <t>Pending - 1st Approval</t>
        </is>
      </c>
      <c r="AO78" t="n">
        <v/>
      </c>
      <c r="AP78" t="n">
        <v/>
      </c>
      <c r="AQ78" t="inlineStr">
        <is>
          <t>Pending</t>
        </is>
      </c>
      <c r="AR78" t="inlineStr">
        <is>
          <t>9</t>
        </is>
      </c>
      <c r="AS78" t="n">
        <v/>
      </c>
      <c r="AT78" t="n">
        <v/>
      </c>
      <c r="AU78" t="inlineStr">
        <is>
          <t>Pending</t>
        </is>
      </c>
      <c r="AV78" t="n">
        <v/>
      </c>
      <c r="AW78" t="n">
        <v/>
      </c>
      <c r="AX78" t="n">
        <v/>
      </c>
      <c r="AY78" t="n">
        <v/>
      </c>
      <c r="AZ78" t="inlineStr">
        <is>
          <t>Active</t>
        </is>
      </c>
      <c r="BA78" t="inlineStr">
        <is>
          <t>Modern Trade</t>
        </is>
      </c>
      <c r="BB78" t="n">
        <v/>
      </c>
      <c r="BC78" t="n">
        <v/>
      </c>
    </row>
    <row r="79" ht="98" customHeight="1">
      <c r="A79" t="inlineStr">
        <is>
          <t>GTR03 A</t>
        </is>
      </c>
      <c r="B79" t="inlineStr">
        <is>
          <t>UP CENTRAL</t>
        </is>
      </c>
      <c r="C79" t="inlineStr">
        <is>
          <t>AMIT KUMAR SINGH</t>
        </is>
      </c>
      <c r="D79" t="inlineStr">
        <is>
          <t>SL02286</t>
        </is>
      </c>
      <c r="E79" t="inlineStr">
        <is>
          <t>ASE</t>
        </is>
      </c>
      <c r="F79" t="inlineStr">
        <is>
          <t>Active</t>
        </is>
      </c>
      <c r="G79" t="inlineStr">
        <is>
          <t>Lucknow</t>
        </is>
      </c>
      <c r="H79" t="n">
        <v/>
      </c>
      <c r="I79" t="inlineStr">
        <is>
          <t>Vacant_TSM_UPC</t>
        </is>
      </c>
      <c r="J79" t="n">
        <v/>
      </c>
      <c r="K79" t="inlineStr">
        <is>
          <t>TSM</t>
        </is>
      </c>
      <c r="L79" t="inlineStr">
        <is>
          <t>2026-10-14</t>
        </is>
      </c>
      <c r="M79" t="inlineStr">
        <is>
          <t>2026-10-14</t>
        </is>
      </c>
      <c r="N79" t="inlineStr">
        <is>
          <t>494229</t>
        </is>
      </c>
      <c r="O79" t="inlineStr">
        <is>
          <t>349500</t>
        </is>
      </c>
      <c r="P79" t="inlineStr">
        <is>
          <t>HQ-LOCAL TRAVEL (For 35KM+)</t>
        </is>
      </c>
      <c r="Q79" t="inlineStr">
        <is>
          <t>Joint Working HQ</t>
        </is>
      </c>
      <c r="R79" t="n">
        <v/>
      </c>
      <c r="S79" t="n">
        <v/>
      </c>
      <c r="T79" t="n">
        <v/>
      </c>
      <c r="U79" t="n">
        <v/>
      </c>
      <c r="V79" t="n">
        <v/>
      </c>
      <c r="W79" t="inlineStr">
        <is>
          <t>https://bizompictures.s3.ap-southeast-1.amazonaws.com/1810/VXtVv1yyhCqzlFaC9S4317919922559717sVz.jpeg</t>
        </is>
      </c>
      <c r="X79" t="inlineStr">
        <is>
          <t>https://bizompictures.s3.ap-southeast-1.amazonaws.com/1810/IVKCg7OBO5fPQBhijQWN1791992265574CJGD.jpeg</t>
        </is>
      </c>
      <c r="Y79" t="inlineStr">
        <is>
          <t>Bike</t>
        </is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inlineStr">
        <is>
          <t>128.00</t>
        </is>
      </c>
      <c r="AI79" t="n">
        <v/>
      </c>
      <c r="AJ79" t="inlineStr">
        <is>
          <t>0.00</t>
        </is>
      </c>
      <c r="AK79" t="inlineStr">
        <is>
          <t>75</t>
        </is>
      </c>
      <c r="AL79" t="inlineStr">
        <is>
          <t>SAURABH JAISWAL</t>
        </is>
      </c>
      <c r="AM79" t="inlineStr">
        <is>
          <t>HR APIS</t>
        </is>
      </c>
      <c r="AN79" t="inlineStr">
        <is>
          <t>Pending - 1st Approval</t>
        </is>
      </c>
      <c r="AO79" t="n">
        <v/>
      </c>
      <c r="AP79" t="n">
        <v/>
      </c>
      <c r="AQ79" t="inlineStr">
        <is>
          <t>Pending</t>
        </is>
      </c>
      <c r="AR79" t="inlineStr">
        <is>
          <t>9</t>
        </is>
      </c>
      <c r="AS79" t="n">
        <v/>
      </c>
      <c r="AT79" t="n">
        <v/>
      </c>
      <c r="AU79" t="inlineStr">
        <is>
          <t>Pending</t>
        </is>
      </c>
      <c r="AV79" t="n">
        <v/>
      </c>
      <c r="AW79" t="inlineStr">
        <is>
          <t>6</t>
        </is>
      </c>
      <c r="AX79" t="inlineStr">
        <is>
          <t>3</t>
        </is>
      </c>
      <c r="AY79" t="inlineStr">
        <is>
          <t>152.00</t>
        </is>
      </c>
      <c r="AZ79" t="inlineStr">
        <is>
          <t>Active</t>
        </is>
      </c>
      <c r="BA79" t="inlineStr">
        <is>
          <t>General Trade</t>
        </is>
      </c>
      <c r="BB79" t="n">
        <v/>
      </c>
      <c r="BC79" t="inlineStr">
        <is>
          <t>05:22:22</t>
        </is>
      </c>
    </row>
    <row r="80" ht="98" customHeight="1">
      <c r="A80" t="inlineStr">
        <is>
          <t>GTR07</t>
        </is>
      </c>
      <c r="B80" t="inlineStr">
        <is>
          <t>ANDHRA PRADESH-2</t>
        </is>
      </c>
      <c r="C80" t="inlineStr">
        <is>
          <t>DEVAIAH KUDUMU</t>
        </is>
      </c>
      <c r="D80" t="inlineStr">
        <is>
          <t>SL04417</t>
        </is>
      </c>
      <c r="E80" t="inlineStr">
        <is>
          <t>SR</t>
        </is>
      </c>
      <c r="F80" t="inlineStr">
        <is>
          <t>Active</t>
        </is>
      </c>
      <c r="G80" t="inlineStr">
        <is>
          <t>Tirupati</t>
        </is>
      </c>
      <c r="H80" t="inlineStr">
        <is>
          <t>KT ROAD (KEERTHI ENTERPRISES - DB00316)</t>
        </is>
      </c>
      <c r="I80" t="inlineStr">
        <is>
          <t>Vacant_ASE_Andhra_2</t>
        </is>
      </c>
      <c r="J80" t="n">
        <v/>
      </c>
      <c r="K80" t="inlineStr">
        <is>
          <t>ASE</t>
        </is>
      </c>
      <c r="L80" t="inlineStr">
        <is>
          <t>2026-10-12</t>
        </is>
      </c>
      <c r="M80" t="inlineStr">
        <is>
          <t>2026-10-14</t>
        </is>
      </c>
      <c r="N80" t="inlineStr">
        <is>
          <t>494238</t>
        </is>
      </c>
      <c r="O80" t="inlineStr">
        <is>
          <t>349504</t>
        </is>
      </c>
      <c r="P80" t="inlineStr">
        <is>
          <t>HQ-LOCAL TRAVEL (For 35KM+)</t>
        </is>
      </c>
      <c r="Q80" t="inlineStr">
        <is>
          <t>Retailing HQ</t>
        </is>
      </c>
      <c r="R80" t="n">
        <v/>
      </c>
      <c r="S80" t="n">
        <v/>
      </c>
      <c r="T80" t="n">
        <v/>
      </c>
      <c r="U80" t="n">
        <v/>
      </c>
      <c r="V80" t="n">
        <v/>
      </c>
      <c r="W80" t="inlineStr">
        <is>
          <t>https://bizompictures.s3.ap-southeast-1.amazonaws.com/1810/1GTZ4HieXsVsJga931Kr17919923882356paa.jpeg</t>
        </is>
      </c>
      <c r="X80" t="inlineStr">
        <is>
          <t>https://bizompictures.s3.ap-southeast-1.amazonaws.com/1810/ROQNsJA6lwVEaSxJCtMP1791992414589Ne3F.jpeg</t>
        </is>
      </c>
      <c r="Y80" t="inlineStr">
        <is>
          <t>Bike</t>
        </is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76.00</t>
        </is>
      </c>
      <c r="AI80" t="inlineStr">
        <is>
          <t>76.00</t>
        </is>
      </c>
      <c r="AJ80" t="inlineStr">
        <is>
          <t>76.00</t>
        </is>
      </c>
      <c r="AK80" t="inlineStr">
        <is>
          <t>2200</t>
        </is>
      </c>
      <c r="AL80" t="inlineStr">
        <is>
          <t>VINOD KANDAPPAGARI</t>
        </is>
      </c>
      <c r="AM80" t="inlineStr">
        <is>
          <t>HR APIS</t>
        </is>
      </c>
      <c r="AN80" t="inlineStr">
        <is>
          <t>Pending - 2nd Approval</t>
        </is>
      </c>
      <c r="AO80" t="inlineStr">
        <is>
          <t>2026-10-15</t>
        </is>
      </c>
      <c r="AP80" t="n">
        <v/>
      </c>
      <c r="AQ80" t="inlineStr">
        <is>
          <t>Approved</t>
        </is>
      </c>
      <c r="AR80" t="inlineStr">
        <is>
          <t>11</t>
        </is>
      </c>
      <c r="AS80" t="n">
        <v/>
      </c>
      <c r="AT80" t="n">
        <v/>
      </c>
      <c r="AU80" t="inlineStr">
        <is>
          <t>Pending</t>
        </is>
      </c>
      <c r="AV80" t="inlineStr">
        <is>
          <t>8</t>
        </is>
      </c>
      <c r="AW80" t="inlineStr">
        <is>
          <t>45</t>
        </is>
      </c>
      <c r="AX80" t="inlineStr">
        <is>
          <t>20</t>
        </is>
      </c>
      <c r="AY80" t="inlineStr">
        <is>
          <t>199.00</t>
        </is>
      </c>
      <c r="AZ80" t="inlineStr">
        <is>
          <t>Active</t>
        </is>
      </c>
      <c r="BA80" t="inlineStr">
        <is>
          <t>General Trade</t>
        </is>
      </c>
      <c r="BB80" t="n">
        <v/>
      </c>
      <c r="BC80" t="inlineStr">
        <is>
          <t>08:59:43</t>
        </is>
      </c>
    </row>
    <row r="81" ht="98" customHeight="1">
      <c r="A81" t="inlineStr">
        <is>
          <t>GTR01</t>
        </is>
      </c>
      <c r="B81" t="inlineStr">
        <is>
          <t>CHANDIGARH</t>
        </is>
      </c>
      <c r="C81" t="inlineStr">
        <is>
          <t>KULBIR SINGH</t>
        </is>
      </c>
      <c r="D81" t="inlineStr">
        <is>
          <t>SL04607</t>
        </is>
      </c>
      <c r="E81" t="inlineStr">
        <is>
          <t>SO</t>
        </is>
      </c>
      <c r="F81" t="inlineStr">
        <is>
          <t>Active</t>
        </is>
      </c>
      <c r="G81" t="inlineStr">
        <is>
          <t>Mohali</t>
        </is>
      </c>
      <c r="H81" t="inlineStr">
        <is>
          <t>3B2 3 ph 5 ph6 ph (Shree ram &amp; sons-DB04276)</t>
        </is>
      </c>
      <c r="I81" t="inlineStr">
        <is>
          <t>Vacant_ASE_Chandigarh</t>
        </is>
      </c>
      <c r="J81" t="n">
        <v/>
      </c>
      <c r="K81" t="inlineStr">
        <is>
          <t>ASE</t>
        </is>
      </c>
      <c r="L81" t="inlineStr">
        <is>
          <t>2026-10-14</t>
        </is>
      </c>
      <c r="M81" t="inlineStr">
        <is>
          <t>2026-10-14</t>
        </is>
      </c>
      <c r="N81" t="inlineStr">
        <is>
          <t>494239</t>
        </is>
      </c>
      <c r="O81" t="inlineStr">
        <is>
          <t>349505</t>
        </is>
      </c>
      <c r="P81" t="inlineStr">
        <is>
          <t>HQ-LOCAL TRAVEL (For 35KM+)</t>
        </is>
      </c>
      <c r="Q81" t="inlineStr">
        <is>
          <t>Retailing EX-HQ</t>
        </is>
      </c>
      <c r="R81" t="n">
        <v/>
      </c>
      <c r="S81" t="n">
        <v/>
      </c>
      <c r="T81" t="n">
        <v/>
      </c>
      <c r="U81" t="n">
        <v/>
      </c>
      <c r="V81" t="n">
        <v/>
      </c>
      <c r="W81" t="inlineStr">
        <is>
          <t>https://bizompictures.s3.ap-southeast-1.amazonaws.com/1810/lBaBFDUn2S2rD57zvRYF1791992427590sP3J.jpeg</t>
        </is>
      </c>
      <c r="X81" t="inlineStr">
        <is>
          <t>https://bizompictures.s3.ap-southeast-1.amazonaws.com/1810/q75wmLDQEoYPtWhJuFN317919924421722OF9.jpeg</t>
        </is>
      </c>
      <c r="Y81" t="inlineStr">
        <is>
          <t>Bike</t>
        </is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inlineStr">
        <is>
          <t>88.00</t>
        </is>
      </c>
      <c r="AI81" t="n">
        <v/>
      </c>
      <c r="AJ81" t="inlineStr">
        <is>
          <t>0.00</t>
        </is>
      </c>
      <c r="AK81" t="inlineStr">
        <is>
          <t>2457</t>
        </is>
      </c>
      <c r="AL81" t="n">
        <v/>
      </c>
      <c r="AM81" t="n">
        <v/>
      </c>
      <c r="AN81" t="inlineStr">
        <is>
          <t>Pending - 1st Approval</t>
        </is>
      </c>
      <c r="AO81" t="n">
        <v/>
      </c>
      <c r="AP81" t="n">
        <v/>
      </c>
      <c r="AQ81" t="inlineStr">
        <is>
          <t>Pending</t>
        </is>
      </c>
      <c r="AR81" t="inlineStr">
        <is>
          <t>9</t>
        </is>
      </c>
      <c r="AS81" t="n">
        <v/>
      </c>
      <c r="AT81" t="n">
        <v/>
      </c>
      <c r="AU81" t="inlineStr">
        <is>
          <t>Pending</t>
        </is>
      </c>
      <c r="AV81" t="n">
        <v/>
      </c>
      <c r="AW81" t="n">
        <v/>
      </c>
      <c r="AX81" t="n">
        <v/>
      </c>
      <c r="AY81" t="n">
        <v/>
      </c>
      <c r="AZ81" t="inlineStr">
        <is>
          <t>Active</t>
        </is>
      </c>
      <c r="BA81" t="inlineStr">
        <is>
          <t>General Trade</t>
        </is>
      </c>
      <c r="BB81" t="n">
        <v/>
      </c>
      <c r="BC81" t="n">
        <v/>
      </c>
    </row>
    <row r="82" ht="98" customHeight="1">
      <c r="A82" t="inlineStr">
        <is>
          <t>South</t>
        </is>
      </c>
      <c r="B82" t="inlineStr">
        <is>
          <t>KARNATAKA_MT</t>
        </is>
      </c>
      <c r="C82" t="inlineStr">
        <is>
          <t>V GIRIDHAR BABU</t>
        </is>
      </c>
      <c r="D82" t="inlineStr">
        <is>
          <t>SL04344</t>
        </is>
      </c>
      <c r="E82" t="inlineStr">
        <is>
          <t>SO</t>
        </is>
      </c>
      <c r="F82" t="inlineStr">
        <is>
          <t>Active</t>
        </is>
      </c>
      <c r="G82" t="inlineStr">
        <is>
          <t>Bangalore</t>
        </is>
      </c>
      <c r="H82" t="n">
        <v/>
      </c>
      <c r="I82" t="inlineStr">
        <is>
          <t>AMRUTH K</t>
        </is>
      </c>
      <c r="J82" t="inlineStr">
        <is>
          <t>SL04303</t>
        </is>
      </c>
      <c r="K82" t="inlineStr">
        <is>
          <t>KAE</t>
        </is>
      </c>
      <c r="L82" t="inlineStr">
        <is>
          <t>2026-10-14</t>
        </is>
      </c>
      <c r="M82" t="inlineStr">
        <is>
          <t>2026-10-14</t>
        </is>
      </c>
      <c r="N82" t="inlineStr">
        <is>
          <t>494289</t>
        </is>
      </c>
      <c r="O82" t="inlineStr">
        <is>
          <t>349533</t>
        </is>
      </c>
      <c r="P82" t="inlineStr">
        <is>
          <t>HQ-LOCAL TRAVEL (For 35KM+)</t>
        </is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inlineStr">
        <is>
          <t>https://bizompictures.s3.ap-southeast-1.amazonaws.com/1810/SEcn6HxtcT2qMNgxrQOR1791994810848dDMU.jpeg</t>
        </is>
      </c>
      <c r="X82" t="inlineStr">
        <is>
          <t>https://bizompictures.s3.ap-southeast-1.amazonaws.com/1810/hQvQ1pkEKiCL3pI6qSV5179199481704424zf.jpeg</t>
        </is>
      </c>
      <c r="Y82" t="inlineStr">
        <is>
          <t>Bike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inlineStr">
        <is>
          <t>436.00</t>
        </is>
      </c>
      <c r="AI82" t="n">
        <v/>
      </c>
      <c r="AJ82" t="inlineStr">
        <is>
          <t>0.00</t>
        </is>
      </c>
      <c r="AK82" t="inlineStr">
        <is>
          <t>2067</t>
        </is>
      </c>
      <c r="AL82" t="inlineStr">
        <is>
          <t>AMRUTH K</t>
        </is>
      </c>
      <c r="AM82" t="inlineStr">
        <is>
          <t>HR APIS</t>
        </is>
      </c>
      <c r="AN82" t="inlineStr">
        <is>
          <t>Pending - 1st Approval</t>
        </is>
      </c>
      <c r="AO82" t="n">
        <v/>
      </c>
      <c r="AP82" t="n">
        <v/>
      </c>
      <c r="AQ82" t="inlineStr">
        <is>
          <t>Pending</t>
        </is>
      </c>
      <c r="AR82" t="inlineStr">
        <is>
          <t>9</t>
        </is>
      </c>
      <c r="AS82" t="n">
        <v/>
      </c>
      <c r="AT82" t="n">
        <v/>
      </c>
      <c r="AU82" t="inlineStr">
        <is>
          <t>Pending</t>
        </is>
      </c>
      <c r="AV82" t="n">
        <v/>
      </c>
      <c r="AW82" t="n">
        <v/>
      </c>
      <c r="AX82" t="n">
        <v/>
      </c>
      <c r="AY82" t="n">
        <v/>
      </c>
      <c r="AZ82" t="inlineStr">
        <is>
          <t>Active</t>
        </is>
      </c>
      <c r="BA82" t="inlineStr">
        <is>
          <t>Modern Trade</t>
        </is>
      </c>
      <c r="BB82" t="n">
        <v/>
      </c>
      <c r="BC82" t="n">
        <v/>
      </c>
    </row>
    <row r="83" ht="98" customHeight="1">
      <c r="A83" t="inlineStr">
        <is>
          <t>North</t>
        </is>
      </c>
      <c r="B83" t="inlineStr">
        <is>
          <t>DELHI_MT</t>
        </is>
      </c>
      <c r="C83" t="inlineStr">
        <is>
          <t>VINOD KUMAR</t>
        </is>
      </c>
      <c r="D83" t="inlineStr">
        <is>
          <t>SL04205</t>
        </is>
      </c>
      <c r="E83" t="inlineStr">
        <is>
          <t>SR</t>
        </is>
      </c>
      <c r="F83" t="inlineStr">
        <is>
          <t>Active</t>
        </is>
      </c>
      <c r="G83" t="inlineStr">
        <is>
          <t>Delhi</t>
        </is>
      </c>
      <c r="H83" t="inlineStr">
        <is>
          <t>Faridabad(AVENUE SUPERMARTS LIMITED-C002709)</t>
        </is>
      </c>
      <c r="I83" t="inlineStr">
        <is>
          <t>RISHI RAGHAV</t>
        </is>
      </c>
      <c r="J83" t="inlineStr">
        <is>
          <t>SL04496</t>
        </is>
      </c>
      <c r="K83" t="inlineStr">
        <is>
          <t>KAM</t>
        </is>
      </c>
      <c r="L83" t="inlineStr">
        <is>
          <t>2026-10-14</t>
        </is>
      </c>
      <c r="M83" t="inlineStr">
        <is>
          <t>2026-10-14</t>
        </is>
      </c>
      <c r="N83" t="inlineStr">
        <is>
          <t>494290</t>
        </is>
      </c>
      <c r="O83" t="inlineStr">
        <is>
          <t>349534</t>
        </is>
      </c>
      <c r="P83" t="inlineStr">
        <is>
          <t>HQ-LOCAL TRAVEL (For 35KM+)</t>
        </is>
      </c>
      <c r="Q83" t="inlineStr">
        <is>
          <t>Retailing HQ</t>
        </is>
      </c>
      <c r="R83" t="n">
        <v/>
      </c>
      <c r="S83" t="n">
        <v/>
      </c>
      <c r="T83" t="n">
        <v/>
      </c>
      <c r="U83" t="n">
        <v/>
      </c>
      <c r="V83" t="n">
        <v/>
      </c>
      <c r="W83" t="inlineStr">
        <is>
          <t>https://bizompictures.s3.ap-southeast-1.amazonaws.com/1810/qwHoORYmAnQHakQBGaiV1791994853026jMn7.png</t>
        </is>
      </c>
      <c r="X83" t="inlineStr">
        <is>
          <t>https://bizompictures.s3.ap-southeast-1.amazonaws.com/1810/AQUTOyMByHejNxRLoBKj1791994858643hJZm.png</t>
        </is>
      </c>
      <c r="Y83" t="inlineStr">
        <is>
          <t>Bike</t>
        </is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inlineStr">
        <is>
          <t>176.00</t>
        </is>
      </c>
      <c r="AI83" t="n">
        <v/>
      </c>
      <c r="AJ83" t="inlineStr">
        <is>
          <t>0.00</t>
        </is>
      </c>
      <c r="AK83" t="inlineStr">
        <is>
          <t>1829</t>
        </is>
      </c>
      <c r="AL83" t="inlineStr">
        <is>
          <t>Gouri Shankar</t>
        </is>
      </c>
      <c r="AM83" t="inlineStr">
        <is>
          <t>HR APIS</t>
        </is>
      </c>
      <c r="AN83" t="inlineStr">
        <is>
          <t>Pending - 1st Approval</t>
        </is>
      </c>
      <c r="AO83" t="n">
        <v/>
      </c>
      <c r="AP83" t="n">
        <v/>
      </c>
      <c r="AQ83" t="inlineStr">
        <is>
          <t>Pending</t>
        </is>
      </c>
      <c r="AR83" t="inlineStr">
        <is>
          <t>9</t>
        </is>
      </c>
      <c r="AS83" t="n">
        <v/>
      </c>
      <c r="AT83" t="n">
        <v/>
      </c>
      <c r="AU83" t="inlineStr">
        <is>
          <t>Pending</t>
        </is>
      </c>
      <c r="AV83" t="n">
        <v/>
      </c>
      <c r="AW83" t="inlineStr">
        <is>
          <t>6</t>
        </is>
      </c>
      <c r="AX83" t="inlineStr">
        <is>
          <t>6</t>
        </is>
      </c>
      <c r="AY83" t="inlineStr">
        <is>
          <t>401.00</t>
        </is>
      </c>
      <c r="AZ83" t="inlineStr">
        <is>
          <t>Active</t>
        </is>
      </c>
      <c r="BA83" t="inlineStr">
        <is>
          <t>Modern Trade</t>
        </is>
      </c>
      <c r="BB83" t="n">
        <v/>
      </c>
      <c r="BC83" t="inlineStr">
        <is>
          <t>08:29:08</t>
        </is>
      </c>
    </row>
    <row r="84" ht="98" customHeight="1">
      <c r="A84" t="inlineStr">
        <is>
          <t>North</t>
        </is>
      </c>
      <c r="B84" t="inlineStr">
        <is>
          <t>DELHI_MT</t>
        </is>
      </c>
      <c r="C84" t="inlineStr">
        <is>
          <t>RAVISHANKAR DHARAMRAJ MAURYA</t>
        </is>
      </c>
      <c r="D84" t="inlineStr">
        <is>
          <t>SL04464</t>
        </is>
      </c>
      <c r="E84" t="inlineStr">
        <is>
          <t>KAE</t>
        </is>
      </c>
      <c r="F84" t="inlineStr">
        <is>
          <t>Active</t>
        </is>
      </c>
      <c r="G84" t="inlineStr">
        <is>
          <t>DELHI</t>
        </is>
      </c>
      <c r="H84" t="inlineStr">
        <is>
          <t>Noida(AVENUE SUPERMARTS LIMITED-C002709)</t>
        </is>
      </c>
      <c r="I84" t="inlineStr">
        <is>
          <t>Gouri Shankar</t>
        </is>
      </c>
      <c r="J84" t="inlineStr">
        <is>
          <t>SL01965</t>
        </is>
      </c>
      <c r="K84" t="inlineStr">
        <is>
          <t>RSM</t>
        </is>
      </c>
      <c r="L84" t="inlineStr">
        <is>
          <t>2026-10-14</t>
        </is>
      </c>
      <c r="M84" t="inlineStr">
        <is>
          <t>2026-10-14</t>
        </is>
      </c>
      <c r="N84" t="inlineStr">
        <is>
          <t>494331</t>
        </is>
      </c>
      <c r="O84" t="inlineStr">
        <is>
          <t>349563</t>
        </is>
      </c>
      <c r="P84" t="inlineStr">
        <is>
          <t>HQ-LOCAL TRAVEL (For 35KM+)</t>
        </is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inlineStr">
        <is>
          <t>https://bizompictures.s3.ap-southeast-1.amazonaws.com/1810/m7fBjXK0EDrt1L5dlmhm1791996732477kVEB.jpeg</t>
        </is>
      </c>
      <c r="X84" t="inlineStr">
        <is>
          <t>https://bizompictures.s3.ap-southeast-1.amazonaws.com/1810/jbG0t0IoXu9XiqL5ek2Y1791996781059ZGWK.jpeg</t>
        </is>
      </c>
      <c r="Y84" t="inlineStr">
        <is>
          <t>Bike</t>
        </is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inlineStr">
        <is>
          <t>340.00</t>
        </is>
      </c>
      <c r="AI84" t="n">
        <v/>
      </c>
      <c r="AJ84" t="inlineStr">
        <is>
          <t>0.00</t>
        </is>
      </c>
      <c r="AK84" t="inlineStr">
        <is>
          <t>2267</t>
        </is>
      </c>
      <c r="AL84" t="inlineStr">
        <is>
          <t>RISHI RAGHAV</t>
        </is>
      </c>
      <c r="AM84" t="inlineStr">
        <is>
          <t>HR APIS</t>
        </is>
      </c>
      <c r="AN84" t="inlineStr">
        <is>
          <t>Pending - 1st Approval</t>
        </is>
      </c>
      <c r="AO84" t="n">
        <v/>
      </c>
      <c r="AP84" t="n">
        <v/>
      </c>
      <c r="AQ84" t="inlineStr">
        <is>
          <t>Pending</t>
        </is>
      </c>
      <c r="AR84" t="inlineStr">
        <is>
          <t>9</t>
        </is>
      </c>
      <c r="AS84" t="n">
        <v/>
      </c>
      <c r="AT84" t="n">
        <v/>
      </c>
      <c r="AU84" t="inlineStr">
        <is>
          <t>Pending</t>
        </is>
      </c>
      <c r="AV84" t="n">
        <v/>
      </c>
      <c r="AW84" t="inlineStr">
        <is>
          <t>6</t>
        </is>
      </c>
      <c r="AX84" t="inlineStr">
        <is>
          <t>0</t>
        </is>
      </c>
      <c r="AY84" t="n">
        <v/>
      </c>
      <c r="AZ84" t="inlineStr">
        <is>
          <t>Active</t>
        </is>
      </c>
      <c r="BA84" t="inlineStr">
        <is>
          <t>Modern Trade</t>
        </is>
      </c>
      <c r="BB84" t="n">
        <v/>
      </c>
      <c r="BC84" t="inlineStr">
        <is>
          <t>07:47:17</t>
        </is>
      </c>
    </row>
    <row r="85" ht="98" customHeight="1">
      <c r="A85" t="inlineStr">
        <is>
          <t>West</t>
        </is>
      </c>
      <c r="B85" t="inlineStr">
        <is>
          <t>GUJARAT_MT</t>
        </is>
      </c>
      <c r="C85" t="inlineStr">
        <is>
          <t>JAIMINI SOLANKI</t>
        </is>
      </c>
      <c r="D85" t="inlineStr">
        <is>
          <t>SL04497</t>
        </is>
      </c>
      <c r="E85" t="inlineStr">
        <is>
          <t>KAE</t>
        </is>
      </c>
      <c r="F85" t="inlineStr">
        <is>
          <t>Active</t>
        </is>
      </c>
      <c r="G85" t="inlineStr">
        <is>
          <t>Ahmedabad</t>
        </is>
      </c>
      <c r="H85" t="n">
        <v/>
      </c>
      <c r="I85" t="inlineStr">
        <is>
          <t>NAVEEN N ANCHAN</t>
        </is>
      </c>
      <c r="J85" t="inlineStr">
        <is>
          <t>SL04371</t>
        </is>
      </c>
      <c r="K85" t="inlineStr">
        <is>
          <t>KAM</t>
        </is>
      </c>
      <c r="L85" t="inlineStr">
        <is>
          <t>2026-10-14</t>
        </is>
      </c>
      <c r="M85" t="inlineStr">
        <is>
          <t>2026-10-14</t>
        </is>
      </c>
      <c r="N85" t="inlineStr">
        <is>
          <t>494333</t>
        </is>
      </c>
      <c r="O85" t="inlineStr">
        <is>
          <t>349564</t>
        </is>
      </c>
      <c r="P85" t="inlineStr">
        <is>
          <t>HQ-LOCAL TRAVEL (For 35KM+)</t>
        </is>
      </c>
      <c r="Q85" t="inlineStr">
        <is>
          <t>Customer Visit HQ</t>
        </is>
      </c>
      <c r="R85" t="n">
        <v/>
      </c>
      <c r="S85" t="n">
        <v/>
      </c>
      <c r="T85" t="n">
        <v/>
      </c>
      <c r="U85" t="n">
        <v/>
      </c>
      <c r="V85" t="n">
        <v/>
      </c>
      <c r="W85" t="inlineStr">
        <is>
          <t>https://bizompictures.s3.ap-southeast-1.amazonaws.com/1810/O3CuCXyJBHqHPT4Jz0r71791996802168wVaQ.png</t>
        </is>
      </c>
      <c r="X85" t="inlineStr">
        <is>
          <t>https://bizompictures.s3.ap-southeast-1.amazonaws.com/1810/NFjELm5yggNUZdScpGxa1791996804235XT1O.jpeg</t>
        </is>
      </c>
      <c r="Y85" t="inlineStr">
        <is>
          <t>Bike</t>
        </is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inlineStr">
        <is>
          <t>324.00</t>
        </is>
      </c>
      <c r="AI85" t="n">
        <v/>
      </c>
      <c r="AJ85" t="inlineStr">
        <is>
          <t>0.00</t>
        </is>
      </c>
      <c r="AK85" t="inlineStr">
        <is>
          <t>2309</t>
        </is>
      </c>
      <c r="AL85" t="inlineStr">
        <is>
          <t>NAVEEN N ANCHAN</t>
        </is>
      </c>
      <c r="AM85" t="inlineStr">
        <is>
          <t>HR APIS</t>
        </is>
      </c>
      <c r="AN85" t="inlineStr">
        <is>
          <t>Pending - 1st Approval</t>
        </is>
      </c>
      <c r="AO85" t="n">
        <v/>
      </c>
      <c r="AP85" t="n">
        <v/>
      </c>
      <c r="AQ85" t="inlineStr">
        <is>
          <t>Pending</t>
        </is>
      </c>
      <c r="AR85" t="inlineStr">
        <is>
          <t>9</t>
        </is>
      </c>
      <c r="AS85" t="n">
        <v/>
      </c>
      <c r="AT85" t="n">
        <v/>
      </c>
      <c r="AU85" t="inlineStr">
        <is>
          <t>Pending</t>
        </is>
      </c>
      <c r="AV85" t="n">
        <v/>
      </c>
      <c r="AW85" t="n">
        <v/>
      </c>
      <c r="AX85" t="n">
        <v/>
      </c>
      <c r="AY85" t="n">
        <v/>
      </c>
      <c r="AZ85" t="inlineStr">
        <is>
          <t>Active</t>
        </is>
      </c>
      <c r="BA85" t="inlineStr">
        <is>
          <t>Modern Trade</t>
        </is>
      </c>
      <c r="BB85" t="n">
        <v/>
      </c>
      <c r="BC85" t="n">
        <v/>
      </c>
    </row>
    <row r="86" ht="98" customHeight="1">
      <c r="A86" t="inlineStr">
        <is>
          <t>GTR03 A</t>
        </is>
      </c>
      <c r="B86" t="inlineStr">
        <is>
          <t>UP CENTRAL</t>
        </is>
      </c>
      <c r="C86" t="inlineStr">
        <is>
          <t>RAJ KUMAR PAL</t>
        </is>
      </c>
      <c r="D86" t="inlineStr">
        <is>
          <t>SL03612</t>
        </is>
      </c>
      <c r="E86" t="inlineStr">
        <is>
          <t>SR</t>
        </is>
      </c>
      <c r="F86" t="inlineStr">
        <is>
          <t>Active</t>
        </is>
      </c>
      <c r="G86" t="inlineStr">
        <is>
          <t>LUCKNOW</t>
        </is>
      </c>
      <c r="H86" t="inlineStr">
        <is>
          <t>Gauri Bazar Market (INDIA ENTERPRISES - C003090)</t>
        </is>
      </c>
      <c r="I86" t="inlineStr">
        <is>
          <t>AMIT KUMAR SINGH</t>
        </is>
      </c>
      <c r="J86" t="inlineStr">
        <is>
          <t>SL02286</t>
        </is>
      </c>
      <c r="K86" t="inlineStr">
        <is>
          <t>ASE</t>
        </is>
      </c>
      <c r="L86" t="inlineStr">
        <is>
          <t>2026-10-14</t>
        </is>
      </c>
      <c r="M86" t="inlineStr">
        <is>
          <t>2026-10-14</t>
        </is>
      </c>
      <c r="N86" t="inlineStr">
        <is>
          <t>494364</t>
        </is>
      </c>
      <c r="O86" t="inlineStr">
        <is>
          <t>349585</t>
        </is>
      </c>
      <c r="P86" t="inlineStr">
        <is>
          <t>HQ-LOCAL TRAVEL (For 35KM+)</t>
        </is>
      </c>
      <c r="Q86" t="inlineStr">
        <is>
          <t>Retailing HQ</t>
        </is>
      </c>
      <c r="R86" t="n">
        <v/>
      </c>
      <c r="S86" t="n">
        <v/>
      </c>
      <c r="T86" t="n">
        <v/>
      </c>
      <c r="U86" t="n">
        <v/>
      </c>
      <c r="V86" t="n">
        <v/>
      </c>
      <c r="W86" t="inlineStr">
        <is>
          <t>https://bizompictures.s3.ap-southeast-1.amazonaws.com/1810/Op7wBNJcBZSVIPYFlf3k1791998486403I6Jq.jpeg</t>
        </is>
      </c>
      <c r="X86" t="inlineStr">
        <is>
          <t>https://bizompictures.s3.ap-southeast-1.amazonaws.com/1810/ZPcEyBCIjnlz0pjPkE7H1791998490051jNpv.jpeg</t>
        </is>
      </c>
      <c r="Y86" t="inlineStr">
        <is>
          <t>Bike</t>
        </is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148.00</t>
        </is>
      </c>
      <c r="AI86" t="n">
        <v/>
      </c>
      <c r="AJ86" t="inlineStr">
        <is>
          <t>0.00</t>
        </is>
      </c>
      <c r="AK86" t="inlineStr">
        <is>
          <t>1048</t>
        </is>
      </c>
      <c r="AL86" t="inlineStr">
        <is>
          <t>SAURABH JAISWAL</t>
        </is>
      </c>
      <c r="AM86" t="inlineStr">
        <is>
          <t>HR APIS</t>
        </is>
      </c>
      <c r="AN86" t="inlineStr">
        <is>
          <t>Pending - 1st Approval</t>
        </is>
      </c>
      <c r="AO86" t="n">
        <v/>
      </c>
      <c r="AP86" t="n">
        <v/>
      </c>
      <c r="AQ86" t="inlineStr">
        <is>
          <t>Pending</t>
        </is>
      </c>
      <c r="AR86" t="inlineStr">
        <is>
          <t>9</t>
        </is>
      </c>
      <c r="AS86" t="n">
        <v/>
      </c>
      <c r="AT86" t="n">
        <v/>
      </c>
      <c r="AU86" t="inlineStr">
        <is>
          <t>Pending</t>
        </is>
      </c>
      <c r="AV86" t="n">
        <v/>
      </c>
      <c r="AW86" t="inlineStr">
        <is>
          <t>39</t>
        </is>
      </c>
      <c r="AX86" t="inlineStr">
        <is>
          <t>15</t>
        </is>
      </c>
      <c r="AY86" t="inlineStr">
        <is>
          <t>144.00</t>
        </is>
      </c>
      <c r="AZ86" t="inlineStr">
        <is>
          <t>Active</t>
        </is>
      </c>
      <c r="BA86" t="inlineStr">
        <is>
          <t>General Trade</t>
        </is>
      </c>
      <c r="BB86" t="n">
        <v/>
      </c>
      <c r="BC86" t="inlineStr">
        <is>
          <t>07:43:21</t>
        </is>
      </c>
    </row>
    <row r="87" ht="98" customHeight="1">
      <c r="A87" t="inlineStr">
        <is>
          <t>GTR08</t>
        </is>
      </c>
      <c r="B87" t="inlineStr">
        <is>
          <t>GOA</t>
        </is>
      </c>
      <c r="C87" t="inlineStr">
        <is>
          <t>ZEVER FARNONDES</t>
        </is>
      </c>
      <c r="D87" t="inlineStr">
        <is>
          <t>SL02068</t>
        </is>
      </c>
      <c r="E87" t="inlineStr">
        <is>
          <t>SO</t>
        </is>
      </c>
      <c r="F87" t="inlineStr">
        <is>
          <t>Active</t>
        </is>
      </c>
      <c r="G87" t="inlineStr">
        <is>
          <t>PANJIM</t>
        </is>
      </c>
      <c r="H87" t="inlineStr">
        <is>
          <t>Old Goa Market (2 B Enterprises - C001618)</t>
        </is>
      </c>
      <c r="I87" t="inlineStr">
        <is>
          <t>Vacant_ASE_Goa</t>
        </is>
      </c>
      <c r="J87" t="n">
        <v/>
      </c>
      <c r="K87" t="inlineStr">
        <is>
          <t>ASE</t>
        </is>
      </c>
      <c r="L87" t="inlineStr">
        <is>
          <t>2026-10-12</t>
        </is>
      </c>
      <c r="M87" t="inlineStr">
        <is>
          <t>2026-10-14</t>
        </is>
      </c>
      <c r="N87" t="inlineStr">
        <is>
          <t>494366</t>
        </is>
      </c>
      <c r="O87" t="inlineStr">
        <is>
          <t>349587</t>
        </is>
      </c>
      <c r="P87" t="inlineStr">
        <is>
          <t>HQ-LOCAL TRAVEL (For 35KM+)</t>
        </is>
      </c>
      <c r="Q87" t="inlineStr">
        <is>
          <t>Retailing HQ</t>
        </is>
      </c>
      <c r="R87" t="n">
        <v/>
      </c>
      <c r="S87" t="n">
        <v/>
      </c>
      <c r="T87" t="n">
        <v/>
      </c>
      <c r="U87" t="n">
        <v/>
      </c>
      <c r="V87" t="n">
        <v/>
      </c>
      <c r="W87" t="inlineStr">
        <is>
          <t>https://bizompictures.s3.ap-southeast-1.amazonaws.com/1810/VXAzV4EOmbT29FUtFKI017919990619230zk0.jpeg</t>
        </is>
      </c>
      <c r="X87" t="inlineStr">
        <is>
          <t>https://bizompictures.s3.ap-southeast-1.amazonaws.com/1810/ldII9zLBRvMZEeDwYR4m1791999094528U4d9.jpeg</t>
        </is>
      </c>
      <c r="Y87" t="inlineStr">
        <is>
          <t>Bike</t>
        </is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inlineStr">
        <is>
          <t>140.00</t>
        </is>
      </c>
      <c r="AI87" t="n">
        <v/>
      </c>
      <c r="AJ87" t="inlineStr">
        <is>
          <t>0.00</t>
        </is>
      </c>
      <c r="AK87" t="inlineStr">
        <is>
          <t>89</t>
        </is>
      </c>
      <c r="AL87" t="inlineStr">
        <is>
          <t>MANOHAR KUMAR JHA</t>
        </is>
      </c>
      <c r="AM87" t="inlineStr">
        <is>
          <t>HR APIS</t>
        </is>
      </c>
      <c r="AN87" t="inlineStr">
        <is>
          <t>Pending - 1st Approval</t>
        </is>
      </c>
      <c r="AO87" t="n">
        <v/>
      </c>
      <c r="AP87" t="n">
        <v/>
      </c>
      <c r="AQ87" t="inlineStr">
        <is>
          <t>Pending</t>
        </is>
      </c>
      <c r="AR87" t="inlineStr">
        <is>
          <t>11</t>
        </is>
      </c>
      <c r="AS87" t="n">
        <v/>
      </c>
      <c r="AT87" t="n">
        <v/>
      </c>
      <c r="AU87" t="inlineStr">
        <is>
          <t>Pending</t>
        </is>
      </c>
      <c r="AV87" t="n">
        <v/>
      </c>
      <c r="AW87" t="inlineStr">
        <is>
          <t>45</t>
        </is>
      </c>
      <c r="AX87" t="inlineStr">
        <is>
          <t>17</t>
        </is>
      </c>
      <c r="AY87" t="inlineStr">
        <is>
          <t>222.00</t>
        </is>
      </c>
      <c r="AZ87" t="inlineStr">
        <is>
          <t>Active</t>
        </is>
      </c>
      <c r="BA87" t="inlineStr">
        <is>
          <t>General Trade</t>
        </is>
      </c>
      <c r="BB87" t="n">
        <v/>
      </c>
      <c r="BC87" t="inlineStr">
        <is>
          <t>08:16:22</t>
        </is>
      </c>
    </row>
    <row r="88" ht="98" customHeight="1">
      <c r="A88" t="inlineStr">
        <is>
          <t>GTR08</t>
        </is>
      </c>
      <c r="B88" t="inlineStr">
        <is>
          <t>GOA</t>
        </is>
      </c>
      <c r="C88" t="inlineStr">
        <is>
          <t>ZEVER FARNONDES</t>
        </is>
      </c>
      <c r="D88" t="inlineStr">
        <is>
          <t>SL02068</t>
        </is>
      </c>
      <c r="E88" t="inlineStr">
        <is>
          <t>SO</t>
        </is>
      </c>
      <c r="F88" t="inlineStr">
        <is>
          <t>Active</t>
        </is>
      </c>
      <c r="G88" t="inlineStr">
        <is>
          <t>PANJIM</t>
        </is>
      </c>
      <c r="H88" t="inlineStr">
        <is>
          <t>St Nez Market (2 B Enterprises - C001618)</t>
        </is>
      </c>
      <c r="I88" t="inlineStr">
        <is>
          <t>Vacant_ASE_Goa</t>
        </is>
      </c>
      <c r="J88" t="n">
        <v/>
      </c>
      <c r="K88" t="inlineStr">
        <is>
          <t>ASE</t>
        </is>
      </c>
      <c r="L88" t="inlineStr">
        <is>
          <t>2026-10-13</t>
        </is>
      </c>
      <c r="M88" t="inlineStr">
        <is>
          <t>2026-10-14</t>
        </is>
      </c>
      <c r="N88" t="inlineStr">
        <is>
          <t>494367</t>
        </is>
      </c>
      <c r="O88" t="inlineStr">
        <is>
          <t>349588</t>
        </is>
      </c>
      <c r="P88" t="inlineStr">
        <is>
          <t>HQ-LOCAL TRAVEL (For 35KM+)</t>
        </is>
      </c>
      <c r="Q88" t="inlineStr">
        <is>
          <t>Retailing HQ</t>
        </is>
      </c>
      <c r="R88" t="n">
        <v/>
      </c>
      <c r="S88" t="n">
        <v/>
      </c>
      <c r="T88" t="n">
        <v/>
      </c>
      <c r="U88" t="n">
        <v/>
      </c>
      <c r="V88" t="n">
        <v/>
      </c>
      <c r="W88" t="inlineStr">
        <is>
          <t>https://bizompictures.s3.ap-southeast-1.amazonaws.com/1810/uXlnuvALFq1pCm5xM8ij1791999197846oco6.jpeg</t>
        </is>
      </c>
      <c r="X88" t="inlineStr">
        <is>
          <t>https://bizompictures.s3.ap-southeast-1.amazonaws.com/1810/sgPSMEBMmSAxa72OQep71791999205892mb7D.jpeg</t>
        </is>
      </c>
      <c r="Y88" t="inlineStr">
        <is>
          <t>Bike</t>
        </is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inlineStr">
        <is>
          <t>108.00</t>
        </is>
      </c>
      <c r="AI88" t="n">
        <v/>
      </c>
      <c r="AJ88" t="inlineStr">
        <is>
          <t>0.00</t>
        </is>
      </c>
      <c r="AK88" t="inlineStr">
        <is>
          <t>89</t>
        </is>
      </c>
      <c r="AL88" t="inlineStr">
        <is>
          <t>MANOHAR KUMAR JHA</t>
        </is>
      </c>
      <c r="AM88" t="inlineStr">
        <is>
          <t>HR APIS</t>
        </is>
      </c>
      <c r="AN88" t="inlineStr">
        <is>
          <t>Pending - 1st Approval</t>
        </is>
      </c>
      <c r="AO88" t="n">
        <v/>
      </c>
      <c r="AP88" t="n">
        <v/>
      </c>
      <c r="AQ88" t="inlineStr">
        <is>
          <t>Pending</t>
        </is>
      </c>
      <c r="AR88" t="inlineStr">
        <is>
          <t>10</t>
        </is>
      </c>
      <c r="AS88" t="n">
        <v/>
      </c>
      <c r="AT88" t="n">
        <v/>
      </c>
      <c r="AU88" t="inlineStr">
        <is>
          <t>Pending</t>
        </is>
      </c>
      <c r="AV88" t="n">
        <v/>
      </c>
      <c r="AW88" t="inlineStr">
        <is>
          <t>50</t>
        </is>
      </c>
      <c r="AX88" t="inlineStr">
        <is>
          <t>18</t>
        </is>
      </c>
      <c r="AY88" t="inlineStr">
        <is>
          <t>153.00</t>
        </is>
      </c>
      <c r="AZ88" t="inlineStr">
        <is>
          <t>Active</t>
        </is>
      </c>
      <c r="BA88" t="inlineStr">
        <is>
          <t>General Trade</t>
        </is>
      </c>
      <c r="BB88" t="n">
        <v/>
      </c>
      <c r="BC88" t="inlineStr">
        <is>
          <t>06:05:42</t>
        </is>
      </c>
    </row>
    <row r="89" ht="98" customHeight="1">
      <c r="A89" t="inlineStr">
        <is>
          <t>GTR04 A</t>
        </is>
      </c>
      <c r="B89" t="inlineStr">
        <is>
          <t>WEST BENGAL-1</t>
        </is>
      </c>
      <c r="C89" t="inlineStr">
        <is>
          <t>KOUSHIK MONDAL</t>
        </is>
      </c>
      <c r="D89" t="inlineStr">
        <is>
          <t>SL04266</t>
        </is>
      </c>
      <c r="E89" t="inlineStr">
        <is>
          <t>SO</t>
        </is>
      </c>
      <c r="F89" t="inlineStr">
        <is>
          <t>Active</t>
        </is>
      </c>
      <c r="G89" t="inlineStr">
        <is>
          <t>Baruipur</t>
        </is>
      </c>
      <c r="H89" t="inlineStr">
        <is>
          <t>Champahati tematha (MONDAL ENTERPRISE - DB02623)</t>
        </is>
      </c>
      <c r="I89" t="inlineStr">
        <is>
          <t>Vacant_ASE_WB_1</t>
        </is>
      </c>
      <c r="J89" t="n">
        <v/>
      </c>
      <c r="K89" t="inlineStr">
        <is>
          <t>ASE</t>
        </is>
      </c>
      <c r="L89" t="inlineStr">
        <is>
          <t>2026-10-13</t>
        </is>
      </c>
      <c r="M89" t="inlineStr">
        <is>
          <t>2026-10-14</t>
        </is>
      </c>
      <c r="N89" t="inlineStr">
        <is>
          <t>494370</t>
        </is>
      </c>
      <c r="O89" t="inlineStr">
        <is>
          <t>349590</t>
        </is>
      </c>
      <c r="P89" t="inlineStr">
        <is>
          <t>HQ-LOCAL TRAVEL (For 35KM+)</t>
        </is>
      </c>
      <c r="Q89" t="inlineStr">
        <is>
          <t>Retailing HQ</t>
        </is>
      </c>
      <c r="R89" t="n">
        <v/>
      </c>
      <c r="S89" t="n">
        <v/>
      </c>
      <c r="T89" t="n">
        <v/>
      </c>
      <c r="U89" t="n">
        <v/>
      </c>
      <c r="V89" t="n">
        <v/>
      </c>
      <c r="W89" t="inlineStr">
        <is>
          <t>https://bizompictures.s3.ap-southeast-1.amazonaws.com/1810/ff726OYfpJGgGhn03hA817919991993857wN4.jpeg</t>
        </is>
      </c>
      <c r="X89" t="inlineStr">
        <is>
          <t>https://bizompictures.s3.ap-southeast-1.amazonaws.com/1810/iKtJVtPt9puizNDnbmBa1791999212198KW4t.jpeg</t>
        </is>
      </c>
      <c r="Y89" t="inlineStr">
        <is>
          <t>Bike</t>
        </is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inlineStr">
        <is>
          <t>144.00</t>
        </is>
      </c>
      <c r="AI89" t="n">
        <v/>
      </c>
      <c r="AJ89" t="inlineStr">
        <is>
          <t>0.00</t>
        </is>
      </c>
      <c r="AK89" t="inlineStr">
        <is>
          <t>1939</t>
        </is>
      </c>
      <c r="AL89" t="inlineStr">
        <is>
          <t>BIMAN BISWAS</t>
        </is>
      </c>
      <c r="AM89" t="inlineStr">
        <is>
          <t>HR APIS</t>
        </is>
      </c>
      <c r="AN89" t="inlineStr">
        <is>
          <t>Pending - 1st Approval</t>
        </is>
      </c>
      <c r="AO89" t="n">
        <v/>
      </c>
      <c r="AP89" t="n">
        <v/>
      </c>
      <c r="AQ89" t="inlineStr">
        <is>
          <t>Pending</t>
        </is>
      </c>
      <c r="AR89" t="inlineStr">
        <is>
          <t>10</t>
        </is>
      </c>
      <c r="AS89" t="n">
        <v/>
      </c>
      <c r="AT89" t="n">
        <v/>
      </c>
      <c r="AU89" t="inlineStr">
        <is>
          <t>Pending</t>
        </is>
      </c>
      <c r="AV89" t="n">
        <v/>
      </c>
      <c r="AW89" t="inlineStr">
        <is>
          <t>42</t>
        </is>
      </c>
      <c r="AX89" t="inlineStr">
        <is>
          <t>24</t>
        </is>
      </c>
      <c r="AY89" t="inlineStr">
        <is>
          <t>262.00</t>
        </is>
      </c>
      <c r="AZ89" t="inlineStr">
        <is>
          <t>Active</t>
        </is>
      </c>
      <c r="BA89" t="inlineStr">
        <is>
          <t>General Trade</t>
        </is>
      </c>
      <c r="BB89" t="n">
        <v/>
      </c>
      <c r="BC89" t="inlineStr">
        <is>
          <t>10:08:12</t>
        </is>
      </c>
    </row>
    <row r="90" ht="98" customHeight="1">
      <c r="A90" t="inlineStr">
        <is>
          <t>GTR08</t>
        </is>
      </c>
      <c r="B90" t="inlineStr">
        <is>
          <t>GOA</t>
        </is>
      </c>
      <c r="C90" t="inlineStr">
        <is>
          <t>ZEVER FARNONDES</t>
        </is>
      </c>
      <c r="D90" t="inlineStr">
        <is>
          <t>SL02068</t>
        </is>
      </c>
      <c r="E90" t="inlineStr">
        <is>
          <t>SO</t>
        </is>
      </c>
      <c r="F90" t="inlineStr">
        <is>
          <t>Active</t>
        </is>
      </c>
      <c r="G90" t="inlineStr">
        <is>
          <t>PANJIM</t>
        </is>
      </c>
      <c r="H90" t="inlineStr">
        <is>
          <t>Panaji Market (2 B Enterprises - C001618)</t>
        </is>
      </c>
      <c r="I90" t="inlineStr">
        <is>
          <t>Vacant_ASE_Goa</t>
        </is>
      </c>
      <c r="J90" t="n">
        <v/>
      </c>
      <c r="K90" t="inlineStr">
        <is>
          <t>ASE</t>
        </is>
      </c>
      <c r="L90" t="inlineStr">
        <is>
          <t>2026-10-14</t>
        </is>
      </c>
      <c r="M90" t="inlineStr">
        <is>
          <t>2026-10-14</t>
        </is>
      </c>
      <c r="N90" t="inlineStr">
        <is>
          <t>494376</t>
        </is>
      </c>
      <c r="O90" t="inlineStr">
        <is>
          <t>328946</t>
        </is>
      </c>
      <c r="P90" t="inlineStr">
        <is>
          <t>HQ-LOCAL TRAVEL (For 35KM+)</t>
        </is>
      </c>
      <c r="Q90" t="inlineStr">
        <is>
          <t>Retailing HQ</t>
        </is>
      </c>
      <c r="R90" t="n">
        <v/>
      </c>
      <c r="S90" t="n">
        <v/>
      </c>
      <c r="T90" t="n">
        <v/>
      </c>
      <c r="U90" t="n">
        <v/>
      </c>
      <c r="V90" t="n">
        <v/>
      </c>
      <c r="W90" t="inlineStr">
        <is>
          <t>https://bizompictures.s3.ap-southeast-1.amazonaws.com/1810/WwYnSuY6ibmrRyXqTbRH1788188280441O2Y7.jpeg</t>
        </is>
      </c>
      <c r="X90" t="inlineStr">
        <is>
          <t>https://bizompictures.s3.ap-southeast-1.amazonaws.com/1810/CC4d7hAFsTAo5nh1zUKW1788188287346mSwr.jpeg</t>
        </is>
      </c>
      <c r="Y90" t="inlineStr">
        <is>
          <t>Bike</t>
        </is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inlineStr">
        <is>
          <t>96.00</t>
        </is>
      </c>
      <c r="AI90" t="n">
        <v/>
      </c>
      <c r="AJ90" t="inlineStr">
        <is>
          <t>0.00</t>
        </is>
      </c>
      <c r="AK90" t="inlineStr">
        <is>
          <t>89</t>
        </is>
      </c>
      <c r="AL90" t="inlineStr">
        <is>
          <t>MANOHAR KUMAR JHA</t>
        </is>
      </c>
      <c r="AM90" t="inlineStr">
        <is>
          <t>HR APIS</t>
        </is>
      </c>
      <c r="AN90" t="inlineStr">
        <is>
          <t>Pending - 1st Approval</t>
        </is>
      </c>
      <c r="AO90" t="n">
        <v/>
      </c>
      <c r="AP90" t="n">
        <v/>
      </c>
      <c r="AQ90" t="inlineStr">
        <is>
          <t>Pending</t>
        </is>
      </c>
      <c r="AR90" t="inlineStr">
        <is>
          <t>9</t>
        </is>
      </c>
      <c r="AS90" t="n">
        <v/>
      </c>
      <c r="AT90" t="n">
        <v/>
      </c>
      <c r="AU90" t="inlineStr">
        <is>
          <t>Pending</t>
        </is>
      </c>
      <c r="AV90" t="n">
        <v/>
      </c>
      <c r="AW90" t="inlineStr">
        <is>
          <t>50</t>
        </is>
      </c>
      <c r="AX90" t="inlineStr">
        <is>
          <t>19</t>
        </is>
      </c>
      <c r="AY90" t="inlineStr">
        <is>
          <t>224.00</t>
        </is>
      </c>
      <c r="AZ90" t="inlineStr">
        <is>
          <t>Active</t>
        </is>
      </c>
      <c r="BA90" t="inlineStr">
        <is>
          <t>General Trade</t>
        </is>
      </c>
      <c r="BB90" t="n">
        <v/>
      </c>
      <c r="BC90" t="inlineStr">
        <is>
          <t>05:55:12</t>
        </is>
      </c>
    </row>
    <row r="91" ht="98" customHeight="1">
      <c r="A91" t="inlineStr">
        <is>
          <t>GTR02</t>
        </is>
      </c>
      <c r="B91" t="inlineStr">
        <is>
          <t>DELHI-2</t>
        </is>
      </c>
      <c r="C91" t="inlineStr">
        <is>
          <t>ASHWANI KUMAR</t>
        </is>
      </c>
      <c r="D91" t="inlineStr">
        <is>
          <t>SL04428</t>
        </is>
      </c>
      <c r="E91" t="inlineStr">
        <is>
          <t>SO</t>
        </is>
      </c>
      <c r="F91" t="inlineStr">
        <is>
          <t>Active</t>
        </is>
      </c>
      <c r="G91" t="inlineStr">
        <is>
          <t>Central Delhi</t>
        </is>
      </c>
      <c r="H91" t="inlineStr">
        <is>
          <t>Rishi nagar gali no 2(S.R Trading-C003007)</t>
        </is>
      </c>
      <c r="I91" t="inlineStr">
        <is>
          <t>ARVIND KUMAR DUBEY</t>
        </is>
      </c>
      <c r="J91" t="inlineStr">
        <is>
          <t>SL04125</t>
        </is>
      </c>
      <c r="K91" t="inlineStr">
        <is>
          <t>ASE</t>
        </is>
      </c>
      <c r="L91" t="inlineStr">
        <is>
          <t>2026-10-15</t>
        </is>
      </c>
      <c r="M91" t="inlineStr">
        <is>
          <t>2026-10-15</t>
        </is>
      </c>
      <c r="N91" t="inlineStr">
        <is>
          <t>494500</t>
        </is>
      </c>
      <c r="O91" t="inlineStr">
        <is>
          <t>349681</t>
        </is>
      </c>
      <c r="P91" t="inlineStr">
        <is>
          <t>HQ-LOCAL TRAVEL (For 35KM+)</t>
        </is>
      </c>
      <c r="Q91" t="inlineStr">
        <is>
          <t>Retailing HQ</t>
        </is>
      </c>
      <c r="R91" t="n">
        <v/>
      </c>
      <c r="S91" t="n">
        <v/>
      </c>
      <c r="T91" t="n">
        <v/>
      </c>
      <c r="U91" t="n">
        <v/>
      </c>
      <c r="V91" t="n">
        <v/>
      </c>
      <c r="W91" t="inlineStr">
        <is>
          <t>https://bizompictures.s3.ap-southeast-1.amazonaws.com/1810/en9V9adENgc6RfHc59Bm1792044742358Jc84.jpeg</t>
        </is>
      </c>
      <c r="X91" t="inlineStr">
        <is>
          <t>https://bizompictures.s3.ap-southeast-1.amazonaws.com/1810/6enPwp8fa4BN6xSvY8qN1792044750569pcGF.jpeg</t>
        </is>
      </c>
      <c r="Y91" t="inlineStr">
        <is>
          <t>Bike</t>
        </is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inlineStr">
        <is>
          <t>172.00</t>
        </is>
      </c>
      <c r="AI91" t="n">
        <v/>
      </c>
      <c r="AJ91" t="inlineStr">
        <is>
          <t>0.00</t>
        </is>
      </c>
      <c r="AK91" t="inlineStr">
        <is>
          <t>2220</t>
        </is>
      </c>
      <c r="AL91" t="inlineStr">
        <is>
          <t>RAHUL GAUTAM</t>
        </is>
      </c>
      <c r="AM91" t="inlineStr">
        <is>
          <t>HR APIS</t>
        </is>
      </c>
      <c r="AN91" t="inlineStr">
        <is>
          <t>Pending - 1st Approval</t>
        </is>
      </c>
      <c r="AO91" t="n">
        <v/>
      </c>
      <c r="AP91" t="n">
        <v/>
      </c>
      <c r="AQ91" t="inlineStr">
        <is>
          <t>Pending</t>
        </is>
      </c>
      <c r="AR91" t="inlineStr">
        <is>
          <t>8</t>
        </is>
      </c>
      <c r="AS91" t="n">
        <v/>
      </c>
      <c r="AT91" t="n">
        <v/>
      </c>
      <c r="AU91" t="inlineStr">
        <is>
          <t>Pending</t>
        </is>
      </c>
      <c r="AV91" t="n">
        <v/>
      </c>
      <c r="AW91" t="inlineStr">
        <is>
          <t>33</t>
        </is>
      </c>
      <c r="AX91" t="inlineStr">
        <is>
          <t>6</t>
        </is>
      </c>
      <c r="AY91" t="inlineStr">
        <is>
          <t>27.00</t>
        </is>
      </c>
      <c r="AZ91" t="inlineStr">
        <is>
          <t>Active</t>
        </is>
      </c>
      <c r="BA91" t="inlineStr">
        <is>
          <t>General Trade</t>
        </is>
      </c>
      <c r="BB91" t="n">
        <v/>
      </c>
      <c r="BC91" t="inlineStr">
        <is>
          <t>05:37:57</t>
        </is>
      </c>
    </row>
    <row r="92" ht="98" customHeight="1">
      <c r="A92" t="inlineStr">
        <is>
          <t>GTR08</t>
        </is>
      </c>
      <c r="B92" t="inlineStr">
        <is>
          <t>KARNATAKA-4</t>
        </is>
      </c>
      <c r="C92" t="inlineStr">
        <is>
          <t>VINAY S</t>
        </is>
      </c>
      <c r="D92" t="inlineStr">
        <is>
          <t>SL04516</t>
        </is>
      </c>
      <c r="E92" t="inlineStr">
        <is>
          <t>SO</t>
        </is>
      </c>
      <c r="F92" t="inlineStr">
        <is>
          <t>Active</t>
        </is>
      </c>
      <c r="G92" t="inlineStr">
        <is>
          <t>BIDADI</t>
        </is>
      </c>
      <c r="H92" t="inlineStr">
        <is>
          <t>Dombaradoddi(SB ENTERPRISE-DB02887)</t>
        </is>
      </c>
      <c r="I92" t="inlineStr">
        <is>
          <t>Vacant_ASE_Karnatka_4</t>
        </is>
      </c>
      <c r="J92" t="n">
        <v/>
      </c>
      <c r="K92" t="inlineStr">
        <is>
          <t>ASE</t>
        </is>
      </c>
      <c r="L92" t="inlineStr">
        <is>
          <t>2026-10-15</t>
        </is>
      </c>
      <c r="M92" t="inlineStr">
        <is>
          <t>2026-10-15</t>
        </is>
      </c>
      <c r="N92" t="inlineStr">
        <is>
          <t>494602</t>
        </is>
      </c>
      <c r="O92" t="inlineStr">
        <is>
          <t>349762</t>
        </is>
      </c>
      <c r="P92" t="inlineStr">
        <is>
          <t>HQ-LOCAL TRAVEL (For 35KM+)</t>
        </is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inlineStr">
        <is>
          <t>https://bizompictures.s3.ap-southeast-1.amazonaws.com/1810/6dg6BpHtZZD9V3Nv2UXL1792068142133WcVC.jpeg</t>
        </is>
      </c>
      <c r="X92" t="inlineStr">
        <is>
          <t>https://bizompictures.s3.ap-southeast-1.amazonaws.com/1810/B0VJ2T5bq92KzNluBGVe1792068146600Bl1z.jpeg</t>
        </is>
      </c>
      <c r="Y92" t="inlineStr">
        <is>
          <t>Bike</t>
        </is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inlineStr">
        <is>
          <t>228.00</t>
        </is>
      </c>
      <c r="AI92" t="n">
        <v/>
      </c>
      <c r="AJ92" t="inlineStr">
        <is>
          <t>0.00</t>
        </is>
      </c>
      <c r="AK92" t="inlineStr">
        <is>
          <t>2335</t>
        </is>
      </c>
      <c r="AL92" t="inlineStr">
        <is>
          <t>P VIJAY KUMAR</t>
        </is>
      </c>
      <c r="AM92" t="inlineStr">
        <is>
          <t>HR APIS</t>
        </is>
      </c>
      <c r="AN92" t="inlineStr">
        <is>
          <t>Pending - 1st Approval</t>
        </is>
      </c>
      <c r="AO92" t="n">
        <v/>
      </c>
      <c r="AP92" t="n">
        <v/>
      </c>
      <c r="AQ92" t="inlineStr">
        <is>
          <t>Pending</t>
        </is>
      </c>
      <c r="AR92" t="inlineStr">
        <is>
          <t>8</t>
        </is>
      </c>
      <c r="AS92" t="n">
        <v/>
      </c>
      <c r="AT92" t="n">
        <v/>
      </c>
      <c r="AU92" t="inlineStr">
        <is>
          <t>Pending</t>
        </is>
      </c>
      <c r="AV92" t="n">
        <v/>
      </c>
      <c r="AW92" t="inlineStr">
        <is>
          <t>29</t>
        </is>
      </c>
      <c r="AX92" t="inlineStr">
        <is>
          <t>13</t>
        </is>
      </c>
      <c r="AY92" t="inlineStr">
        <is>
          <t>258.00</t>
        </is>
      </c>
      <c r="AZ92" t="inlineStr">
        <is>
          <t>Active</t>
        </is>
      </c>
      <c r="BA92" t="inlineStr">
        <is>
          <t>General Trade</t>
        </is>
      </c>
      <c r="BB92" t="n">
        <v/>
      </c>
      <c r="BC92" t="inlineStr">
        <is>
          <t>08:50:03</t>
        </is>
      </c>
    </row>
    <row r="93" ht="98" customHeight="1">
      <c r="A93" t="inlineStr">
        <is>
          <t>GTR01</t>
        </is>
      </c>
      <c r="B93" t="inlineStr">
        <is>
          <t>CHANDIGARH</t>
        </is>
      </c>
      <c r="C93" t="inlineStr">
        <is>
          <t>KULBIR SINGH</t>
        </is>
      </c>
      <c r="D93" t="inlineStr">
        <is>
          <t>SL04607</t>
        </is>
      </c>
      <c r="E93" t="inlineStr">
        <is>
          <t>SO</t>
        </is>
      </c>
      <c r="F93" t="inlineStr">
        <is>
          <t>Active</t>
        </is>
      </c>
      <c r="G93" t="inlineStr">
        <is>
          <t>Mohali</t>
        </is>
      </c>
      <c r="H93" t="inlineStr">
        <is>
          <t>Sec 82 (Shree ram &amp; sons-DB04276)</t>
        </is>
      </c>
      <c r="I93" t="inlineStr">
        <is>
          <t>Vacant_ASE_Chandigarh</t>
        </is>
      </c>
      <c r="J93" t="n">
        <v/>
      </c>
      <c r="K93" t="inlineStr">
        <is>
          <t>ASE</t>
        </is>
      </c>
      <c r="L93" t="inlineStr">
        <is>
          <t>2026-10-15</t>
        </is>
      </c>
      <c r="M93" t="inlineStr">
        <is>
          <t>2026-10-15</t>
        </is>
      </c>
      <c r="N93" t="inlineStr">
        <is>
          <t>494607</t>
        </is>
      </c>
      <c r="O93" t="inlineStr">
        <is>
          <t>349765</t>
        </is>
      </c>
      <c r="P93" t="inlineStr">
        <is>
          <t>HQ-LOCAL TRAVEL (For 35KM+)</t>
        </is>
      </c>
      <c r="Q93" t="inlineStr">
        <is>
          <t>Retailing HQ</t>
        </is>
      </c>
      <c r="R93" t="n">
        <v/>
      </c>
      <c r="S93" t="n">
        <v/>
      </c>
      <c r="T93" t="n">
        <v/>
      </c>
      <c r="U93" t="n">
        <v/>
      </c>
      <c r="V93" t="n">
        <v/>
      </c>
      <c r="W93" t="inlineStr">
        <is>
          <t>https://bizompictures.s3.ap-southeast-1.amazonaws.com/1810/5UOg3mDEkZgGxfd1yKnI1792068247498fAw7.jpeg</t>
        </is>
      </c>
      <c r="X93" t="inlineStr">
        <is>
          <t>https://bizompictures.s3.ap-southeast-1.amazonaws.com/1810/yQldFi1xrUgkcLqYZ92I1792068260781ekli.jpeg</t>
        </is>
      </c>
      <c r="Y93" t="inlineStr">
        <is>
          <t>Bike</t>
        </is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inlineStr">
        <is>
          <t>8.00</t>
        </is>
      </c>
      <c r="AI93" t="n">
        <v/>
      </c>
      <c r="AJ93" t="inlineStr">
        <is>
          <t>0.00</t>
        </is>
      </c>
      <c r="AK93" t="inlineStr">
        <is>
          <t>2457</t>
        </is>
      </c>
      <c r="AL93" t="n">
        <v/>
      </c>
      <c r="AM93" t="n">
        <v/>
      </c>
      <c r="AN93" t="inlineStr">
        <is>
          <t>Pending - 1st Approval</t>
        </is>
      </c>
      <c r="AO93" t="n">
        <v/>
      </c>
      <c r="AP93" t="n">
        <v/>
      </c>
      <c r="AQ93" t="inlineStr">
        <is>
          <t>Pending</t>
        </is>
      </c>
      <c r="AR93" t="inlineStr">
        <is>
          <t>8</t>
        </is>
      </c>
      <c r="AS93" t="n">
        <v/>
      </c>
      <c r="AT93" t="n">
        <v/>
      </c>
      <c r="AU93" t="inlineStr">
        <is>
          <t>Pending</t>
        </is>
      </c>
      <c r="AV93" t="n">
        <v/>
      </c>
      <c r="AW93" t="inlineStr">
        <is>
          <t>24</t>
        </is>
      </c>
      <c r="AX93" t="inlineStr">
        <is>
          <t>9</t>
        </is>
      </c>
      <c r="AY93" t="inlineStr">
        <is>
          <t>107.00</t>
        </is>
      </c>
      <c r="AZ93" t="inlineStr">
        <is>
          <t>Active</t>
        </is>
      </c>
      <c r="BA93" t="inlineStr">
        <is>
          <t>General Trade</t>
        </is>
      </c>
      <c r="BB93" t="n">
        <v/>
      </c>
      <c r="BC93" t="inlineStr">
        <is>
          <t>05:52:36</t>
        </is>
      </c>
    </row>
    <row r="94" ht="98" customHeight="1">
      <c r="A94" t="inlineStr">
        <is>
          <t>South</t>
        </is>
      </c>
      <c r="B94" t="inlineStr">
        <is>
          <t>TELANGANA_MT</t>
        </is>
      </c>
      <c r="C94" t="inlineStr">
        <is>
          <t>Mahesh Kumar Gujjari</t>
        </is>
      </c>
      <c r="D94" t="inlineStr">
        <is>
          <t>SL02611</t>
        </is>
      </c>
      <c r="E94" t="inlineStr">
        <is>
          <t>SO</t>
        </is>
      </c>
      <c r="F94" t="inlineStr">
        <is>
          <t>Active</t>
        </is>
      </c>
      <c r="G94" t="inlineStr">
        <is>
          <t>HYDERABAD</t>
        </is>
      </c>
      <c r="H94" t="inlineStr">
        <is>
          <t>Sec-bad to Maredpally(Spencers Retail Ltd. - Hyderabad_C000571)</t>
        </is>
      </c>
      <c r="I94" t="inlineStr">
        <is>
          <t>K.Purushotham</t>
        </is>
      </c>
      <c r="J94" t="inlineStr">
        <is>
          <t>SL00113</t>
        </is>
      </c>
      <c r="K94" t="inlineStr">
        <is>
          <t>KAM</t>
        </is>
      </c>
      <c r="L94" t="inlineStr">
        <is>
          <t>2026-10-15</t>
        </is>
      </c>
      <c r="M94" t="inlineStr">
        <is>
          <t>2026-10-15</t>
        </is>
      </c>
      <c r="N94" t="inlineStr">
        <is>
          <t>494609</t>
        </is>
      </c>
      <c r="O94" t="inlineStr">
        <is>
          <t>349766</t>
        </is>
      </c>
      <c r="P94" t="inlineStr">
        <is>
          <t>HQ-LOCAL TRAVEL (For 35KM+)</t>
        </is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inlineStr">
        <is>
          <t>https://bizompictures.s3.ap-southeast-1.amazonaws.com/1810/J8DKyA6ogWD6bOmOBGI81792068271069Mbgn.jpeg</t>
        </is>
      </c>
      <c r="X94" t="inlineStr">
        <is>
          <t>https://bizompictures.s3.ap-southeast-1.amazonaws.com/1810/FEwAEB24YtdtoqmeVVb51792068278152lmbA.jpeg</t>
        </is>
      </c>
      <c r="Y94" t="inlineStr">
        <is>
          <t>Bike</t>
        </is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inlineStr">
        <is>
          <t>64.00</t>
        </is>
      </c>
      <c r="AI94" t="n">
        <v/>
      </c>
      <c r="AJ94" t="inlineStr">
        <is>
          <t>0.00</t>
        </is>
      </c>
      <c r="AK94" t="inlineStr">
        <is>
          <t>887</t>
        </is>
      </c>
      <c r="AL94" t="inlineStr">
        <is>
          <t>K.Purushotham</t>
        </is>
      </c>
      <c r="AM94" t="inlineStr">
        <is>
          <t>HR APIS</t>
        </is>
      </c>
      <c r="AN94" t="inlineStr">
        <is>
          <t>Pending - 1st Approval</t>
        </is>
      </c>
      <c r="AO94" t="n">
        <v/>
      </c>
      <c r="AP94" t="n">
        <v/>
      </c>
      <c r="AQ94" t="inlineStr">
        <is>
          <t>Pending</t>
        </is>
      </c>
      <c r="AR94" t="inlineStr">
        <is>
          <t>8</t>
        </is>
      </c>
      <c r="AS94" t="n">
        <v/>
      </c>
      <c r="AT94" t="n">
        <v/>
      </c>
      <c r="AU94" t="inlineStr">
        <is>
          <t>Pending</t>
        </is>
      </c>
      <c r="AV94" t="n">
        <v/>
      </c>
      <c r="AW94" t="inlineStr">
        <is>
          <t>7</t>
        </is>
      </c>
      <c r="AX94" t="inlineStr">
        <is>
          <t>0</t>
        </is>
      </c>
      <c r="AY94" t="n">
        <v/>
      </c>
      <c r="AZ94" t="inlineStr">
        <is>
          <t>Active</t>
        </is>
      </c>
      <c r="BA94" t="inlineStr">
        <is>
          <t>Modern Trade</t>
        </is>
      </c>
      <c r="BB94" t="n">
        <v/>
      </c>
      <c r="BC94" t="inlineStr">
        <is>
          <t>03:57:32</t>
        </is>
      </c>
    </row>
    <row r="95" ht="98" customHeight="1">
      <c r="A95" t="inlineStr">
        <is>
          <t>GTR01</t>
        </is>
      </c>
      <c r="B95" t="inlineStr">
        <is>
          <t>PUNJAB</t>
        </is>
      </c>
      <c r="C95" t="inlineStr">
        <is>
          <t>NARINDER KUMAR</t>
        </is>
      </c>
      <c r="D95" t="inlineStr">
        <is>
          <t>SL04604</t>
        </is>
      </c>
      <c r="E95" t="inlineStr">
        <is>
          <t>SO</t>
        </is>
      </c>
      <c r="F95" t="inlineStr">
        <is>
          <t>Active</t>
        </is>
      </c>
      <c r="G95" t="inlineStr">
        <is>
          <t>Ludhiana</t>
        </is>
      </c>
      <c r="H95" t="inlineStr">
        <is>
          <t>Main Bazaar - Mullanpur Market (SANEH ENTERPRISES - DB03388)</t>
        </is>
      </c>
      <c r="I95" t="inlineStr">
        <is>
          <t>Vacant_ASE_Punjab-2</t>
        </is>
      </c>
      <c r="J95" t="n">
        <v/>
      </c>
      <c r="K95" t="inlineStr">
        <is>
          <t>ASE</t>
        </is>
      </c>
      <c r="L95" t="inlineStr">
        <is>
          <t>2026-10-13</t>
        </is>
      </c>
      <c r="M95" t="inlineStr">
        <is>
          <t>2026-10-15</t>
        </is>
      </c>
      <c r="N95" t="inlineStr">
        <is>
          <t>494621</t>
        </is>
      </c>
      <c r="O95" t="inlineStr">
        <is>
          <t>349777</t>
        </is>
      </c>
      <c r="P95" t="inlineStr">
        <is>
          <t>HQ-LOCAL TRAVEL (For 35KM+)</t>
        </is>
      </c>
      <c r="Q95" t="inlineStr">
        <is>
          <t>Retailing HQ</t>
        </is>
      </c>
      <c r="R95" t="n">
        <v/>
      </c>
      <c r="S95" t="n">
        <v/>
      </c>
      <c r="T95" t="n">
        <v/>
      </c>
      <c r="U95" t="n">
        <v/>
      </c>
      <c r="V95" t="n">
        <v/>
      </c>
      <c r="W95" t="inlineStr">
        <is>
          <t>https://bizompictures.s3.ap-southeast-1.amazonaws.com/1810/nAO8ai6fMA8NNAHo4lC71792068692617OACi.jpeg</t>
        </is>
      </c>
      <c r="X95" t="inlineStr">
        <is>
          <t>https://bizompictures.s3.ap-southeast-1.amazonaws.com/1810/lTBQIaJxMabh8tV3kUEG1792068700905OE1O.jpeg</t>
        </is>
      </c>
      <c r="Y95" t="inlineStr">
        <is>
          <t>Bike</t>
        </is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inlineStr">
        <is>
          <t>140.00</t>
        </is>
      </c>
      <c r="AI95" t="n">
        <v/>
      </c>
      <c r="AJ95" t="inlineStr">
        <is>
          <t>0.00</t>
        </is>
      </c>
      <c r="AK95" t="inlineStr">
        <is>
          <t>2454</t>
        </is>
      </c>
      <c r="AL95" t="n">
        <v/>
      </c>
      <c r="AM95" t="n">
        <v/>
      </c>
      <c r="AN95" t="inlineStr">
        <is>
          <t>Pending - 1st Approval</t>
        </is>
      </c>
      <c r="AO95" t="n">
        <v/>
      </c>
      <c r="AP95" t="n">
        <v/>
      </c>
      <c r="AQ95" t="inlineStr">
        <is>
          <t>Pending</t>
        </is>
      </c>
      <c r="AR95" t="inlineStr">
        <is>
          <t>10</t>
        </is>
      </c>
      <c r="AS95" t="n">
        <v/>
      </c>
      <c r="AT95" t="n">
        <v/>
      </c>
      <c r="AU95" t="inlineStr">
        <is>
          <t>Pending</t>
        </is>
      </c>
      <c r="AV95" t="n">
        <v/>
      </c>
      <c r="AW95" t="inlineStr">
        <is>
          <t>44</t>
        </is>
      </c>
      <c r="AX95" t="inlineStr">
        <is>
          <t>23</t>
        </is>
      </c>
      <c r="AY95" t="inlineStr">
        <is>
          <t>176.00</t>
        </is>
      </c>
      <c r="AZ95" t="inlineStr">
        <is>
          <t>Active</t>
        </is>
      </c>
      <c r="BA95" t="inlineStr">
        <is>
          <t>General Trade</t>
        </is>
      </c>
      <c r="BB95" t="n">
        <v/>
      </c>
      <c r="BC95" t="inlineStr">
        <is>
          <t>07:18:24</t>
        </is>
      </c>
    </row>
    <row r="96" ht="98" customHeight="1">
      <c r="A96" t="inlineStr">
        <is>
          <t>GTR02</t>
        </is>
      </c>
      <c r="B96" t="inlineStr">
        <is>
          <t>RAJASTHAN-1</t>
        </is>
      </c>
      <c r="C96" t="inlineStr">
        <is>
          <t>PRAVEEN SHARMA</t>
        </is>
      </c>
      <c r="D96" t="inlineStr">
        <is>
          <t>SL03855</t>
        </is>
      </c>
      <c r="E96" t="inlineStr">
        <is>
          <t>SR</t>
        </is>
      </c>
      <c r="F96" t="inlineStr">
        <is>
          <t>Active</t>
        </is>
      </c>
      <c r="G96" t="inlineStr">
        <is>
          <t>JAIPUR</t>
        </is>
      </c>
      <c r="H96" t="inlineStr">
        <is>
          <t>Jagatpura Market (PHOENIX SALES-DB03490)</t>
        </is>
      </c>
      <c r="I96" t="inlineStr">
        <is>
          <t>SUSHIL KUMAR KUMBHKAR</t>
        </is>
      </c>
      <c r="J96" t="inlineStr">
        <is>
          <t>SL04574</t>
        </is>
      </c>
      <c r="K96" t="inlineStr">
        <is>
          <t>ASE</t>
        </is>
      </c>
      <c r="L96" t="inlineStr">
        <is>
          <t>2026-10-15</t>
        </is>
      </c>
      <c r="M96" t="inlineStr">
        <is>
          <t>2026-10-15</t>
        </is>
      </c>
      <c r="N96" t="inlineStr">
        <is>
          <t>494625</t>
        </is>
      </c>
      <c r="O96" t="inlineStr">
        <is>
          <t>349779</t>
        </is>
      </c>
      <c r="P96" t="inlineStr">
        <is>
          <t>HQ-LOCAL TRAVEL (For 35KM+)</t>
        </is>
      </c>
      <c r="Q96" t="inlineStr">
        <is>
          <t>Retailing HQ</t>
        </is>
      </c>
      <c r="R96" t="n">
        <v/>
      </c>
      <c r="S96" t="n">
        <v/>
      </c>
      <c r="T96" t="n">
        <v/>
      </c>
      <c r="U96" t="n">
        <v/>
      </c>
      <c r="V96" t="n">
        <v/>
      </c>
      <c r="W96" t="inlineStr">
        <is>
          <t>https://bizompictures.s3.ap-southeast-1.amazonaws.com/1810/jMN0U4Lzn1evljX9SqcK1792068845435loTC.jpeg</t>
        </is>
      </c>
      <c r="X96" t="inlineStr">
        <is>
          <t>https://bizompictures.s3.ap-southeast-1.amazonaws.com/1810/7byVj7gzCN9fZpsRn4zY1792068859166HiDq.jpeg</t>
        </is>
      </c>
      <c r="Y96" t="inlineStr">
        <is>
          <t>Bike</t>
        </is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inlineStr">
        <is>
          <t>32.00</t>
        </is>
      </c>
      <c r="AI96" t="n">
        <v/>
      </c>
      <c r="AJ96" t="inlineStr">
        <is>
          <t>0.00</t>
        </is>
      </c>
      <c r="AK96" t="inlineStr">
        <is>
          <t>1402</t>
        </is>
      </c>
      <c r="AL96" t="inlineStr">
        <is>
          <t>VINAY SHARMA</t>
        </is>
      </c>
      <c r="AM96" t="inlineStr">
        <is>
          <t>HR APIS</t>
        </is>
      </c>
      <c r="AN96" t="inlineStr">
        <is>
          <t>Pending - 1st Approval</t>
        </is>
      </c>
      <c r="AO96" t="n">
        <v/>
      </c>
      <c r="AP96" t="n">
        <v/>
      </c>
      <c r="AQ96" t="inlineStr">
        <is>
          <t>Pending</t>
        </is>
      </c>
      <c r="AR96" t="inlineStr">
        <is>
          <t>8</t>
        </is>
      </c>
      <c r="AS96" t="n">
        <v/>
      </c>
      <c r="AT96" t="n">
        <v/>
      </c>
      <c r="AU96" t="inlineStr">
        <is>
          <t>Pending</t>
        </is>
      </c>
      <c r="AV96" t="n">
        <v/>
      </c>
      <c r="AW96" t="inlineStr">
        <is>
          <t>43</t>
        </is>
      </c>
      <c r="AX96" t="inlineStr">
        <is>
          <t>8</t>
        </is>
      </c>
      <c r="AY96" t="inlineStr">
        <is>
          <t>42.00</t>
        </is>
      </c>
      <c r="AZ96" t="inlineStr">
        <is>
          <t>Active</t>
        </is>
      </c>
      <c r="BA96" t="inlineStr">
        <is>
          <t>General Trade</t>
        </is>
      </c>
      <c r="BB96" t="n">
        <v/>
      </c>
      <c r="BC96" t="inlineStr">
        <is>
          <t>07:03:12</t>
        </is>
      </c>
    </row>
    <row r="97" ht="98" customHeight="1">
      <c r="A97" t="inlineStr">
        <is>
          <t>GTR07</t>
        </is>
      </c>
      <c r="B97" t="inlineStr">
        <is>
          <t>ANDHRA PRADESH-1,ANDHRA PRADESH-2</t>
        </is>
      </c>
      <c r="C97" t="inlineStr">
        <is>
          <t>KOWTHARAPU NAGACHAITANYA</t>
        </is>
      </c>
      <c r="D97" t="inlineStr">
        <is>
          <t>SL04436</t>
        </is>
      </c>
      <c r="E97" t="inlineStr">
        <is>
          <t>SR</t>
        </is>
      </c>
      <c r="F97" t="inlineStr">
        <is>
          <t>Active</t>
        </is>
      </c>
      <c r="G97" t="inlineStr">
        <is>
          <t>Guntur</t>
        </is>
      </c>
      <c r="H97" t="inlineStr">
        <is>
          <t>PARECHARLA, PIRANGIPURAM(SRI VASAVI DISTRIBUTORS -C002481)</t>
        </is>
      </c>
      <c r="I97" t="inlineStr">
        <is>
          <t>Vacant_ASE_Andhra_1B</t>
        </is>
      </c>
      <c r="J97" t="n">
        <v/>
      </c>
      <c r="K97" t="inlineStr">
        <is>
          <t>ASE</t>
        </is>
      </c>
      <c r="L97" t="inlineStr">
        <is>
          <t>2026-10-15</t>
        </is>
      </c>
      <c r="M97" t="inlineStr">
        <is>
          <t>2026-10-15</t>
        </is>
      </c>
      <c r="N97" t="inlineStr">
        <is>
          <t>494638</t>
        </is>
      </c>
      <c r="O97" t="inlineStr">
        <is>
          <t>349790</t>
        </is>
      </c>
      <c r="P97" t="inlineStr">
        <is>
          <t>HQ-LOCAL TRAVEL (For 35KM+)</t>
        </is>
      </c>
      <c r="Q97" t="inlineStr">
        <is>
          <t>Retailing EX-HQ</t>
        </is>
      </c>
      <c r="R97" t="n">
        <v/>
      </c>
      <c r="S97" t="n">
        <v/>
      </c>
      <c r="T97" t="n">
        <v/>
      </c>
      <c r="U97" t="n">
        <v/>
      </c>
      <c r="V97" t="n">
        <v/>
      </c>
      <c r="W97" t="inlineStr">
        <is>
          <t>https://bizompictures.s3.ap-southeast-1.amazonaws.com/1810/QgZ8vtznCjijWqt2gIX21792069244241ms8f.jpeg</t>
        </is>
      </c>
      <c r="X97" t="inlineStr">
        <is>
          <t>https://bizompictures.s3.ap-southeast-1.amazonaws.com/1810/7ILLetxe4iFcSboHLHw91792069246201WHtQ.jpeg</t>
        </is>
      </c>
      <c r="Y97" t="inlineStr">
        <is>
          <t>Bike</t>
        </is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inlineStr">
        <is>
          <t>280.00</t>
        </is>
      </c>
      <c r="AI97" t="inlineStr">
        <is>
          <t>280.00</t>
        </is>
      </c>
      <c r="AJ97" t="inlineStr">
        <is>
          <t>280.00</t>
        </is>
      </c>
      <c r="AK97" t="inlineStr">
        <is>
          <t>2232</t>
        </is>
      </c>
      <c r="AL97" t="inlineStr">
        <is>
          <t>Yellapu Nageswara Rao</t>
        </is>
      </c>
      <c r="AM97" t="inlineStr">
        <is>
          <t>HR APIS</t>
        </is>
      </c>
      <c r="AN97" t="inlineStr">
        <is>
          <t>Pending - 2nd Approval</t>
        </is>
      </c>
      <c r="AO97" t="inlineStr">
        <is>
          <t>2026-10-17</t>
        </is>
      </c>
      <c r="AP97" t="n">
        <v/>
      </c>
      <c r="AQ97" t="inlineStr">
        <is>
          <t>Approved</t>
        </is>
      </c>
      <c r="AR97" t="inlineStr">
        <is>
          <t>8</t>
        </is>
      </c>
      <c r="AS97" t="n">
        <v/>
      </c>
      <c r="AT97" t="n">
        <v/>
      </c>
      <c r="AU97" t="inlineStr">
        <is>
          <t>Pending</t>
        </is>
      </c>
      <c r="AV97" t="inlineStr">
        <is>
          <t>6</t>
        </is>
      </c>
      <c r="AW97" t="inlineStr">
        <is>
          <t>25</t>
        </is>
      </c>
      <c r="AX97" t="inlineStr">
        <is>
          <t>10</t>
        </is>
      </c>
      <c r="AY97" t="inlineStr">
        <is>
          <t>107.00</t>
        </is>
      </c>
      <c r="AZ97" t="inlineStr">
        <is>
          <t>Active</t>
        </is>
      </c>
      <c r="BA97" t="inlineStr">
        <is>
          <t>General Trade</t>
        </is>
      </c>
      <c r="BB97" t="n">
        <v/>
      </c>
      <c r="BC97" t="inlineStr">
        <is>
          <t>07:38:04</t>
        </is>
      </c>
    </row>
    <row r="98" ht="98" customHeight="1">
      <c r="A98" t="inlineStr">
        <is>
          <t>GTR08</t>
        </is>
      </c>
      <c r="B98" t="inlineStr">
        <is>
          <t>KARNATAKA-3</t>
        </is>
      </c>
      <c r="C98" t="inlineStr">
        <is>
          <t>SHASHIDHAR NAIR</t>
        </is>
      </c>
      <c r="D98" t="inlineStr">
        <is>
          <t>SL01966</t>
        </is>
      </c>
      <c r="E98" t="inlineStr">
        <is>
          <t>SO</t>
        </is>
      </c>
      <c r="F98" t="inlineStr">
        <is>
          <t>Active</t>
        </is>
      </c>
      <c r="G98" t="inlineStr">
        <is>
          <t>BANGALORE</t>
        </is>
      </c>
      <c r="H98" t="inlineStr">
        <is>
          <t>K R PURAM (Hegde Traders - C001657)</t>
        </is>
      </c>
      <c r="I98" t="inlineStr">
        <is>
          <t>Vacant_ASE_Karnatka_3</t>
        </is>
      </c>
      <c r="J98" t="n">
        <v/>
      </c>
      <c r="K98" t="inlineStr">
        <is>
          <t>ASE</t>
        </is>
      </c>
      <c r="L98" t="inlineStr">
        <is>
          <t>2026-10-15</t>
        </is>
      </c>
      <c r="M98" t="inlineStr">
        <is>
          <t>2026-10-15</t>
        </is>
      </c>
      <c r="N98" t="inlineStr">
        <is>
          <t>494648</t>
        </is>
      </c>
      <c r="O98" t="inlineStr">
        <is>
          <t>349796</t>
        </is>
      </c>
      <c r="P98" t="inlineStr">
        <is>
          <t>HQ-LOCAL TRAVEL (For 35KM+)</t>
        </is>
      </c>
      <c r="Q98" t="inlineStr">
        <is>
          <t>Retailing HQ</t>
        </is>
      </c>
      <c r="R98" t="n">
        <v/>
      </c>
      <c r="S98" t="n">
        <v/>
      </c>
      <c r="T98" t="n">
        <v/>
      </c>
      <c r="U98" t="n">
        <v/>
      </c>
      <c r="V98" t="n">
        <v/>
      </c>
      <c r="W98" t="inlineStr">
        <is>
          <t>https://bizompictures.s3.ap-southeast-1.amazonaws.com/1810/6nfUolZ7vIe4x5EdZbI117920695117726U2G.jpeg</t>
        </is>
      </c>
      <c r="X98" t="inlineStr">
        <is>
          <t>https://bizompictures.s3.ap-southeast-1.amazonaws.com/1810/ZhfNWXt3J9mToHDoQtbN1792069514593uvnf.jpeg</t>
        </is>
      </c>
      <c r="Y98" t="inlineStr">
        <is>
          <t>Bike</t>
        </is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inlineStr">
        <is>
          <t>151.20</t>
        </is>
      </c>
      <c r="AI98" t="n">
        <v/>
      </c>
      <c r="AJ98" t="inlineStr">
        <is>
          <t>0.00</t>
        </is>
      </c>
      <c r="AK98" t="inlineStr">
        <is>
          <t>188</t>
        </is>
      </c>
      <c r="AL98" t="inlineStr">
        <is>
          <t>GANGADHARAM K</t>
        </is>
      </c>
      <c r="AM98" t="inlineStr">
        <is>
          <t>HR APIS</t>
        </is>
      </c>
      <c r="AN98" t="inlineStr">
        <is>
          <t>Pending - 1st Approval</t>
        </is>
      </c>
      <c r="AO98" t="n">
        <v/>
      </c>
      <c r="AP98" t="n">
        <v/>
      </c>
      <c r="AQ98" t="inlineStr">
        <is>
          <t>Pending</t>
        </is>
      </c>
      <c r="AR98" t="inlineStr">
        <is>
          <t>8</t>
        </is>
      </c>
      <c r="AS98" t="n">
        <v/>
      </c>
      <c r="AT98" t="n">
        <v/>
      </c>
      <c r="AU98" t="inlineStr">
        <is>
          <t>Pending</t>
        </is>
      </c>
      <c r="AV98" t="n">
        <v/>
      </c>
      <c r="AW98" t="inlineStr">
        <is>
          <t>45</t>
        </is>
      </c>
      <c r="AX98" t="inlineStr">
        <is>
          <t>22</t>
        </is>
      </c>
      <c r="AY98" t="inlineStr">
        <is>
          <t>216.00</t>
        </is>
      </c>
      <c r="AZ98" t="inlineStr">
        <is>
          <t>Active</t>
        </is>
      </c>
      <c r="BA98" t="inlineStr">
        <is>
          <t>General Trade</t>
        </is>
      </c>
      <c r="BB98" t="n">
        <v/>
      </c>
      <c r="BC98" t="inlineStr">
        <is>
          <t>07:59:29</t>
        </is>
      </c>
    </row>
    <row r="99" ht="98" customHeight="1">
      <c r="A99" t="inlineStr">
        <is>
          <t>GTR06 B</t>
        </is>
      </c>
      <c r="B99" t="inlineStr">
        <is>
          <t>GUJARAT-1</t>
        </is>
      </c>
      <c r="C99" t="inlineStr">
        <is>
          <t>MASTR ANSARI VASIMAEHNAD</t>
        </is>
      </c>
      <c r="D99" t="inlineStr">
        <is>
          <t>SL03702</t>
        </is>
      </c>
      <c r="E99" t="inlineStr">
        <is>
          <t>SR</t>
        </is>
      </c>
      <c r="F99" t="inlineStr">
        <is>
          <t>Active</t>
        </is>
      </c>
      <c r="G99" t="inlineStr">
        <is>
          <t>VADODARA</t>
        </is>
      </c>
      <c r="H99" t="inlineStr">
        <is>
          <t>Vagdiya Road Market (Jay Mataji Agency - DB03041)</t>
        </is>
      </c>
      <c r="I99" t="inlineStr">
        <is>
          <t>BHARATKUMAR BHOGILAL SUTHAR</t>
        </is>
      </c>
      <c r="J99" t="inlineStr">
        <is>
          <t>SL04206</t>
        </is>
      </c>
      <c r="K99" t="inlineStr">
        <is>
          <t>ASE</t>
        </is>
      </c>
      <c r="L99" t="inlineStr">
        <is>
          <t>2026-10-14</t>
        </is>
      </c>
      <c r="M99" t="inlineStr">
        <is>
          <t>2026-10-15</t>
        </is>
      </c>
      <c r="N99" t="inlineStr">
        <is>
          <t>494702</t>
        </is>
      </c>
      <c r="O99" t="inlineStr">
        <is>
          <t>349841</t>
        </is>
      </c>
      <c r="P99" t="inlineStr">
        <is>
          <t>HQ-LOCAL TRAVEL (For 35KM+)</t>
        </is>
      </c>
      <c r="Q99" t="inlineStr">
        <is>
          <t>Retailing HQ</t>
        </is>
      </c>
      <c r="R99" t="n">
        <v/>
      </c>
      <c r="S99" t="n">
        <v/>
      </c>
      <c r="T99" t="n">
        <v/>
      </c>
      <c r="U99" t="n">
        <v/>
      </c>
      <c r="V99" t="n">
        <v/>
      </c>
      <c r="W99" t="inlineStr">
        <is>
          <t>https://bizompictures.s3.ap-southeast-1.amazonaws.com/1810/tY0HAN1AX6VY7y4qHAS71792071232970OAog.jpeg</t>
        </is>
      </c>
      <c r="X99" t="inlineStr">
        <is>
          <t>https://bizompictures.s3.ap-southeast-1.amazonaws.com/1810/CklcJ3dkTxqSvHCyXC5r1792071246037tD4m.jpeg</t>
        </is>
      </c>
      <c r="Y99" t="inlineStr">
        <is>
          <t>Bike</t>
        </is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inlineStr">
        <is>
          <t>188.00</t>
        </is>
      </c>
      <c r="AI99" t="n">
        <v/>
      </c>
      <c r="AJ99" t="inlineStr">
        <is>
          <t>0.00</t>
        </is>
      </c>
      <c r="AK99" t="inlineStr">
        <is>
          <t>1224</t>
        </is>
      </c>
      <c r="AL99" t="inlineStr">
        <is>
          <t>DEEPAK TUKARAM DESHMUKH</t>
        </is>
      </c>
      <c r="AM99" t="inlineStr">
        <is>
          <t>HR APIS</t>
        </is>
      </c>
      <c r="AN99" t="inlineStr">
        <is>
          <t>Pending - 1st Approval</t>
        </is>
      </c>
      <c r="AO99" t="n">
        <v/>
      </c>
      <c r="AP99" t="n">
        <v/>
      </c>
      <c r="AQ99" t="inlineStr">
        <is>
          <t>Pending</t>
        </is>
      </c>
      <c r="AR99" t="inlineStr">
        <is>
          <t>9</t>
        </is>
      </c>
      <c r="AS99" t="n">
        <v/>
      </c>
      <c r="AT99" t="n">
        <v/>
      </c>
      <c r="AU99" t="inlineStr">
        <is>
          <t>Pending</t>
        </is>
      </c>
      <c r="AV99" t="n">
        <v/>
      </c>
      <c r="AW99" t="inlineStr">
        <is>
          <t>47</t>
        </is>
      </c>
      <c r="AX99" t="inlineStr">
        <is>
          <t>10</t>
        </is>
      </c>
      <c r="AY99" t="inlineStr">
        <is>
          <t>322.00</t>
        </is>
      </c>
      <c r="AZ99" t="inlineStr">
        <is>
          <t>Active</t>
        </is>
      </c>
      <c r="BA99" t="inlineStr">
        <is>
          <t>General Trade</t>
        </is>
      </c>
      <c r="BB99" t="n">
        <v/>
      </c>
      <c r="BC99" t="inlineStr">
        <is>
          <t>09:20:30</t>
        </is>
      </c>
    </row>
    <row r="100" ht="98" customHeight="1">
      <c r="A100" t="inlineStr">
        <is>
          <t>GTR06 B</t>
        </is>
      </c>
      <c r="B100" t="inlineStr">
        <is>
          <t>GUJARAT-1</t>
        </is>
      </c>
      <c r="C100" t="inlineStr">
        <is>
          <t>MASTR ANSARI VASIMAEHNAD</t>
        </is>
      </c>
      <c r="D100" t="inlineStr">
        <is>
          <t>SL03702</t>
        </is>
      </c>
      <c r="E100" t="inlineStr">
        <is>
          <t>SR</t>
        </is>
      </c>
      <c r="F100" t="inlineStr">
        <is>
          <t>Active</t>
        </is>
      </c>
      <c r="G100" t="inlineStr">
        <is>
          <t>VADODARA</t>
        </is>
      </c>
      <c r="H100" t="inlineStr">
        <is>
          <t>Ajva Road 1 Market (Jay Mataji Agency - DB03041)</t>
        </is>
      </c>
      <c r="I100" t="inlineStr">
        <is>
          <t>BHARATKUMAR BHOGILAL SUTHAR</t>
        </is>
      </c>
      <c r="J100" t="inlineStr">
        <is>
          <t>SL04206</t>
        </is>
      </c>
      <c r="K100" t="inlineStr">
        <is>
          <t>ASE</t>
        </is>
      </c>
      <c r="L100" t="inlineStr">
        <is>
          <t>2026-10-15</t>
        </is>
      </c>
      <c r="M100" t="inlineStr">
        <is>
          <t>2026-10-15</t>
        </is>
      </c>
      <c r="N100" t="inlineStr">
        <is>
          <t>494705</t>
        </is>
      </c>
      <c r="O100" t="inlineStr">
        <is>
          <t>349844</t>
        </is>
      </c>
      <c r="P100" t="inlineStr">
        <is>
          <t>HQ-LOCAL TRAVEL (For 35KM+)</t>
        </is>
      </c>
      <c r="Q100" t="inlineStr">
        <is>
          <t>Retailing HQ</t>
        </is>
      </c>
      <c r="R100" t="n">
        <v/>
      </c>
      <c r="S100" t="n">
        <v/>
      </c>
      <c r="T100" t="n">
        <v/>
      </c>
      <c r="U100" t="n">
        <v/>
      </c>
      <c r="V100" t="n">
        <v/>
      </c>
      <c r="W100" t="inlineStr">
        <is>
          <t>https://bizompictures.s3.ap-southeast-1.amazonaws.com/1810/vYW9oAxHjeqRtmPa3beh1792071347843R4te.jpeg</t>
        </is>
      </c>
      <c r="X100" t="inlineStr">
        <is>
          <t>https://bizompictures.s3.ap-southeast-1.amazonaws.com/1810/zBD4XzRG6ZZz5jyE09x81792071360523lLOO.jpeg</t>
        </is>
      </c>
      <c r="Y100" t="inlineStr">
        <is>
          <t>Bike</t>
        </is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inlineStr">
        <is>
          <t>240.00</t>
        </is>
      </c>
      <c r="AI100" t="n">
        <v/>
      </c>
      <c r="AJ100" t="inlineStr">
        <is>
          <t>0.00</t>
        </is>
      </c>
      <c r="AK100" t="inlineStr">
        <is>
          <t>1224</t>
        </is>
      </c>
      <c r="AL100" t="inlineStr">
        <is>
          <t>DEEPAK TUKARAM DESHMUKH</t>
        </is>
      </c>
      <c r="AM100" t="inlineStr">
        <is>
          <t>HR APIS</t>
        </is>
      </c>
      <c r="AN100" t="inlineStr">
        <is>
          <t>Pending - 1st Approval</t>
        </is>
      </c>
      <c r="AO100" t="n">
        <v/>
      </c>
      <c r="AP100" t="n">
        <v/>
      </c>
      <c r="AQ100" t="inlineStr">
        <is>
          <t>Pending</t>
        </is>
      </c>
      <c r="AR100" t="inlineStr">
        <is>
          <t>8</t>
        </is>
      </c>
      <c r="AS100" t="n">
        <v/>
      </c>
      <c r="AT100" t="n">
        <v/>
      </c>
      <c r="AU100" t="inlineStr">
        <is>
          <t>Pending</t>
        </is>
      </c>
      <c r="AV100" t="n">
        <v/>
      </c>
      <c r="AW100" t="inlineStr">
        <is>
          <t>42</t>
        </is>
      </c>
      <c r="AX100" t="inlineStr">
        <is>
          <t>7</t>
        </is>
      </c>
      <c r="AY100" t="inlineStr">
        <is>
          <t>453.00</t>
        </is>
      </c>
      <c r="AZ100" t="inlineStr">
        <is>
          <t>Active</t>
        </is>
      </c>
      <c r="BA100" t="inlineStr">
        <is>
          <t>General Trade</t>
        </is>
      </c>
      <c r="BB100" t="n">
        <v/>
      </c>
      <c r="BC100" t="inlineStr">
        <is>
          <t>04:41:04</t>
        </is>
      </c>
    </row>
    <row r="101" ht="98" customHeight="1">
      <c r="A101" t="inlineStr">
        <is>
          <t>GTR04 A</t>
        </is>
      </c>
      <c r="B101" t="inlineStr">
        <is>
          <t>WEST BENGAL-1</t>
        </is>
      </c>
      <c r="C101" t="inlineStr">
        <is>
          <t>JAMAL HOSSEN</t>
        </is>
      </c>
      <c r="D101" t="inlineStr">
        <is>
          <t>SL04234</t>
        </is>
      </c>
      <c r="E101" t="inlineStr">
        <is>
          <t>SO</t>
        </is>
      </c>
      <c r="F101" t="inlineStr">
        <is>
          <t>Active</t>
        </is>
      </c>
      <c r="G101" t="inlineStr">
        <is>
          <t>Sonarpur</t>
        </is>
      </c>
      <c r="H101" t="inlineStr">
        <is>
          <t>Khidirpur (Mini Marketing -Db02816)</t>
        </is>
      </c>
      <c r="I101" t="inlineStr">
        <is>
          <t>Vacant_ASE_WB_1</t>
        </is>
      </c>
      <c r="J101" t="n">
        <v/>
      </c>
      <c r="K101" t="inlineStr">
        <is>
          <t>ASE</t>
        </is>
      </c>
      <c r="L101" t="inlineStr">
        <is>
          <t>2026-10-15</t>
        </is>
      </c>
      <c r="M101" t="inlineStr">
        <is>
          <t>2026-10-15</t>
        </is>
      </c>
      <c r="N101" t="inlineStr">
        <is>
          <t>494727</t>
        </is>
      </c>
      <c r="O101" t="inlineStr">
        <is>
          <t>349863</t>
        </is>
      </c>
      <c r="P101" t="inlineStr">
        <is>
          <t>HQ-LOCAL TRAVEL (For 35KM+)</t>
        </is>
      </c>
      <c r="Q101" t="inlineStr">
        <is>
          <t>Retailing EX-HQ</t>
        </is>
      </c>
      <c r="R101" t="n">
        <v/>
      </c>
      <c r="S101" t="n">
        <v/>
      </c>
      <c r="T101" t="n">
        <v/>
      </c>
      <c r="U101" t="n">
        <v/>
      </c>
      <c r="V101" t="n">
        <v/>
      </c>
      <c r="W101" t="inlineStr">
        <is>
          <t>https://bizompictures.s3.ap-southeast-1.amazonaws.com/1810/C1MISwTsUfcty1r6DYC01792072731588GecT.jpeg</t>
        </is>
      </c>
      <c r="X101" t="inlineStr">
        <is>
          <t>https://bizompictures.s3.ap-southeast-1.amazonaws.com/1810/z3IZaTw50oCe30Ctrc8u1792072735903lDLk.jpeg</t>
        </is>
      </c>
      <c r="Y101" t="inlineStr">
        <is>
          <t>Bike</t>
        </is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inlineStr">
        <is>
          <t>128.00</t>
        </is>
      </c>
      <c r="AI101" t="n">
        <v/>
      </c>
      <c r="AJ101" t="inlineStr">
        <is>
          <t>0.00</t>
        </is>
      </c>
      <c r="AK101" t="inlineStr">
        <is>
          <t>1894</t>
        </is>
      </c>
      <c r="AL101" t="inlineStr">
        <is>
          <t>BIMAN BISWAS</t>
        </is>
      </c>
      <c r="AM101" t="inlineStr">
        <is>
          <t>HR APIS</t>
        </is>
      </c>
      <c r="AN101" t="inlineStr">
        <is>
          <t>Pending - 1st Approval</t>
        </is>
      </c>
      <c r="AO101" t="n">
        <v/>
      </c>
      <c r="AP101" t="n">
        <v/>
      </c>
      <c r="AQ101" t="inlineStr">
        <is>
          <t>Pending</t>
        </is>
      </c>
      <c r="AR101" t="inlineStr">
        <is>
          <t>8</t>
        </is>
      </c>
      <c r="AS101" t="n">
        <v/>
      </c>
      <c r="AT101" t="n">
        <v/>
      </c>
      <c r="AU101" t="inlineStr">
        <is>
          <t>Pending</t>
        </is>
      </c>
      <c r="AV101" t="n">
        <v/>
      </c>
      <c r="AW101" t="inlineStr">
        <is>
          <t>44</t>
        </is>
      </c>
      <c r="AX101" t="inlineStr">
        <is>
          <t>22</t>
        </is>
      </c>
      <c r="AY101" t="inlineStr">
        <is>
          <t>343.00</t>
        </is>
      </c>
      <c r="AZ101" t="inlineStr">
        <is>
          <t>Active</t>
        </is>
      </c>
      <c r="BA101" t="inlineStr">
        <is>
          <t>General Trade</t>
        </is>
      </c>
      <c r="BB101" t="n">
        <v/>
      </c>
      <c r="BC101" t="inlineStr">
        <is>
          <t>08:33:53</t>
        </is>
      </c>
    </row>
    <row r="102" ht="98" customHeight="1">
      <c r="A102" t="inlineStr">
        <is>
          <t>South</t>
        </is>
      </c>
      <c r="B102" t="inlineStr">
        <is>
          <t>KARNATAKA_MT</t>
        </is>
      </c>
      <c r="C102" t="inlineStr">
        <is>
          <t>AMRUTH K</t>
        </is>
      </c>
      <c r="D102" t="inlineStr">
        <is>
          <t>SL04303</t>
        </is>
      </c>
      <c r="E102" t="inlineStr">
        <is>
          <t>KAE</t>
        </is>
      </c>
      <c r="F102" t="inlineStr">
        <is>
          <t>Active</t>
        </is>
      </c>
      <c r="G102" t="inlineStr">
        <is>
          <t>BANGALORE</t>
        </is>
      </c>
      <c r="H102" t="n">
        <v/>
      </c>
      <c r="I102" t="inlineStr">
        <is>
          <t>Gouri Shankar</t>
        </is>
      </c>
      <c r="J102" t="inlineStr">
        <is>
          <t>SL01965</t>
        </is>
      </c>
      <c r="K102" t="inlineStr">
        <is>
          <t>RSM</t>
        </is>
      </c>
      <c r="L102" t="inlineStr">
        <is>
          <t>2026-10-15</t>
        </is>
      </c>
      <c r="M102" t="inlineStr">
        <is>
          <t>2026-10-15</t>
        </is>
      </c>
      <c r="N102" t="inlineStr">
        <is>
          <t>494750</t>
        </is>
      </c>
      <c r="O102" t="inlineStr">
        <is>
          <t>349883</t>
        </is>
      </c>
      <c r="P102" t="inlineStr">
        <is>
          <t>HQ-LOCAL TRAVEL (For 35KM+)</t>
        </is>
      </c>
      <c r="Q102" t="inlineStr">
        <is>
          <t>Other Activity HQ</t>
        </is>
      </c>
      <c r="R102" t="n">
        <v/>
      </c>
      <c r="S102" t="n">
        <v/>
      </c>
      <c r="T102" t="n">
        <v/>
      </c>
      <c r="U102" t="n">
        <v/>
      </c>
      <c r="V102" t="n">
        <v/>
      </c>
      <c r="W102" t="inlineStr">
        <is>
          <t>https://bizompictures.s3.ap-southeast-1.amazonaws.com/1810/UBjOvoqzrrtMUJWm2MiY1792073788465bqaV.jpeg</t>
        </is>
      </c>
      <c r="X102" t="inlineStr">
        <is>
          <t>https://bizompictures.s3.ap-southeast-1.amazonaws.com/1810/h7nFWKzOuX41dcqNwwRs1792073793214fB9n.jpeg</t>
        </is>
      </c>
      <c r="Y102" t="inlineStr">
        <is>
          <t>Bike</t>
        </is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inlineStr">
        <is>
          <t>292.00</t>
        </is>
      </c>
      <c r="AI102" t="n">
        <v/>
      </c>
      <c r="AJ102" t="inlineStr">
        <is>
          <t>0.00</t>
        </is>
      </c>
      <c r="AK102" t="inlineStr">
        <is>
          <t>1981</t>
        </is>
      </c>
      <c r="AL102" t="inlineStr">
        <is>
          <t>Gouri Shankar</t>
        </is>
      </c>
      <c r="AM102" t="inlineStr">
        <is>
          <t>HR APIS</t>
        </is>
      </c>
      <c r="AN102" t="inlineStr">
        <is>
          <t>Pending - 1st Approval</t>
        </is>
      </c>
      <c r="AO102" t="n">
        <v/>
      </c>
      <c r="AP102" t="n">
        <v/>
      </c>
      <c r="AQ102" t="inlineStr">
        <is>
          <t>Pending</t>
        </is>
      </c>
      <c r="AR102" t="inlineStr">
        <is>
          <t>8</t>
        </is>
      </c>
      <c r="AS102" t="n">
        <v/>
      </c>
      <c r="AT102" t="n">
        <v/>
      </c>
      <c r="AU102" t="inlineStr">
        <is>
          <t>Pending</t>
        </is>
      </c>
      <c r="AV102" t="n">
        <v/>
      </c>
      <c r="AW102" t="n">
        <v/>
      </c>
      <c r="AX102" t="n">
        <v/>
      </c>
      <c r="AY102" t="n">
        <v/>
      </c>
      <c r="AZ102" t="inlineStr">
        <is>
          <t>Active</t>
        </is>
      </c>
      <c r="BA102" t="inlineStr">
        <is>
          <t>Modern Trade</t>
        </is>
      </c>
      <c r="BB102" t="n">
        <v/>
      </c>
      <c r="BC102" t="n">
        <v/>
      </c>
    </row>
    <row r="103" ht="98" customHeight="1">
      <c r="A103" t="inlineStr">
        <is>
          <t>GTR04 B</t>
        </is>
      </c>
      <c r="B103" t="inlineStr">
        <is>
          <t>JHARKHAND</t>
        </is>
      </c>
      <c r="C103" t="inlineStr">
        <is>
          <t>PINKU KUMAR CHOUDHARI</t>
        </is>
      </c>
      <c r="D103" t="inlineStr">
        <is>
          <t>SL04004</t>
        </is>
      </c>
      <c r="E103" t="inlineStr">
        <is>
          <t>SR</t>
        </is>
      </c>
      <c r="F103" t="inlineStr">
        <is>
          <t>Active</t>
        </is>
      </c>
      <c r="G103" t="inlineStr">
        <is>
          <t>DEOGHAR</t>
        </is>
      </c>
      <c r="H103" t="inlineStr">
        <is>
          <t>Ganesh Market Market (Vikash store - DB03809)</t>
        </is>
      </c>
      <c r="I103" t="inlineStr">
        <is>
          <t>BRAJESH KUMAR MISHRA</t>
        </is>
      </c>
      <c r="J103" t="inlineStr">
        <is>
          <t>SL04573</t>
        </is>
      </c>
      <c r="K103" t="inlineStr">
        <is>
          <t>ASE</t>
        </is>
      </c>
      <c r="L103" t="inlineStr">
        <is>
          <t>2026-10-15</t>
        </is>
      </c>
      <c r="M103" t="inlineStr">
        <is>
          <t>2026-10-15</t>
        </is>
      </c>
      <c r="N103" t="inlineStr">
        <is>
          <t>494764</t>
        </is>
      </c>
      <c r="O103" t="inlineStr">
        <is>
          <t>349893</t>
        </is>
      </c>
      <c r="P103" t="inlineStr">
        <is>
          <t>HQ-LOCAL TRAVEL (For 35KM+)</t>
        </is>
      </c>
      <c r="Q103" t="inlineStr">
        <is>
          <t>Retailing HQ</t>
        </is>
      </c>
      <c r="R103" t="n">
        <v/>
      </c>
      <c r="S103" t="n">
        <v/>
      </c>
      <c r="T103" t="n">
        <v/>
      </c>
      <c r="U103" t="n">
        <v/>
      </c>
      <c r="V103" t="n">
        <v/>
      </c>
      <c r="W103" t="inlineStr">
        <is>
          <t>https://bizompictures.s3.ap-southeast-1.amazonaws.com/1810/rhwhk96c85SZOqWV1Efc17920741267196aw3.jpeg</t>
        </is>
      </c>
      <c r="X103" t="inlineStr">
        <is>
          <t>https://bizompictures.s3.ap-southeast-1.amazonaws.com/1810/8Phyy5G9QmKg5vExZ3y61792074130614b57U.jpeg</t>
        </is>
      </c>
      <c r="Y103" t="inlineStr">
        <is>
          <t>Bike</t>
        </is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inlineStr">
        <is>
          <t>208.00</t>
        </is>
      </c>
      <c r="AI103" t="n">
        <v/>
      </c>
      <c r="AJ103" t="inlineStr">
        <is>
          <t>0.00</t>
        </is>
      </c>
      <c r="AK103" t="inlineStr">
        <is>
          <t>1573</t>
        </is>
      </c>
      <c r="AL103" t="inlineStr">
        <is>
          <t>AMIT KUMAR SINHA</t>
        </is>
      </c>
      <c r="AM103" t="inlineStr">
        <is>
          <t>HR APIS</t>
        </is>
      </c>
      <c r="AN103" t="inlineStr">
        <is>
          <t>Pending - 1st Approval</t>
        </is>
      </c>
      <c r="AO103" t="n">
        <v/>
      </c>
      <c r="AP103" t="n">
        <v/>
      </c>
      <c r="AQ103" t="inlineStr">
        <is>
          <t>Pending</t>
        </is>
      </c>
      <c r="AR103" t="inlineStr">
        <is>
          <t>8</t>
        </is>
      </c>
      <c r="AS103" t="n">
        <v/>
      </c>
      <c r="AT103" t="n">
        <v/>
      </c>
      <c r="AU103" t="inlineStr">
        <is>
          <t>Pending</t>
        </is>
      </c>
      <c r="AV103" t="n">
        <v/>
      </c>
      <c r="AW103" t="inlineStr">
        <is>
          <t>41</t>
        </is>
      </c>
      <c r="AX103" t="inlineStr">
        <is>
          <t>22</t>
        </is>
      </c>
      <c r="AY103" t="inlineStr">
        <is>
          <t>354.00</t>
        </is>
      </c>
      <c r="AZ103" t="inlineStr">
        <is>
          <t>Active</t>
        </is>
      </c>
      <c r="BA103" t="inlineStr">
        <is>
          <t>General Trade</t>
        </is>
      </c>
      <c r="BB103" t="n">
        <v/>
      </c>
      <c r="BC103" t="inlineStr">
        <is>
          <t>07:43:29</t>
        </is>
      </c>
    </row>
    <row r="104" ht="98" customHeight="1">
      <c r="A104" t="inlineStr">
        <is>
          <t>GTR08</t>
        </is>
      </c>
      <c r="B104" t="inlineStr">
        <is>
          <t>KARNATAKA-4</t>
        </is>
      </c>
      <c r="C104" t="inlineStr">
        <is>
          <t>Babu Madhanagiriyappa</t>
        </is>
      </c>
      <c r="D104" t="inlineStr">
        <is>
          <t>SL04134</t>
        </is>
      </c>
      <c r="E104" t="inlineStr">
        <is>
          <t>SO</t>
        </is>
      </c>
      <c r="F104" t="inlineStr">
        <is>
          <t>Active</t>
        </is>
      </c>
      <c r="G104" t="inlineStr">
        <is>
          <t>Bangalore</t>
        </is>
      </c>
      <c r="H104" t="inlineStr">
        <is>
          <t>Huskurs Ananth Market (SLV MARKETING - DB03312)</t>
        </is>
      </c>
      <c r="I104" t="inlineStr">
        <is>
          <t>Vacant_ASE_Karnatka_4</t>
        </is>
      </c>
      <c r="J104" t="n">
        <v/>
      </c>
      <c r="K104" t="inlineStr">
        <is>
          <t>ASE</t>
        </is>
      </c>
      <c r="L104" t="inlineStr">
        <is>
          <t>2026-10-15</t>
        </is>
      </c>
      <c r="M104" t="inlineStr">
        <is>
          <t>2026-10-15</t>
        </is>
      </c>
      <c r="N104" t="inlineStr">
        <is>
          <t>494777</t>
        </is>
      </c>
      <c r="O104" t="inlineStr">
        <is>
          <t>349904</t>
        </is>
      </c>
      <c r="P104" t="inlineStr">
        <is>
          <t>HQ-LOCAL TRAVEL (For 35KM+)</t>
        </is>
      </c>
      <c r="Q104" t="inlineStr">
        <is>
          <t>Retailing HQ</t>
        </is>
      </c>
      <c r="R104" t="n">
        <v/>
      </c>
      <c r="S104" t="n">
        <v/>
      </c>
      <c r="T104" t="n">
        <v/>
      </c>
      <c r="U104" t="n">
        <v/>
      </c>
      <c r="V104" t="n">
        <v/>
      </c>
      <c r="W104" t="inlineStr">
        <is>
          <t>https://bizompictures.s3.ap-southeast-1.amazonaws.com/1810/iMrH4Pa5oWEzfvzStvan1792074735409ahnF.jpeg</t>
        </is>
      </c>
      <c r="X104" t="inlineStr">
        <is>
          <t>https://bizompictures.s3.ap-southeast-1.amazonaws.com/1810/DamVXpHYviCjn3Wtk4N51792074748525yKFW.jpeg</t>
        </is>
      </c>
      <c r="Y104" t="inlineStr">
        <is>
          <t>Bike</t>
        </is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inlineStr">
        <is>
          <t>192.00</t>
        </is>
      </c>
      <c r="AI104" t="n">
        <v/>
      </c>
      <c r="AJ104" t="inlineStr">
        <is>
          <t>0.00</t>
        </is>
      </c>
      <c r="AK104" t="inlineStr">
        <is>
          <t>1735</t>
        </is>
      </c>
      <c r="AL104" t="inlineStr">
        <is>
          <t>P VIJAY KUMAR</t>
        </is>
      </c>
      <c r="AM104" t="inlineStr">
        <is>
          <t>HR APIS</t>
        </is>
      </c>
      <c r="AN104" t="inlineStr">
        <is>
          <t>Pending - 1st Approval</t>
        </is>
      </c>
      <c r="AO104" t="n">
        <v/>
      </c>
      <c r="AP104" t="n">
        <v/>
      </c>
      <c r="AQ104" t="inlineStr">
        <is>
          <t>Pending</t>
        </is>
      </c>
      <c r="AR104" t="inlineStr">
        <is>
          <t>8</t>
        </is>
      </c>
      <c r="AS104" t="n">
        <v/>
      </c>
      <c r="AT104" t="n">
        <v/>
      </c>
      <c r="AU104" t="inlineStr">
        <is>
          <t>Pending</t>
        </is>
      </c>
      <c r="AV104" t="n">
        <v/>
      </c>
      <c r="AW104" t="inlineStr">
        <is>
          <t>55</t>
        </is>
      </c>
      <c r="AX104" t="inlineStr">
        <is>
          <t>22</t>
        </is>
      </c>
      <c r="AY104" t="inlineStr">
        <is>
          <t>290.00</t>
        </is>
      </c>
      <c r="AZ104" t="inlineStr">
        <is>
          <t>Active</t>
        </is>
      </c>
      <c r="BA104" t="inlineStr">
        <is>
          <t>General Trade</t>
        </is>
      </c>
      <c r="BB104" t="n">
        <v/>
      </c>
      <c r="BC104" t="inlineStr">
        <is>
          <t>08:23:50</t>
        </is>
      </c>
    </row>
    <row r="105" ht="98" customHeight="1">
      <c r="A105" t="inlineStr">
        <is>
          <t>GTR02</t>
        </is>
      </c>
      <c r="B105" t="inlineStr">
        <is>
          <t>HARYANA-1</t>
        </is>
      </c>
      <c r="C105" t="inlineStr">
        <is>
          <t>SALIM KHAN</t>
        </is>
      </c>
      <c r="D105" t="inlineStr">
        <is>
          <t>SL04240</t>
        </is>
      </c>
      <c r="E105" t="inlineStr">
        <is>
          <t>SO</t>
        </is>
      </c>
      <c r="F105" t="inlineStr">
        <is>
          <t>Active</t>
        </is>
      </c>
      <c r="G105" t="inlineStr">
        <is>
          <t>Faridabad</t>
        </is>
      </c>
      <c r="H105" t="inlineStr">
        <is>
          <t>Mewla Maharajpur Market (Dhingra Sales Agencies - C001648)</t>
        </is>
      </c>
      <c r="I105" t="inlineStr">
        <is>
          <t>Vacant_ASE_Haryana_1</t>
        </is>
      </c>
      <c r="J105" t="n">
        <v/>
      </c>
      <c r="K105" t="inlineStr">
        <is>
          <t>ASE</t>
        </is>
      </c>
      <c r="L105" t="inlineStr">
        <is>
          <t>2026-10-15</t>
        </is>
      </c>
      <c r="M105" t="inlineStr">
        <is>
          <t>2026-10-15</t>
        </is>
      </c>
      <c r="N105" t="inlineStr">
        <is>
          <t>494829</t>
        </is>
      </c>
      <c r="O105" t="inlineStr">
        <is>
          <t>349945</t>
        </is>
      </c>
      <c r="P105" t="inlineStr">
        <is>
          <t>HQ-LOCAL TRAVEL (For 35KM+)</t>
        </is>
      </c>
      <c r="Q105" t="inlineStr">
        <is>
          <t>Retailing HQ</t>
        </is>
      </c>
      <c r="R105" t="n">
        <v/>
      </c>
      <c r="S105" t="n">
        <v/>
      </c>
      <c r="T105" t="n">
        <v/>
      </c>
      <c r="U105" t="n">
        <v/>
      </c>
      <c r="V105" t="n">
        <v/>
      </c>
      <c r="W105" t="inlineStr">
        <is>
          <t>https://bizompictures.s3.ap-southeast-1.amazonaws.com/1810/0KBI2SCEdiqLgSuu0D791792076473767cgfX.jpeg</t>
        </is>
      </c>
      <c r="X105" t="inlineStr">
        <is>
          <t>https://bizompictures.s3.ap-southeast-1.amazonaws.com/1810/wh6XI0ceDIQHkGwAvGDG17920765061905Ubc.jpeg</t>
        </is>
      </c>
      <c r="Y105" t="inlineStr">
        <is>
          <t>Bike</t>
        </is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inlineStr">
        <is>
          <t>108.00</t>
        </is>
      </c>
      <c r="AI105" t="n">
        <v/>
      </c>
      <c r="AJ105" t="inlineStr">
        <is>
          <t>0.00</t>
        </is>
      </c>
      <c r="AK105" t="inlineStr">
        <is>
          <t>1906</t>
        </is>
      </c>
      <c r="AL105" t="inlineStr">
        <is>
          <t>PUNEET WADHWA</t>
        </is>
      </c>
      <c r="AM105" t="inlineStr">
        <is>
          <t>HR APIS</t>
        </is>
      </c>
      <c r="AN105" t="inlineStr">
        <is>
          <t>Pending - 1st Approval</t>
        </is>
      </c>
      <c r="AO105" t="n">
        <v/>
      </c>
      <c r="AP105" t="n">
        <v/>
      </c>
      <c r="AQ105" t="inlineStr">
        <is>
          <t>Pending</t>
        </is>
      </c>
      <c r="AR105" t="inlineStr">
        <is>
          <t>8</t>
        </is>
      </c>
      <c r="AS105" t="n">
        <v/>
      </c>
      <c r="AT105" t="n">
        <v/>
      </c>
      <c r="AU105" t="inlineStr">
        <is>
          <t>Pending</t>
        </is>
      </c>
      <c r="AV105" t="n">
        <v/>
      </c>
      <c r="AW105" t="inlineStr">
        <is>
          <t>40</t>
        </is>
      </c>
      <c r="AX105" t="inlineStr">
        <is>
          <t>12</t>
        </is>
      </c>
      <c r="AY105" t="inlineStr">
        <is>
          <t>93.00</t>
        </is>
      </c>
      <c r="AZ105" t="inlineStr">
        <is>
          <t>Active</t>
        </is>
      </c>
      <c r="BA105" t="inlineStr">
        <is>
          <t>General Trade</t>
        </is>
      </c>
      <c r="BB105" t="n">
        <v/>
      </c>
      <c r="BC105" t="inlineStr">
        <is>
          <t>09:42:15</t>
        </is>
      </c>
    </row>
    <row r="106" ht="98" customHeight="1">
      <c r="A106" t="inlineStr">
        <is>
          <t>GTR08</t>
        </is>
      </c>
      <c r="B106" t="inlineStr">
        <is>
          <t>KARNATAKA-4</t>
        </is>
      </c>
      <c r="C106" t="inlineStr">
        <is>
          <t>DINESHA H A</t>
        </is>
      </c>
      <c r="D106" t="inlineStr">
        <is>
          <t>SL04501</t>
        </is>
      </c>
      <c r="E106" t="inlineStr">
        <is>
          <t>SO</t>
        </is>
      </c>
      <c r="F106" t="inlineStr">
        <is>
          <t>Active</t>
        </is>
      </c>
      <c r="G106" t="inlineStr">
        <is>
          <t>Bangalore</t>
        </is>
      </c>
      <c r="H106" t="inlineStr">
        <is>
          <t>YESHWANTHPUR(GSCP AGRO FOOD PRODUCTS PRIVATE LIMITED-DB04065)</t>
        </is>
      </c>
      <c r="I106" t="inlineStr">
        <is>
          <t>Vacant_ASE_Karnatka_4</t>
        </is>
      </c>
      <c r="J106" t="n">
        <v/>
      </c>
      <c r="K106" t="inlineStr">
        <is>
          <t>ASE</t>
        </is>
      </c>
      <c r="L106" t="inlineStr">
        <is>
          <t>2026-10-15</t>
        </is>
      </c>
      <c r="M106" t="inlineStr">
        <is>
          <t>2026-10-15</t>
        </is>
      </c>
      <c r="N106" t="inlineStr">
        <is>
          <t>494832</t>
        </is>
      </c>
      <c r="O106" t="inlineStr">
        <is>
          <t>349947</t>
        </is>
      </c>
      <c r="P106" t="inlineStr">
        <is>
          <t>HQ-LOCAL TRAVEL (For 35KM+)</t>
        </is>
      </c>
      <c r="Q106" t="inlineStr">
        <is>
          <t>Retailing EX-HQ</t>
        </is>
      </c>
      <c r="R106" t="n">
        <v/>
      </c>
      <c r="S106" t="n">
        <v/>
      </c>
      <c r="T106" t="n">
        <v/>
      </c>
      <c r="U106" t="n">
        <v/>
      </c>
      <c r="V106" t="n">
        <v/>
      </c>
      <c r="W106" t="inlineStr">
        <is>
          <t>https://bizompictures.s3.ap-southeast-1.amazonaws.com/1810/kEhiUmoFOnjNBTAFf4B41792076568425a73H.jpeg</t>
        </is>
      </c>
      <c r="X106" t="inlineStr">
        <is>
          <t>https://bizompictures.s3.ap-southeast-1.amazonaws.com/1810/cWpEEbm5W89ywDstIeUJ1792076569351j8lo.jpeg</t>
        </is>
      </c>
      <c r="Y106" t="inlineStr">
        <is>
          <t>Bike</t>
        </is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inlineStr">
        <is>
          <t>556.00</t>
        </is>
      </c>
      <c r="AI106" t="n">
        <v/>
      </c>
      <c r="AJ106" t="inlineStr">
        <is>
          <t>0.00</t>
        </is>
      </c>
      <c r="AK106" t="inlineStr">
        <is>
          <t>2312</t>
        </is>
      </c>
      <c r="AL106" t="inlineStr">
        <is>
          <t>P VIJAY KUMAR</t>
        </is>
      </c>
      <c r="AM106" t="inlineStr">
        <is>
          <t>HR APIS</t>
        </is>
      </c>
      <c r="AN106" t="inlineStr">
        <is>
          <t>Pending - 1st Approval</t>
        </is>
      </c>
      <c r="AO106" t="n">
        <v/>
      </c>
      <c r="AP106" t="n">
        <v/>
      </c>
      <c r="AQ106" t="inlineStr">
        <is>
          <t>Pending</t>
        </is>
      </c>
      <c r="AR106" t="inlineStr">
        <is>
          <t>8</t>
        </is>
      </c>
      <c r="AS106" t="n">
        <v/>
      </c>
      <c r="AT106" t="n">
        <v/>
      </c>
      <c r="AU106" t="inlineStr">
        <is>
          <t>Pending</t>
        </is>
      </c>
      <c r="AV106" t="n">
        <v/>
      </c>
      <c r="AW106" t="inlineStr">
        <is>
          <t>41</t>
        </is>
      </c>
      <c r="AX106" t="inlineStr">
        <is>
          <t>21</t>
        </is>
      </c>
      <c r="AY106" t="inlineStr">
        <is>
          <t>48.00</t>
        </is>
      </c>
      <c r="AZ106" t="inlineStr">
        <is>
          <t>Active</t>
        </is>
      </c>
      <c r="BA106" t="inlineStr">
        <is>
          <t>General Trade</t>
        </is>
      </c>
      <c r="BB106" t="n">
        <v/>
      </c>
      <c r="BC106" t="inlineStr">
        <is>
          <t>09:26:19</t>
        </is>
      </c>
    </row>
    <row r="107" ht="98" customHeight="1">
      <c r="A107" t="inlineStr">
        <is>
          <t>GTR07</t>
        </is>
      </c>
      <c r="B107" t="inlineStr">
        <is>
          <t>ANDHRA PRADESH-2</t>
        </is>
      </c>
      <c r="C107" t="inlineStr">
        <is>
          <t>P SHIVA PRASAD YADAV</t>
        </is>
      </c>
      <c r="D107" t="inlineStr">
        <is>
          <t>SL04418</t>
        </is>
      </c>
      <c r="E107" t="inlineStr">
        <is>
          <t>SR</t>
        </is>
      </c>
      <c r="F107" t="inlineStr">
        <is>
          <t>Active</t>
        </is>
      </c>
      <c r="G107" t="inlineStr">
        <is>
          <t>Sri Kalahasti</t>
        </is>
      </c>
      <c r="H107" t="inlineStr">
        <is>
          <t>RTC ROAD GUDUR (SAHASRA AGENCIES (GUDUR) - DB00268)</t>
        </is>
      </c>
      <c r="I107" t="inlineStr">
        <is>
          <t>Vacant_ASE_Andhra_2</t>
        </is>
      </c>
      <c r="J107" t="n">
        <v/>
      </c>
      <c r="K107" t="inlineStr">
        <is>
          <t>ASE</t>
        </is>
      </c>
      <c r="L107" t="inlineStr">
        <is>
          <t>2026-10-15</t>
        </is>
      </c>
      <c r="M107" t="inlineStr">
        <is>
          <t>2026-10-15</t>
        </is>
      </c>
      <c r="N107" t="inlineStr">
        <is>
          <t>494842</t>
        </is>
      </c>
      <c r="O107" t="inlineStr">
        <is>
          <t>349953</t>
        </is>
      </c>
      <c r="P107" t="inlineStr">
        <is>
          <t>HQ-LOCAL TRAVEL (For 35KM+)</t>
        </is>
      </c>
      <c r="Q107" t="inlineStr">
        <is>
          <t>Retailing HQ</t>
        </is>
      </c>
      <c r="R107" t="n">
        <v/>
      </c>
      <c r="S107" t="n">
        <v/>
      </c>
      <c r="T107" t="n">
        <v/>
      </c>
      <c r="U107" t="n">
        <v/>
      </c>
      <c r="V107" t="n">
        <v/>
      </c>
      <c r="W107" t="inlineStr">
        <is>
          <t>https://bizompictures.s3.ap-southeast-1.amazonaws.com/1810/JxCaYxJswgPLtQ4LFqWb1792077000223oF5I.png</t>
        </is>
      </c>
      <c r="X107" t="inlineStr">
        <is>
          <t>https://bizompictures.s3.ap-southeast-1.amazonaws.com/1810/0ra73vxwgqFn84VeUHSy17920770071677nif.png</t>
        </is>
      </c>
      <c r="Y107" t="inlineStr">
        <is>
          <t>Bike</t>
        </is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inlineStr">
        <is>
          <t>151.20</t>
        </is>
      </c>
      <c r="AI107" t="inlineStr">
        <is>
          <t>151.20</t>
        </is>
      </c>
      <c r="AJ107" t="inlineStr">
        <is>
          <t>151.20</t>
        </is>
      </c>
      <c r="AK107" t="inlineStr">
        <is>
          <t>2201</t>
        </is>
      </c>
      <c r="AL107" t="inlineStr">
        <is>
          <t>VINOD KANDAPPAGARI</t>
        </is>
      </c>
      <c r="AM107" t="inlineStr">
        <is>
          <t>HR APIS</t>
        </is>
      </c>
      <c r="AN107" t="inlineStr">
        <is>
          <t>Pending - 2nd Approval</t>
        </is>
      </c>
      <c r="AO107" t="inlineStr">
        <is>
          <t>2026-10-19</t>
        </is>
      </c>
      <c r="AP107" t="n">
        <v/>
      </c>
      <c r="AQ107" t="inlineStr">
        <is>
          <t>Approved</t>
        </is>
      </c>
      <c r="AR107" t="inlineStr">
        <is>
          <t>8</t>
        </is>
      </c>
      <c r="AS107" t="n">
        <v/>
      </c>
      <c r="AT107" t="n">
        <v/>
      </c>
      <c r="AU107" t="inlineStr">
        <is>
          <t>Pending</t>
        </is>
      </c>
      <c r="AV107" t="inlineStr">
        <is>
          <t>4</t>
        </is>
      </c>
      <c r="AW107" t="inlineStr">
        <is>
          <t>40</t>
        </is>
      </c>
      <c r="AX107" t="inlineStr">
        <is>
          <t>21</t>
        </is>
      </c>
      <c r="AY107" t="inlineStr">
        <is>
          <t>713.00</t>
        </is>
      </c>
      <c r="AZ107" t="inlineStr">
        <is>
          <t>Active</t>
        </is>
      </c>
      <c r="BA107" t="inlineStr">
        <is>
          <t>General Trade</t>
        </is>
      </c>
      <c r="BB107" t="n">
        <v/>
      </c>
      <c r="BC107" t="inlineStr">
        <is>
          <t>08:08:49</t>
        </is>
      </c>
    </row>
    <row r="108" ht="98" customHeight="1">
      <c r="A108" t="inlineStr">
        <is>
          <t>GTR09</t>
        </is>
      </c>
      <c r="B108" t="inlineStr">
        <is>
          <t>TAMIL NADU-2</t>
        </is>
      </c>
      <c r="C108" t="inlineStr">
        <is>
          <t>DHILIBAN M</t>
        </is>
      </c>
      <c r="D108" t="inlineStr">
        <is>
          <t>SL04394</t>
        </is>
      </c>
      <c r="E108" t="inlineStr">
        <is>
          <t>SO</t>
        </is>
      </c>
      <c r="F108" t="inlineStr">
        <is>
          <t>Active</t>
        </is>
      </c>
      <c r="G108" t="inlineStr">
        <is>
          <t>Krishnagiri</t>
        </is>
      </c>
      <c r="H108" t="inlineStr">
        <is>
          <t>Palakodu Market (MADHAIYA STORE - DB02770)</t>
        </is>
      </c>
      <c r="I108" t="inlineStr">
        <is>
          <t>K DINESHKUMAR</t>
        </is>
      </c>
      <c r="J108" t="inlineStr">
        <is>
          <t>SL04559</t>
        </is>
      </c>
      <c r="K108" t="inlineStr">
        <is>
          <t>ASE</t>
        </is>
      </c>
      <c r="L108" t="inlineStr">
        <is>
          <t>2026-10-15</t>
        </is>
      </c>
      <c r="M108" t="inlineStr">
        <is>
          <t>2026-10-15</t>
        </is>
      </c>
      <c r="N108" t="inlineStr">
        <is>
          <t>494859</t>
        </is>
      </c>
      <c r="O108" t="inlineStr">
        <is>
          <t>349966</t>
        </is>
      </c>
      <c r="P108" t="inlineStr">
        <is>
          <t>HQ-LOCAL TRAVEL (For 35KM+)</t>
        </is>
      </c>
      <c r="Q108" t="inlineStr">
        <is>
          <t>Other Activity EX-HQ</t>
        </is>
      </c>
      <c r="R108" t="n">
        <v/>
      </c>
      <c r="S108" t="n">
        <v/>
      </c>
      <c r="T108" t="n">
        <v/>
      </c>
      <c r="U108" t="n">
        <v/>
      </c>
      <c r="V108" t="n">
        <v/>
      </c>
      <c r="W108" t="inlineStr">
        <is>
          <t>https://bizompictures.s3.ap-southeast-1.amazonaws.com/1810/hewHAdVc4wAd01pEUcYF1792077545594lPTP.jpeg</t>
        </is>
      </c>
      <c r="X108" t="inlineStr">
        <is>
          <t>https://bizompictures.s3.ap-southeast-1.amazonaws.com/1810/eB0UxnA8JQekwHKrHDnw1792077547170nP4t.jpeg</t>
        </is>
      </c>
      <c r="Y108" t="inlineStr">
        <is>
          <t>Bike</t>
        </is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inlineStr">
        <is>
          <t>164.00</t>
        </is>
      </c>
      <c r="AI108" t="inlineStr">
        <is>
          <t>164.00</t>
        </is>
      </c>
      <c r="AJ108" t="inlineStr">
        <is>
          <t>164.00</t>
        </is>
      </c>
      <c r="AK108" t="inlineStr">
        <is>
          <t>2162</t>
        </is>
      </c>
      <c r="AL108" t="inlineStr">
        <is>
          <t>Saravanan N</t>
        </is>
      </c>
      <c r="AM108" t="inlineStr">
        <is>
          <t>HR APIS</t>
        </is>
      </c>
      <c r="AN108" t="inlineStr">
        <is>
          <t>Pending - 2nd Approval</t>
        </is>
      </c>
      <c r="AO108" t="inlineStr">
        <is>
          <t>2026-10-16</t>
        </is>
      </c>
      <c r="AP108" t="n">
        <v/>
      </c>
      <c r="AQ108" t="inlineStr">
        <is>
          <t>Approved</t>
        </is>
      </c>
      <c r="AR108" t="inlineStr">
        <is>
          <t>8</t>
        </is>
      </c>
      <c r="AS108" t="n">
        <v/>
      </c>
      <c r="AT108" t="n">
        <v/>
      </c>
      <c r="AU108" t="inlineStr">
        <is>
          <t>Pending</t>
        </is>
      </c>
      <c r="AV108" t="inlineStr">
        <is>
          <t>7</t>
        </is>
      </c>
      <c r="AW108" t="inlineStr">
        <is>
          <t>41</t>
        </is>
      </c>
      <c r="AX108" t="inlineStr">
        <is>
          <t>6</t>
        </is>
      </c>
      <c r="AY108" t="inlineStr">
        <is>
          <t>57.00</t>
        </is>
      </c>
      <c r="AZ108" t="inlineStr">
        <is>
          <t>Active</t>
        </is>
      </c>
      <c r="BA108" t="inlineStr">
        <is>
          <t>General Trade</t>
        </is>
      </c>
      <c r="BB108" t="n">
        <v/>
      </c>
      <c r="BC108" t="inlineStr">
        <is>
          <t>08:43:46</t>
        </is>
      </c>
    </row>
    <row r="109" ht="98" customHeight="1">
      <c r="A109" t="inlineStr">
        <is>
          <t>GTR03 A</t>
        </is>
      </c>
      <c r="B109" t="inlineStr">
        <is>
          <t>UP CENTRAL</t>
        </is>
      </c>
      <c r="C109" t="inlineStr">
        <is>
          <t>AMIT KUMAR SINGH</t>
        </is>
      </c>
      <c r="D109" t="inlineStr">
        <is>
          <t>SL02286</t>
        </is>
      </c>
      <c r="E109" t="inlineStr">
        <is>
          <t>ASE</t>
        </is>
      </c>
      <c r="F109" t="inlineStr">
        <is>
          <t>Active</t>
        </is>
      </c>
      <c r="G109" t="inlineStr">
        <is>
          <t>Lucknow</t>
        </is>
      </c>
      <c r="H109" t="n">
        <v/>
      </c>
      <c r="I109" t="inlineStr">
        <is>
          <t>Vacant_TSM_UPC</t>
        </is>
      </c>
      <c r="J109" t="n">
        <v/>
      </c>
      <c r="K109" t="inlineStr">
        <is>
          <t>TSM</t>
        </is>
      </c>
      <c r="L109" t="inlineStr">
        <is>
          <t>2026-10-15</t>
        </is>
      </c>
      <c r="M109" t="inlineStr">
        <is>
          <t>2026-10-15</t>
        </is>
      </c>
      <c r="N109" t="inlineStr">
        <is>
          <t>494887</t>
        </is>
      </c>
      <c r="O109" t="inlineStr">
        <is>
          <t>349989</t>
        </is>
      </c>
      <c r="P109" t="inlineStr">
        <is>
          <t>HQ-LOCAL TRAVEL (For 35KM+)</t>
        </is>
      </c>
      <c r="Q109" t="inlineStr">
        <is>
          <t>Joint Working HQ</t>
        </is>
      </c>
      <c r="R109" t="n">
        <v/>
      </c>
      <c r="S109" t="n">
        <v/>
      </c>
      <c r="T109" t="n">
        <v/>
      </c>
      <c r="U109" t="n">
        <v/>
      </c>
      <c r="V109" t="n">
        <v/>
      </c>
      <c r="W109" t="inlineStr">
        <is>
          <t>https://bizompictures.s3.ap-southeast-1.amazonaws.com/1810/lShW7bx8svVhDqMoJIlY1792078721509j5gV.jpeg</t>
        </is>
      </c>
      <c r="X109" t="inlineStr">
        <is>
          <t>https://bizompictures.s3.ap-southeast-1.amazonaws.com/1810/nHxYRMsXjjz92EvTQELX1792078726312VW1w.jpeg</t>
        </is>
      </c>
      <c r="Y109" t="inlineStr">
        <is>
          <t>Bike</t>
        </is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inlineStr">
        <is>
          <t>184.00</t>
        </is>
      </c>
      <c r="AI109" t="n">
        <v/>
      </c>
      <c r="AJ109" t="inlineStr">
        <is>
          <t>0.00</t>
        </is>
      </c>
      <c r="AK109" t="inlineStr">
        <is>
          <t>75</t>
        </is>
      </c>
      <c r="AL109" t="inlineStr">
        <is>
          <t>SAURABH JAISWAL</t>
        </is>
      </c>
      <c r="AM109" t="inlineStr">
        <is>
          <t>HR APIS</t>
        </is>
      </c>
      <c r="AN109" t="inlineStr">
        <is>
          <t>Pending - 1st Approval</t>
        </is>
      </c>
      <c r="AO109" t="n">
        <v/>
      </c>
      <c r="AP109" t="n">
        <v/>
      </c>
      <c r="AQ109" t="inlineStr">
        <is>
          <t>Pending</t>
        </is>
      </c>
      <c r="AR109" t="inlineStr">
        <is>
          <t>8</t>
        </is>
      </c>
      <c r="AS109" t="n">
        <v/>
      </c>
      <c r="AT109" t="n">
        <v/>
      </c>
      <c r="AU109" t="inlineStr">
        <is>
          <t>Pending</t>
        </is>
      </c>
      <c r="AV109" t="n">
        <v/>
      </c>
      <c r="AW109" t="n">
        <v/>
      </c>
      <c r="AX109" t="n">
        <v/>
      </c>
      <c r="AY109" t="n">
        <v/>
      </c>
      <c r="AZ109" t="inlineStr">
        <is>
          <t>Active</t>
        </is>
      </c>
      <c r="BA109" t="inlineStr">
        <is>
          <t>General Trade</t>
        </is>
      </c>
      <c r="BB109" t="n">
        <v/>
      </c>
      <c r="BC109" t="n">
        <v/>
      </c>
    </row>
    <row r="110" ht="98" customHeight="1">
      <c r="A110" t="inlineStr">
        <is>
          <t>GTR02</t>
        </is>
      </c>
      <c r="B110" t="inlineStr">
        <is>
          <t>HARYANA-1</t>
        </is>
      </c>
      <c r="C110" t="inlineStr">
        <is>
          <t>MUJAHID .</t>
        </is>
      </c>
      <c r="D110" t="inlineStr">
        <is>
          <t>SL00170</t>
        </is>
      </c>
      <c r="E110" t="inlineStr">
        <is>
          <t>SSO</t>
        </is>
      </c>
      <c r="F110" t="inlineStr">
        <is>
          <t>Active</t>
        </is>
      </c>
      <c r="G110" t="inlineStr">
        <is>
          <t>GURUGRAM</t>
        </is>
      </c>
      <c r="H110" t="inlineStr">
        <is>
          <t>Wazirabad (J. U. Enterprises - C000947)</t>
        </is>
      </c>
      <c r="I110" t="inlineStr">
        <is>
          <t>Vacant_ASE_Haryana_1</t>
        </is>
      </c>
      <c r="J110" t="n">
        <v/>
      </c>
      <c r="K110" t="inlineStr">
        <is>
          <t>ASE</t>
        </is>
      </c>
      <c r="L110" t="inlineStr">
        <is>
          <t>2026-10-15</t>
        </is>
      </c>
      <c r="M110" t="inlineStr">
        <is>
          <t>2026-10-15</t>
        </is>
      </c>
      <c r="N110" t="inlineStr">
        <is>
          <t>494905</t>
        </is>
      </c>
      <c r="O110" t="inlineStr">
        <is>
          <t>350005</t>
        </is>
      </c>
      <c r="P110" t="inlineStr">
        <is>
          <t>HQ-LOCAL TRAVEL (For 35KM+)</t>
        </is>
      </c>
      <c r="Q110" t="inlineStr">
        <is>
          <t>Retailing HQ</t>
        </is>
      </c>
      <c r="R110" t="n">
        <v/>
      </c>
      <c r="S110" t="n">
        <v/>
      </c>
      <c r="T110" t="n">
        <v/>
      </c>
      <c r="U110" t="n">
        <v/>
      </c>
      <c r="V110" t="n">
        <v/>
      </c>
      <c r="W110" t="inlineStr">
        <is>
          <t>https://bizompictures.s3.ap-southeast-1.amazonaws.com/1810/3ynPAyHW6eSdHp2fbrcV1792079461077QbZO.jpeg</t>
        </is>
      </c>
      <c r="X110" t="inlineStr">
        <is>
          <t>https://bizompictures.s3.ap-southeast-1.amazonaws.com/1810/Hn5oMJXgy4Iu1pZmqSyV1792079470414ywv1.jpeg</t>
        </is>
      </c>
      <c r="Y110" t="inlineStr">
        <is>
          <t>Bike</t>
        </is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inlineStr">
        <is>
          <t>448.00</t>
        </is>
      </c>
      <c r="AI110" t="n">
        <v/>
      </c>
      <c r="AJ110" t="inlineStr">
        <is>
          <t>0.00</t>
        </is>
      </c>
      <c r="AK110" t="inlineStr">
        <is>
          <t>334</t>
        </is>
      </c>
      <c r="AL110" t="inlineStr">
        <is>
          <t>PUNEET WADHWA</t>
        </is>
      </c>
      <c r="AM110" t="inlineStr">
        <is>
          <t>HR APIS</t>
        </is>
      </c>
      <c r="AN110" t="inlineStr">
        <is>
          <t>Pending - 1st Approval</t>
        </is>
      </c>
      <c r="AO110" t="n">
        <v/>
      </c>
      <c r="AP110" t="n">
        <v/>
      </c>
      <c r="AQ110" t="inlineStr">
        <is>
          <t>Pending</t>
        </is>
      </c>
      <c r="AR110" t="inlineStr">
        <is>
          <t>8</t>
        </is>
      </c>
      <c r="AS110" t="n">
        <v/>
      </c>
      <c r="AT110" t="n">
        <v/>
      </c>
      <c r="AU110" t="inlineStr">
        <is>
          <t>Pending</t>
        </is>
      </c>
      <c r="AV110" t="n">
        <v/>
      </c>
      <c r="AW110" t="inlineStr">
        <is>
          <t>41</t>
        </is>
      </c>
      <c r="AX110" t="inlineStr">
        <is>
          <t>27</t>
        </is>
      </c>
      <c r="AY110" t="inlineStr">
        <is>
          <t>150.00</t>
        </is>
      </c>
      <c r="AZ110" t="inlineStr">
        <is>
          <t>Active</t>
        </is>
      </c>
      <c r="BA110" t="inlineStr">
        <is>
          <t>General Trade</t>
        </is>
      </c>
      <c r="BB110" t="n">
        <v/>
      </c>
      <c r="BC110" t="inlineStr">
        <is>
          <t>10:04:13</t>
        </is>
      </c>
    </row>
    <row r="111" ht="98" customHeight="1">
      <c r="A111" t="inlineStr">
        <is>
          <t>North</t>
        </is>
      </c>
      <c r="B111" t="inlineStr">
        <is>
          <t>DELHI_MT</t>
        </is>
      </c>
      <c r="C111" t="inlineStr">
        <is>
          <t>VINOD KUMAR</t>
        </is>
      </c>
      <c r="D111" t="inlineStr">
        <is>
          <t>SL04205</t>
        </is>
      </c>
      <c r="E111" t="inlineStr">
        <is>
          <t>SR</t>
        </is>
      </c>
      <c r="F111" t="inlineStr">
        <is>
          <t>Active</t>
        </is>
      </c>
      <c r="G111" t="inlineStr">
        <is>
          <t>Delhi</t>
        </is>
      </c>
      <c r="H111" t="inlineStr">
        <is>
          <t>Ghaziabad(AVENUE SUPERMARTS LIMITED-C002709)</t>
        </is>
      </c>
      <c r="I111" t="inlineStr">
        <is>
          <t>RISHI RAGHAV</t>
        </is>
      </c>
      <c r="J111" t="inlineStr">
        <is>
          <t>SL04496</t>
        </is>
      </c>
      <c r="K111" t="inlineStr">
        <is>
          <t>KAM</t>
        </is>
      </c>
      <c r="L111" t="inlineStr">
        <is>
          <t>2026-10-15</t>
        </is>
      </c>
      <c r="M111" t="inlineStr">
        <is>
          <t>2026-10-15</t>
        </is>
      </c>
      <c r="N111" t="inlineStr">
        <is>
          <t>494929</t>
        </is>
      </c>
      <c r="O111" t="inlineStr">
        <is>
          <t>350027</t>
        </is>
      </c>
      <c r="P111" t="inlineStr">
        <is>
          <t>HQ-LOCAL TRAVEL (For 35KM+)</t>
        </is>
      </c>
      <c r="Q111" t="inlineStr">
        <is>
          <t>Retailing HQ</t>
        </is>
      </c>
      <c r="R111" t="n">
        <v/>
      </c>
      <c r="S111" t="n">
        <v/>
      </c>
      <c r="T111" t="n">
        <v/>
      </c>
      <c r="U111" t="n">
        <v/>
      </c>
      <c r="V111" t="n">
        <v/>
      </c>
      <c r="W111" t="inlineStr">
        <is>
          <t>https://bizompictures.s3.ap-southeast-1.amazonaws.com/1810/nmRdVKzErPQNdjH1NL45179208057049761Xx.png</t>
        </is>
      </c>
      <c r="X111" t="inlineStr">
        <is>
          <t>https://bizompictures.s3.ap-southeast-1.amazonaws.com/1810/a5NZKcRRGmJU3gAHL8dG17920805747298pFK.png</t>
        </is>
      </c>
      <c r="Y111" t="inlineStr">
        <is>
          <t>Bike</t>
        </is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inlineStr">
        <is>
          <t>168.00</t>
        </is>
      </c>
      <c r="AI111" t="n">
        <v/>
      </c>
      <c r="AJ111" t="inlineStr">
        <is>
          <t>0.00</t>
        </is>
      </c>
      <c r="AK111" t="inlineStr">
        <is>
          <t>1829</t>
        </is>
      </c>
      <c r="AL111" t="inlineStr">
        <is>
          <t>Gouri Shankar</t>
        </is>
      </c>
      <c r="AM111" t="inlineStr">
        <is>
          <t>HR APIS</t>
        </is>
      </c>
      <c r="AN111" t="inlineStr">
        <is>
          <t>Pending - 1st Approval</t>
        </is>
      </c>
      <c r="AO111" t="n">
        <v/>
      </c>
      <c r="AP111" t="n">
        <v/>
      </c>
      <c r="AQ111" t="inlineStr">
        <is>
          <t>Pending</t>
        </is>
      </c>
      <c r="AR111" t="inlineStr">
        <is>
          <t>8</t>
        </is>
      </c>
      <c r="AS111" t="n">
        <v/>
      </c>
      <c r="AT111" t="n">
        <v/>
      </c>
      <c r="AU111" t="inlineStr">
        <is>
          <t>Pending</t>
        </is>
      </c>
      <c r="AV111" t="n">
        <v/>
      </c>
      <c r="AW111" t="inlineStr">
        <is>
          <t>6</t>
        </is>
      </c>
      <c r="AX111" t="inlineStr">
        <is>
          <t>7</t>
        </is>
      </c>
      <c r="AY111" t="inlineStr">
        <is>
          <t>354.00</t>
        </is>
      </c>
      <c r="AZ111" t="inlineStr">
        <is>
          <t>Active</t>
        </is>
      </c>
      <c r="BA111" t="inlineStr">
        <is>
          <t>Modern Trade</t>
        </is>
      </c>
      <c r="BB111" t="n">
        <v/>
      </c>
      <c r="BC111" t="inlineStr">
        <is>
          <t>07:05:23</t>
        </is>
      </c>
    </row>
    <row r="112" ht="98" customHeight="1">
      <c r="A112" t="inlineStr">
        <is>
          <t>South</t>
        </is>
      </c>
      <c r="B112" t="inlineStr">
        <is>
          <t>KARNATAKA_MT</t>
        </is>
      </c>
      <c r="C112" t="inlineStr">
        <is>
          <t>V GIRIDHAR BABU</t>
        </is>
      </c>
      <c r="D112" t="inlineStr">
        <is>
          <t>SL04344</t>
        </is>
      </c>
      <c r="E112" t="inlineStr">
        <is>
          <t>SO</t>
        </is>
      </c>
      <c r="F112" t="inlineStr">
        <is>
          <t>Active</t>
        </is>
      </c>
      <c r="G112" t="inlineStr">
        <is>
          <t>Bangalore</t>
        </is>
      </c>
      <c r="H112" t="n">
        <v/>
      </c>
      <c r="I112" t="inlineStr">
        <is>
          <t>AMRUTH K</t>
        </is>
      </c>
      <c r="J112" t="inlineStr">
        <is>
          <t>SL04303</t>
        </is>
      </c>
      <c r="K112" t="inlineStr">
        <is>
          <t>KAE</t>
        </is>
      </c>
      <c r="L112" t="inlineStr">
        <is>
          <t>2026-10-15</t>
        </is>
      </c>
      <c r="M112" t="inlineStr">
        <is>
          <t>2026-10-15</t>
        </is>
      </c>
      <c r="N112" t="inlineStr">
        <is>
          <t>494956</t>
        </is>
      </c>
      <c r="O112" t="inlineStr">
        <is>
          <t>350048</t>
        </is>
      </c>
      <c r="P112" t="inlineStr">
        <is>
          <t>HQ-LOCAL TRAVEL (For 35KM+)</t>
        </is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inlineStr">
        <is>
          <t>https://bizompictures.s3.ap-southeast-1.amazonaws.com/1810/4DzclwjjuL2QMbMY5cK91792081857855bey6.jpeg</t>
        </is>
      </c>
      <c r="X112" t="inlineStr">
        <is>
          <t>https://bizompictures.s3.ap-southeast-1.amazonaws.com/1810/Yv0YLFnTwhqhwKNqgtoZ1792081863765iQtL.jpeg</t>
        </is>
      </c>
      <c r="Y112" t="inlineStr">
        <is>
          <t>Bike</t>
        </is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inlineStr">
        <is>
          <t>184.00</t>
        </is>
      </c>
      <c r="AI112" t="n">
        <v/>
      </c>
      <c r="AJ112" t="inlineStr">
        <is>
          <t>0.00</t>
        </is>
      </c>
      <c r="AK112" t="inlineStr">
        <is>
          <t>2067</t>
        </is>
      </c>
      <c r="AL112" t="inlineStr">
        <is>
          <t>AMRUTH K</t>
        </is>
      </c>
      <c r="AM112" t="inlineStr">
        <is>
          <t>HR APIS</t>
        </is>
      </c>
      <c r="AN112" t="inlineStr">
        <is>
          <t>Pending - 1st Approval</t>
        </is>
      </c>
      <c r="AO112" t="n">
        <v/>
      </c>
      <c r="AP112" t="n">
        <v/>
      </c>
      <c r="AQ112" t="inlineStr">
        <is>
          <t>Pending</t>
        </is>
      </c>
      <c r="AR112" t="inlineStr">
        <is>
          <t>8</t>
        </is>
      </c>
      <c r="AS112" t="n">
        <v/>
      </c>
      <c r="AT112" t="n">
        <v/>
      </c>
      <c r="AU112" t="inlineStr">
        <is>
          <t>Pending</t>
        </is>
      </c>
      <c r="AV112" t="n">
        <v/>
      </c>
      <c r="AW112" t="n">
        <v/>
      </c>
      <c r="AX112" t="n">
        <v/>
      </c>
      <c r="AY112" t="n">
        <v/>
      </c>
      <c r="AZ112" t="inlineStr">
        <is>
          <t>Active</t>
        </is>
      </c>
      <c r="BA112" t="inlineStr">
        <is>
          <t>Modern Trade</t>
        </is>
      </c>
      <c r="BB112" t="n">
        <v/>
      </c>
      <c r="BC112" t="n">
        <v/>
      </c>
    </row>
    <row r="113" ht="98" customHeight="1">
      <c r="A113" t="inlineStr">
        <is>
          <t>GTR05</t>
        </is>
      </c>
      <c r="B113" t="inlineStr">
        <is>
          <t>ORISSA</t>
        </is>
      </c>
      <c r="C113" t="inlineStr">
        <is>
          <t>SURESH KUMAR JENA</t>
        </is>
      </c>
      <c r="D113" t="inlineStr">
        <is>
          <t>SL02458</t>
        </is>
      </c>
      <c r="E113" t="inlineStr">
        <is>
          <t>SO</t>
        </is>
      </c>
      <c r="F113" t="inlineStr">
        <is>
          <t>Active</t>
        </is>
      </c>
      <c r="G113" t="inlineStr">
        <is>
          <t>cuttack</t>
        </is>
      </c>
      <c r="H113" t="inlineStr">
        <is>
          <t>Naugaon Market (SAI SHIVA SALES &amp; ASSOCIATES - DB02686)</t>
        </is>
      </c>
      <c r="I113" t="inlineStr">
        <is>
          <t>BASANTA KUMAR BHUYAN</t>
        </is>
      </c>
      <c r="J113" t="inlineStr">
        <is>
          <t>SL03372</t>
        </is>
      </c>
      <c r="K113" t="inlineStr">
        <is>
          <t>ASE</t>
        </is>
      </c>
      <c r="L113" t="inlineStr">
        <is>
          <t>2026-10-15</t>
        </is>
      </c>
      <c r="M113" t="inlineStr">
        <is>
          <t>2026-10-15</t>
        </is>
      </c>
      <c r="N113" t="inlineStr">
        <is>
          <t>495006</t>
        </is>
      </c>
      <c r="O113" t="inlineStr">
        <is>
          <t>350082</t>
        </is>
      </c>
      <c r="P113" t="inlineStr">
        <is>
          <t>HQ-LOCAL TRAVEL (For 35KM+)</t>
        </is>
      </c>
      <c r="Q113" t="inlineStr">
        <is>
          <t>Retailing HQ</t>
        </is>
      </c>
      <c r="R113" t="n">
        <v/>
      </c>
      <c r="S113" t="n">
        <v/>
      </c>
      <c r="T113" t="n">
        <v/>
      </c>
      <c r="U113" t="n">
        <v/>
      </c>
      <c r="V113" t="n">
        <v/>
      </c>
      <c r="W113" t="inlineStr">
        <is>
          <t>https://bizompictures.s3.ap-southeast-1.amazonaws.com/1810/UfY7Zdi40pA4CUsZG8ef1792086499697cHCD.jpeg</t>
        </is>
      </c>
      <c r="X113" t="inlineStr">
        <is>
          <t>https://bizompictures.s3.ap-southeast-1.amazonaws.com/1810/t2Ms2CnIk1VTIZb36iEY1792086501464TFJw.jpeg</t>
        </is>
      </c>
      <c r="Y113" t="inlineStr">
        <is>
          <t>Bike</t>
        </is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inlineStr">
        <is>
          <t>276.00</t>
        </is>
      </c>
      <c r="AI113" t="n">
        <v/>
      </c>
      <c r="AJ113" t="inlineStr">
        <is>
          <t>0.00</t>
        </is>
      </c>
      <c r="AK113" t="inlineStr">
        <is>
          <t>111</t>
        </is>
      </c>
      <c r="AL113" t="inlineStr">
        <is>
          <t>UMA SANKAR PATTANAIK</t>
        </is>
      </c>
      <c r="AM113" t="inlineStr">
        <is>
          <t>HR APIS</t>
        </is>
      </c>
      <c r="AN113" t="inlineStr">
        <is>
          <t>Pending - 1st Approval</t>
        </is>
      </c>
      <c r="AO113" t="n">
        <v/>
      </c>
      <c r="AP113" t="n">
        <v/>
      </c>
      <c r="AQ113" t="inlineStr">
        <is>
          <t>Pending</t>
        </is>
      </c>
      <c r="AR113" t="inlineStr">
        <is>
          <t>8</t>
        </is>
      </c>
      <c r="AS113" t="n">
        <v/>
      </c>
      <c r="AT113" t="n">
        <v/>
      </c>
      <c r="AU113" t="inlineStr">
        <is>
          <t>Pending</t>
        </is>
      </c>
      <c r="AV113" t="n">
        <v/>
      </c>
      <c r="AW113" t="inlineStr">
        <is>
          <t>43</t>
        </is>
      </c>
      <c r="AX113" t="inlineStr">
        <is>
          <t>11</t>
        </is>
      </c>
      <c r="AY113" t="inlineStr">
        <is>
          <t>118.00</t>
        </is>
      </c>
      <c r="AZ113" t="inlineStr">
        <is>
          <t>Active</t>
        </is>
      </c>
      <c r="BA113" t="inlineStr">
        <is>
          <t>General Trade</t>
        </is>
      </c>
      <c r="BB113" t="n">
        <v/>
      </c>
      <c r="BC113" t="inlineStr">
        <is>
          <t>08:51:00</t>
        </is>
      </c>
    </row>
    <row r="114" ht="98" customHeight="1">
      <c r="A114" t="inlineStr">
        <is>
          <t>GTR03 A</t>
        </is>
      </c>
      <c r="B114" t="inlineStr">
        <is>
          <t>UP CENTRAL</t>
        </is>
      </c>
      <c r="C114" t="inlineStr">
        <is>
          <t>RAJ KUMAR PAL</t>
        </is>
      </c>
      <c r="D114" t="inlineStr">
        <is>
          <t>SL03612</t>
        </is>
      </c>
      <c r="E114" t="inlineStr">
        <is>
          <t>SR</t>
        </is>
      </c>
      <c r="F114" t="inlineStr">
        <is>
          <t>Active</t>
        </is>
      </c>
      <c r="G114" t="inlineStr">
        <is>
          <t>LUCKNOW</t>
        </is>
      </c>
      <c r="H114" t="inlineStr">
        <is>
          <t>Pgi Market (INDIA ENTERPRISES - C003090)</t>
        </is>
      </c>
      <c r="I114" t="inlineStr">
        <is>
          <t>AMIT KUMAR SINGH</t>
        </is>
      </c>
      <c r="J114" t="inlineStr">
        <is>
          <t>SL02286</t>
        </is>
      </c>
      <c r="K114" t="inlineStr">
        <is>
          <t>ASE</t>
        </is>
      </c>
      <c r="L114" t="inlineStr">
        <is>
          <t>2026-10-15</t>
        </is>
      </c>
      <c r="M114" t="inlineStr">
        <is>
          <t>2026-10-16</t>
        </is>
      </c>
      <c r="N114" t="inlineStr">
        <is>
          <t>495028</t>
        </is>
      </c>
      <c r="O114" t="inlineStr">
        <is>
          <t>350092</t>
        </is>
      </c>
      <c r="P114" t="inlineStr">
        <is>
          <t>HQ-LOCAL TRAVEL (For 35KM+)</t>
        </is>
      </c>
      <c r="Q114" t="inlineStr">
        <is>
          <t>Retailing HQ</t>
        </is>
      </c>
      <c r="R114" t="n">
        <v/>
      </c>
      <c r="S114" t="n">
        <v/>
      </c>
      <c r="T114" t="n">
        <v/>
      </c>
      <c r="U114" t="n">
        <v/>
      </c>
      <c r="V114" t="n">
        <v/>
      </c>
      <c r="W114" t="inlineStr">
        <is>
          <t>https://bizompictures.s3.ap-southeast-1.amazonaws.com/1810/1YkMbG2RwF6JG9Y3OWrA1792113134400izFZ.jpeg</t>
        </is>
      </c>
      <c r="X114" t="inlineStr">
        <is>
          <t>https://bizompictures.s3.ap-southeast-1.amazonaws.com/1810/PRpJxUq1A6X1LeZyJ46m1792113138507UY0V.jpeg</t>
        </is>
      </c>
      <c r="Y114" t="inlineStr">
        <is>
          <t>Bike</t>
        </is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inlineStr">
        <is>
          <t>152.00</t>
        </is>
      </c>
      <c r="AI114" t="n">
        <v/>
      </c>
      <c r="AJ114" t="inlineStr">
        <is>
          <t>0.00</t>
        </is>
      </c>
      <c r="AK114" t="inlineStr">
        <is>
          <t>1048</t>
        </is>
      </c>
      <c r="AL114" t="inlineStr">
        <is>
          <t>SAURABH JAISWAL</t>
        </is>
      </c>
      <c r="AM114" t="inlineStr">
        <is>
          <t>HR APIS</t>
        </is>
      </c>
      <c r="AN114" t="inlineStr">
        <is>
          <t>Pending - 1st Approval</t>
        </is>
      </c>
      <c r="AO114" t="n">
        <v/>
      </c>
      <c r="AP114" t="n">
        <v/>
      </c>
      <c r="AQ114" t="inlineStr">
        <is>
          <t>Pending</t>
        </is>
      </c>
      <c r="AR114" t="inlineStr">
        <is>
          <t>8</t>
        </is>
      </c>
      <c r="AS114" t="n">
        <v/>
      </c>
      <c r="AT114" t="n">
        <v/>
      </c>
      <c r="AU114" t="inlineStr">
        <is>
          <t>Pending</t>
        </is>
      </c>
      <c r="AV114" t="n">
        <v/>
      </c>
      <c r="AW114" t="inlineStr">
        <is>
          <t>46</t>
        </is>
      </c>
      <c r="AX114" t="inlineStr">
        <is>
          <t>17</t>
        </is>
      </c>
      <c r="AY114" t="inlineStr">
        <is>
          <t>175.00</t>
        </is>
      </c>
      <c r="AZ114" t="inlineStr">
        <is>
          <t>Active</t>
        </is>
      </c>
      <c r="BA114" t="inlineStr">
        <is>
          <t>General Trade</t>
        </is>
      </c>
      <c r="BB114" t="n">
        <v/>
      </c>
      <c r="BC114" t="inlineStr">
        <is>
          <t>06:28:03</t>
        </is>
      </c>
    </row>
    <row r="115" ht="98" customHeight="1">
      <c r="A115" t="inlineStr">
        <is>
          <t>GTR03 A</t>
        </is>
      </c>
      <c r="B115" t="inlineStr">
        <is>
          <t>UP CENTRAL</t>
        </is>
      </c>
      <c r="C115" t="inlineStr">
        <is>
          <t>AMAN KUMAR</t>
        </is>
      </c>
      <c r="D115" t="inlineStr">
        <is>
          <t>SL04365</t>
        </is>
      </c>
      <c r="E115" t="inlineStr">
        <is>
          <t>SR</t>
        </is>
      </c>
      <c r="F115" t="inlineStr">
        <is>
          <t>Active</t>
        </is>
      </c>
      <c r="G115" t="inlineStr">
        <is>
          <t>Raibareli</t>
        </is>
      </c>
      <c r="H115" t="inlineStr">
        <is>
          <t>Pragatipuram to Gallamandi(AAVYA ENTERPRISES -C002626)</t>
        </is>
      </c>
      <c r="I115" t="inlineStr">
        <is>
          <t>Vacant_ASE_UPC</t>
        </is>
      </c>
      <c r="J115" t="n">
        <v/>
      </c>
      <c r="K115" t="inlineStr">
        <is>
          <t>ASE</t>
        </is>
      </c>
      <c r="L115" t="inlineStr">
        <is>
          <t>2026-10-15</t>
        </is>
      </c>
      <c r="M115" t="inlineStr">
        <is>
          <t>2026-10-16</t>
        </is>
      </c>
      <c r="N115" t="inlineStr">
        <is>
          <t>495052</t>
        </is>
      </c>
      <c r="O115" t="inlineStr">
        <is>
          <t>350107</t>
        </is>
      </c>
      <c r="P115" t="inlineStr">
        <is>
          <t>HQ-LOCAL TRAVEL (For 35KM+)</t>
        </is>
      </c>
      <c r="Q115" t="inlineStr">
        <is>
          <t>Retailing HQ</t>
        </is>
      </c>
      <c r="R115" t="n">
        <v/>
      </c>
      <c r="S115" t="n">
        <v/>
      </c>
      <c r="T115" t="n">
        <v/>
      </c>
      <c r="U115" t="n">
        <v/>
      </c>
      <c r="V115" t="n">
        <v/>
      </c>
      <c r="W115" t="inlineStr">
        <is>
          <t>https://bizompictures.s3.ap-southeast-1.amazonaws.com/1810/ynPLVkFOdYJpXBSvCzwx179212028082156Ra.jpeg</t>
        </is>
      </c>
      <c r="X115" t="inlineStr">
        <is>
          <t>https://bizompictures.s3.ap-southeast-1.amazonaws.com/1810/TyaRcRSZDGFnImgsDL661792120282350oPXQ.jpeg</t>
        </is>
      </c>
      <c r="Y115" t="inlineStr">
        <is>
          <t>Bike</t>
        </is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inlineStr">
        <is>
          <t>304.00</t>
        </is>
      </c>
      <c r="AI115" t="n">
        <v/>
      </c>
      <c r="AJ115" t="inlineStr">
        <is>
          <t>0.00</t>
        </is>
      </c>
      <c r="AK115" t="inlineStr">
        <is>
          <t>2098</t>
        </is>
      </c>
      <c r="AL115" t="inlineStr">
        <is>
          <t>SAURABH JAISWAL</t>
        </is>
      </c>
      <c r="AM115" t="inlineStr">
        <is>
          <t>HR APIS</t>
        </is>
      </c>
      <c r="AN115" t="inlineStr">
        <is>
          <t>Pending - 1st Approval</t>
        </is>
      </c>
      <c r="AO115" t="n">
        <v/>
      </c>
      <c r="AP115" t="n">
        <v/>
      </c>
      <c r="AQ115" t="inlineStr">
        <is>
          <t>Pending</t>
        </is>
      </c>
      <c r="AR115" t="inlineStr">
        <is>
          <t>8</t>
        </is>
      </c>
      <c r="AS115" t="n">
        <v/>
      </c>
      <c r="AT115" t="n">
        <v/>
      </c>
      <c r="AU115" t="inlineStr">
        <is>
          <t>Pending</t>
        </is>
      </c>
      <c r="AV115" t="n">
        <v/>
      </c>
      <c r="AW115" t="inlineStr">
        <is>
          <t>42</t>
        </is>
      </c>
      <c r="AX115" t="inlineStr">
        <is>
          <t>15</t>
        </is>
      </c>
      <c r="AY115" t="inlineStr">
        <is>
          <t>236.00</t>
        </is>
      </c>
      <c r="AZ115" t="inlineStr">
        <is>
          <t>Active</t>
        </is>
      </c>
      <c r="BA115" t="inlineStr">
        <is>
          <t>General Trade</t>
        </is>
      </c>
      <c r="BB115" t="n">
        <v/>
      </c>
      <c r="BC115" t="inlineStr">
        <is>
          <t>07:31:39</t>
        </is>
      </c>
    </row>
    <row r="116" ht="98" customHeight="1">
      <c r="A116" t="inlineStr">
        <is>
          <t>GTR05</t>
        </is>
      </c>
      <c r="B116" t="inlineStr">
        <is>
          <t>MADHYA PRADESH-2</t>
        </is>
      </c>
      <c r="C116" t="inlineStr">
        <is>
          <t>GOURAV TAMRKAR</t>
        </is>
      </c>
      <c r="D116" t="inlineStr">
        <is>
          <t>SL04457</t>
        </is>
      </c>
      <c r="E116" t="inlineStr">
        <is>
          <t>SR</t>
        </is>
      </c>
      <c r="F116" t="inlineStr">
        <is>
          <t>Active</t>
        </is>
      </c>
      <c r="G116" t="inlineStr">
        <is>
          <t>CHHATARPUR</t>
        </is>
      </c>
      <c r="H116" t="inlineStr">
        <is>
          <t>CHOCK BAZAR(YOGITA MARKETING_DB03663)</t>
        </is>
      </c>
      <c r="I116" t="inlineStr">
        <is>
          <t>KAPIL SHRIVASTAVA</t>
        </is>
      </c>
      <c r="J116" t="inlineStr">
        <is>
          <t>SL02959</t>
        </is>
      </c>
      <c r="K116" t="inlineStr">
        <is>
          <t>SSO</t>
        </is>
      </c>
      <c r="L116" t="inlineStr">
        <is>
          <t>2026-10-15</t>
        </is>
      </c>
      <c r="M116" t="inlineStr">
        <is>
          <t>2026-10-16</t>
        </is>
      </c>
      <c r="N116" t="inlineStr">
        <is>
          <t>495054</t>
        </is>
      </c>
      <c r="O116" t="inlineStr">
        <is>
          <t>350109</t>
        </is>
      </c>
      <c r="P116" t="inlineStr">
        <is>
          <t>HQ-LOCAL TRAVEL (For 35KM+)</t>
        </is>
      </c>
      <c r="Q116" t="inlineStr">
        <is>
          <t>Retailing EX-HQ</t>
        </is>
      </c>
      <c r="R116" t="n">
        <v/>
      </c>
      <c r="S116" t="n">
        <v/>
      </c>
      <c r="T116" t="n">
        <v/>
      </c>
      <c r="U116" t="n">
        <v/>
      </c>
      <c r="V116" t="n">
        <v/>
      </c>
      <c r="W116" t="inlineStr">
        <is>
          <t>https://bizompictures.s3.ap-southeast-1.amazonaws.com/1810/YMgR2Yg67BnCdduUyiOO179212053976750fs.jpeg</t>
        </is>
      </c>
      <c r="X116" t="inlineStr">
        <is>
          <t>https://bizompictures.s3.ap-southeast-1.amazonaws.com/1810/T77Q5Cxpyusv26m7v2Mb1792120545357fTpC.jpeg</t>
        </is>
      </c>
      <c r="Y116" t="inlineStr">
        <is>
          <t>Bike</t>
        </is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inlineStr">
        <is>
          <t>400.00</t>
        </is>
      </c>
      <c r="AI116" t="inlineStr">
        <is>
          <t>260.00</t>
        </is>
      </c>
      <c r="AJ116" t="inlineStr">
        <is>
          <t>260.00</t>
        </is>
      </c>
      <c r="AK116" t="inlineStr">
        <is>
          <t>2260</t>
        </is>
      </c>
      <c r="AL116" t="inlineStr">
        <is>
          <t>SURENDRA VISHWAKARMA</t>
        </is>
      </c>
      <c r="AM116" t="inlineStr">
        <is>
          <t>HR APIS</t>
        </is>
      </c>
      <c r="AN116" t="inlineStr">
        <is>
          <t>Pending - 2nd Approval</t>
        </is>
      </c>
      <c r="AO116" t="inlineStr">
        <is>
          <t>2026-10-17</t>
        </is>
      </c>
      <c r="AP116" t="n">
        <v/>
      </c>
      <c r="AQ116" t="inlineStr">
        <is>
          <t>Approved</t>
        </is>
      </c>
      <c r="AR116" t="inlineStr">
        <is>
          <t>8</t>
        </is>
      </c>
      <c r="AS116" t="n">
        <v/>
      </c>
      <c r="AT116" t="n">
        <v/>
      </c>
      <c r="AU116" t="inlineStr">
        <is>
          <t>Pending</t>
        </is>
      </c>
      <c r="AV116" t="inlineStr">
        <is>
          <t>6</t>
        </is>
      </c>
      <c r="AW116" t="inlineStr">
        <is>
          <t>40</t>
        </is>
      </c>
      <c r="AX116" t="inlineStr">
        <is>
          <t>18</t>
        </is>
      </c>
      <c r="AY116" t="inlineStr">
        <is>
          <t>143.00</t>
        </is>
      </c>
      <c r="AZ116" t="inlineStr">
        <is>
          <t>Active</t>
        </is>
      </c>
      <c r="BA116" t="inlineStr">
        <is>
          <t>General Trade</t>
        </is>
      </c>
      <c r="BB116" t="n">
        <v/>
      </c>
      <c r="BC116" t="inlineStr">
        <is>
          <t>08:59:30</t>
        </is>
      </c>
    </row>
    <row r="117" ht="98" customHeight="1">
      <c r="A117" t="inlineStr">
        <is>
          <t>GTR09</t>
        </is>
      </c>
      <c r="B117" t="inlineStr">
        <is>
          <t>TAMIL NADU-1</t>
        </is>
      </c>
      <c r="C117" t="inlineStr">
        <is>
          <t>ARUMANI M</t>
        </is>
      </c>
      <c r="D117" t="inlineStr">
        <is>
          <t>SL03708</t>
        </is>
      </c>
      <c r="E117" t="inlineStr">
        <is>
          <t>SO</t>
        </is>
      </c>
      <c r="F117" t="inlineStr">
        <is>
          <t>Active</t>
        </is>
      </c>
      <c r="G117" t="inlineStr">
        <is>
          <t>CHENNAI</t>
        </is>
      </c>
      <c r="H117" t="inlineStr">
        <is>
          <t>VEPPAMPATTU(DB03627	-GANESH TRADERS)</t>
        </is>
      </c>
      <c r="I117" t="inlineStr">
        <is>
          <t>Ramanan</t>
        </is>
      </c>
      <c r="J117" t="inlineStr">
        <is>
          <t>SL04449</t>
        </is>
      </c>
      <c r="K117" t="inlineStr">
        <is>
          <t>ASE</t>
        </is>
      </c>
      <c r="L117" t="inlineStr">
        <is>
          <t>2026-10-15</t>
        </is>
      </c>
      <c r="M117" t="inlineStr">
        <is>
          <t>2026-10-16</t>
        </is>
      </c>
      <c r="N117" t="inlineStr">
        <is>
          <t>495083</t>
        </is>
      </c>
      <c r="O117" t="inlineStr">
        <is>
          <t>350135</t>
        </is>
      </c>
      <c r="P117" t="inlineStr">
        <is>
          <t>HQ-LOCAL TRAVEL (For 35KM+)</t>
        </is>
      </c>
      <c r="Q117" t="inlineStr">
        <is>
          <t>Retailing EX-HQ</t>
        </is>
      </c>
      <c r="R117" t="n">
        <v/>
      </c>
      <c r="S117" t="n">
        <v/>
      </c>
      <c r="T117" t="n">
        <v/>
      </c>
      <c r="U117" t="n">
        <v/>
      </c>
      <c r="V117" t="n">
        <v/>
      </c>
      <c r="W117" t="inlineStr">
        <is>
          <t>https://bizompictures.s3.ap-southeast-1.amazonaws.com/1810/bU9rLJ3kvgoBDoAnogiH1792128185398ex9I.jpeg</t>
        </is>
      </c>
      <c r="X117" t="inlineStr">
        <is>
          <t>https://bizompictures.s3.ap-southeast-1.amazonaws.com/1810/ZeU2soDbxsKTMkYaXZdO179212818841578EG.jpeg</t>
        </is>
      </c>
      <c r="Y117" t="inlineStr">
        <is>
          <t>Bike</t>
        </is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inlineStr">
        <is>
          <t>260.00</t>
        </is>
      </c>
      <c r="AI117" t="inlineStr">
        <is>
          <t>260.00</t>
        </is>
      </c>
      <c r="AJ117" t="inlineStr">
        <is>
          <t>260.00</t>
        </is>
      </c>
      <c r="AK117" t="inlineStr">
        <is>
          <t>1231</t>
        </is>
      </c>
      <c r="AL117" t="inlineStr">
        <is>
          <t>Saravanan N</t>
        </is>
      </c>
      <c r="AM117" t="inlineStr">
        <is>
          <t>HR APIS</t>
        </is>
      </c>
      <c r="AN117" t="inlineStr">
        <is>
          <t>Pending - 2nd Approval</t>
        </is>
      </c>
      <c r="AO117" t="inlineStr">
        <is>
          <t>2026-10-16</t>
        </is>
      </c>
      <c r="AP117" t="n">
        <v/>
      </c>
      <c r="AQ117" t="inlineStr">
        <is>
          <t>Approved</t>
        </is>
      </c>
      <c r="AR117" t="inlineStr">
        <is>
          <t>8</t>
        </is>
      </c>
      <c r="AS117" t="n">
        <v/>
      </c>
      <c r="AT117" t="n">
        <v/>
      </c>
      <c r="AU117" t="inlineStr">
        <is>
          <t>Pending</t>
        </is>
      </c>
      <c r="AV117" t="inlineStr">
        <is>
          <t>7</t>
        </is>
      </c>
      <c r="AW117" t="inlineStr">
        <is>
          <t>35</t>
        </is>
      </c>
      <c r="AX117" t="inlineStr">
        <is>
          <t>10</t>
        </is>
      </c>
      <c r="AY117" t="inlineStr">
        <is>
          <t>110.00</t>
        </is>
      </c>
      <c r="AZ117" t="inlineStr">
        <is>
          <t>Active</t>
        </is>
      </c>
      <c r="BA117" t="inlineStr">
        <is>
          <t>General Trade</t>
        </is>
      </c>
      <c r="BB117" t="n">
        <v/>
      </c>
      <c r="BC117" t="inlineStr">
        <is>
          <t>07:10:47</t>
        </is>
      </c>
    </row>
    <row r="118" ht="98" customHeight="1">
      <c r="A118" t="inlineStr">
        <is>
          <t>GTR06 B</t>
        </is>
      </c>
      <c r="B118" t="inlineStr">
        <is>
          <t>GUJARAT-1</t>
        </is>
      </c>
      <c r="C118" t="inlineStr">
        <is>
          <t>BHARATKUMAR BHOGILAL SUTHAR</t>
        </is>
      </c>
      <c r="D118" t="inlineStr">
        <is>
          <t>SL04206</t>
        </is>
      </c>
      <c r="E118" t="inlineStr">
        <is>
          <t>ASE</t>
        </is>
      </c>
      <c r="F118" t="inlineStr">
        <is>
          <t>Active</t>
        </is>
      </c>
      <c r="G118" t="inlineStr">
        <is>
          <t>Ahmedabad</t>
        </is>
      </c>
      <c r="H118" t="n">
        <v/>
      </c>
      <c r="I118" t="inlineStr">
        <is>
          <t>Vacant_TSM_Gujrat</t>
        </is>
      </c>
      <c r="J118" t="n">
        <v/>
      </c>
      <c r="K118" t="inlineStr">
        <is>
          <t>TSM</t>
        </is>
      </c>
      <c r="L118" t="inlineStr">
        <is>
          <t>2026-10-15</t>
        </is>
      </c>
      <c r="M118" t="inlineStr">
        <is>
          <t>2026-10-16</t>
        </is>
      </c>
      <c r="N118" t="inlineStr">
        <is>
          <t>495127</t>
        </is>
      </c>
      <c r="O118" t="inlineStr">
        <is>
          <t>350172</t>
        </is>
      </c>
      <c r="P118" t="inlineStr">
        <is>
          <t>HQ-LOCAL TRAVEL (For 35KM+)</t>
        </is>
      </c>
      <c r="Q118" t="inlineStr">
        <is>
          <t>Retailing HQ</t>
        </is>
      </c>
      <c r="R118" t="n">
        <v/>
      </c>
      <c r="S118" t="n">
        <v/>
      </c>
      <c r="T118" t="n">
        <v/>
      </c>
      <c r="U118" t="n">
        <v/>
      </c>
      <c r="V118" t="n">
        <v/>
      </c>
      <c r="W118" t="inlineStr">
        <is>
          <t>https://bizompictures.s3.ap-southeast-1.amazonaws.com/1810/2hWrx4N9TGlaPskpCXxd1792140095375QAle.jpeg</t>
        </is>
      </c>
      <c r="X118" t="inlineStr">
        <is>
          <t>https://bizompictures.s3.ap-southeast-1.amazonaws.com/1810/GK0T4GOK36qe5LRs0sYA1792140098488dLTK.jpeg</t>
        </is>
      </c>
      <c r="Y118" t="inlineStr">
        <is>
          <t>Bike</t>
        </is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inlineStr">
        <is>
          <t>188.00</t>
        </is>
      </c>
      <c r="AI118" t="n">
        <v/>
      </c>
      <c r="AJ118" t="inlineStr">
        <is>
          <t>0.00</t>
        </is>
      </c>
      <c r="AK118" t="inlineStr">
        <is>
          <t>1830</t>
        </is>
      </c>
      <c r="AL118" t="inlineStr">
        <is>
          <t>DEEPAK TUKARAM DESHMUKH</t>
        </is>
      </c>
      <c r="AM118" t="inlineStr">
        <is>
          <t>HR APIS</t>
        </is>
      </c>
      <c r="AN118" t="inlineStr">
        <is>
          <t>Pending - 1st Approval</t>
        </is>
      </c>
      <c r="AO118" t="n">
        <v/>
      </c>
      <c r="AP118" t="n">
        <v/>
      </c>
      <c r="AQ118" t="inlineStr">
        <is>
          <t>Pending</t>
        </is>
      </c>
      <c r="AR118" t="inlineStr">
        <is>
          <t>8</t>
        </is>
      </c>
      <c r="AS118" t="n">
        <v/>
      </c>
      <c r="AT118" t="n">
        <v/>
      </c>
      <c r="AU118" t="inlineStr">
        <is>
          <t>Pending</t>
        </is>
      </c>
      <c r="AV118" t="n">
        <v/>
      </c>
      <c r="AW118" t="n">
        <v/>
      </c>
      <c r="AX118" t="n">
        <v/>
      </c>
      <c r="AY118" t="n">
        <v/>
      </c>
      <c r="AZ118" t="inlineStr">
        <is>
          <t>Active</t>
        </is>
      </c>
      <c r="BA118" t="inlineStr">
        <is>
          <t>General Trade</t>
        </is>
      </c>
      <c r="BB118" t="n">
        <v/>
      </c>
      <c r="BC118" t="n">
        <v/>
      </c>
    </row>
    <row r="119" ht="98" customHeight="1">
      <c r="A119" t="inlineStr">
        <is>
          <t>GTR08</t>
        </is>
      </c>
      <c r="B119" t="inlineStr">
        <is>
          <t>KARNATAKA-4</t>
        </is>
      </c>
      <c r="C119" t="inlineStr">
        <is>
          <t>VINAY S</t>
        </is>
      </c>
      <c r="D119" t="inlineStr">
        <is>
          <t>SL04516</t>
        </is>
      </c>
      <c r="E119" t="inlineStr">
        <is>
          <t>SO</t>
        </is>
      </c>
      <c r="F119" t="inlineStr">
        <is>
          <t>Active</t>
        </is>
      </c>
      <c r="G119" t="inlineStr">
        <is>
          <t>BIDADI</t>
        </is>
      </c>
      <c r="H119" t="inlineStr">
        <is>
          <t>Harohalli Market (Sri Basaveshwara Enterprises - DB04254)</t>
        </is>
      </c>
      <c r="I119" t="inlineStr">
        <is>
          <t>Vacant_ASE_Karnatka_4</t>
        </is>
      </c>
      <c r="J119" t="n">
        <v/>
      </c>
      <c r="K119" t="inlineStr">
        <is>
          <t>ASE</t>
        </is>
      </c>
      <c r="L119" t="inlineStr">
        <is>
          <t>2026-10-16</t>
        </is>
      </c>
      <c r="M119" t="inlineStr">
        <is>
          <t>2026-10-16</t>
        </is>
      </c>
      <c r="N119" t="inlineStr">
        <is>
          <t>495239</t>
        </is>
      </c>
      <c r="O119" t="inlineStr">
        <is>
          <t>350260</t>
        </is>
      </c>
      <c r="P119" t="inlineStr">
        <is>
          <t>HQ-LOCAL TRAVEL (For 35KM+)</t>
        </is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inlineStr">
        <is>
          <t>https://bizompictures.s3.ap-southeast-1.amazonaws.com/1810/ar6GJz2QswkMxjVaOWID1792156023287j6xT.jpeg</t>
        </is>
      </c>
      <c r="X119" t="inlineStr">
        <is>
          <t>https://bizompictures.s3.ap-southeast-1.amazonaws.com/1810/gnLqcGUz6uTZiUZnNgsK1792156026160a9b1.jpeg</t>
        </is>
      </c>
      <c r="Y119" t="inlineStr">
        <is>
          <t>Bike</t>
        </is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inlineStr">
        <is>
          <t>204.00</t>
        </is>
      </c>
      <c r="AI119" t="n">
        <v/>
      </c>
      <c r="AJ119" t="inlineStr">
        <is>
          <t>0.00</t>
        </is>
      </c>
      <c r="AK119" t="inlineStr">
        <is>
          <t>2335</t>
        </is>
      </c>
      <c r="AL119" t="inlineStr">
        <is>
          <t>P VIJAY KUMAR</t>
        </is>
      </c>
      <c r="AM119" t="inlineStr">
        <is>
          <t>HR APIS</t>
        </is>
      </c>
      <c r="AN119" t="inlineStr">
        <is>
          <t>Pending - 1st Approval</t>
        </is>
      </c>
      <c r="AO119" t="n">
        <v/>
      </c>
      <c r="AP119" t="n">
        <v/>
      </c>
      <c r="AQ119" t="inlineStr">
        <is>
          <t>Pending</t>
        </is>
      </c>
      <c r="AR119" t="inlineStr">
        <is>
          <t>7</t>
        </is>
      </c>
      <c r="AS119" t="n">
        <v/>
      </c>
      <c r="AT119" t="n">
        <v/>
      </c>
      <c r="AU119" t="inlineStr">
        <is>
          <t>Pending</t>
        </is>
      </c>
      <c r="AV119" t="n">
        <v/>
      </c>
      <c r="AW119" t="inlineStr">
        <is>
          <t>45</t>
        </is>
      </c>
      <c r="AX119" t="inlineStr">
        <is>
          <t>17</t>
        </is>
      </c>
      <c r="AY119" t="inlineStr">
        <is>
          <t>302.00</t>
        </is>
      </c>
      <c r="AZ119" t="inlineStr">
        <is>
          <t>Active</t>
        </is>
      </c>
      <c r="BA119" t="inlineStr">
        <is>
          <t>General Trade</t>
        </is>
      </c>
      <c r="BB119" t="n">
        <v/>
      </c>
      <c r="BC119" t="inlineStr">
        <is>
          <t>08:16:07</t>
        </is>
      </c>
    </row>
    <row r="120" ht="98" customHeight="1">
      <c r="A120" t="inlineStr">
        <is>
          <t>GTR07</t>
        </is>
      </c>
      <c r="B120" t="inlineStr">
        <is>
          <t>TELANGANA-1</t>
        </is>
      </c>
      <c r="C120" t="inlineStr">
        <is>
          <t>Medudula Santhosh Kumar</t>
        </is>
      </c>
      <c r="D120" t="inlineStr">
        <is>
          <t>SL04109</t>
        </is>
      </c>
      <c r="E120" t="inlineStr">
        <is>
          <t>SO</t>
        </is>
      </c>
      <c r="F120" t="inlineStr">
        <is>
          <t>Active</t>
        </is>
      </c>
      <c r="G120" t="inlineStr">
        <is>
          <t>Hyderabad</t>
        </is>
      </c>
      <c r="H120" t="inlineStr">
        <is>
          <t>MOULALI (Aditya Agencies)C003366</t>
        </is>
      </c>
      <c r="I120" t="inlineStr">
        <is>
          <t>SANGARS RAKESH KUMAR</t>
        </is>
      </c>
      <c r="J120" t="inlineStr">
        <is>
          <t>SL03880</t>
        </is>
      </c>
      <c r="K120" t="inlineStr">
        <is>
          <t>ASE</t>
        </is>
      </c>
      <c r="L120" t="inlineStr">
        <is>
          <t>2026-10-16</t>
        </is>
      </c>
      <c r="M120" t="inlineStr">
        <is>
          <t>2026-10-16</t>
        </is>
      </c>
      <c r="N120" t="inlineStr">
        <is>
          <t>495276</t>
        </is>
      </c>
      <c r="O120" t="inlineStr">
        <is>
          <t>350288</t>
        </is>
      </c>
      <c r="P120" t="inlineStr">
        <is>
          <t>HQ-LOCAL TRAVEL (For 35KM+)</t>
        </is>
      </c>
      <c r="Q120" t="inlineStr">
        <is>
          <t>Retailing HQ</t>
        </is>
      </c>
      <c r="R120" t="n">
        <v/>
      </c>
      <c r="S120" t="n">
        <v/>
      </c>
      <c r="T120" t="n">
        <v/>
      </c>
      <c r="U120" t="n">
        <v/>
      </c>
      <c r="V120" t="n">
        <v/>
      </c>
      <c r="W120" t="inlineStr">
        <is>
          <t>https://bizompictures.s3.ap-southeast-1.amazonaws.com/1810/i1fZw5Vx4rTV6nEr2yxg1792157328669IMUL.jpeg</t>
        </is>
      </c>
      <c r="X120" t="inlineStr">
        <is>
          <t>https://bizompictures.s3.ap-southeast-1.amazonaws.com/1810/raXCcHBuvNtRG3SuKmoY1792157331905aDbv.jpeg</t>
        </is>
      </c>
      <c r="Y120" t="inlineStr">
        <is>
          <t>Bike</t>
        </is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inlineStr">
        <is>
          <t>56.00</t>
        </is>
      </c>
      <c r="AI120" t="inlineStr">
        <is>
          <t>56.00</t>
        </is>
      </c>
      <c r="AJ120" t="inlineStr">
        <is>
          <t>56.00</t>
        </is>
      </c>
      <c r="AK120" t="inlineStr">
        <is>
          <t>1705</t>
        </is>
      </c>
      <c r="AL120" t="inlineStr">
        <is>
          <t>SHIVAKANTH SAPA</t>
        </is>
      </c>
      <c r="AM120" t="inlineStr">
        <is>
          <t>HR APIS</t>
        </is>
      </c>
      <c r="AN120" t="inlineStr">
        <is>
          <t>Pending - 2nd Approval</t>
        </is>
      </c>
      <c r="AO120" t="inlineStr">
        <is>
          <t>2026-10-22</t>
        </is>
      </c>
      <c r="AP120" t="n">
        <v/>
      </c>
      <c r="AQ120" t="inlineStr">
        <is>
          <t>Approved</t>
        </is>
      </c>
      <c r="AR120" t="inlineStr">
        <is>
          <t>7</t>
        </is>
      </c>
      <c r="AS120" t="n">
        <v/>
      </c>
      <c r="AT120" t="n">
        <v/>
      </c>
      <c r="AU120" t="inlineStr">
        <is>
          <t>Pending</t>
        </is>
      </c>
      <c r="AV120" t="inlineStr">
        <is>
          <t>1</t>
        </is>
      </c>
      <c r="AW120" t="inlineStr">
        <is>
          <t>44</t>
        </is>
      </c>
      <c r="AX120" t="inlineStr">
        <is>
          <t>26</t>
        </is>
      </c>
      <c r="AY120" t="inlineStr">
        <is>
          <t>321.00</t>
        </is>
      </c>
      <c r="AZ120" t="inlineStr">
        <is>
          <t>Active</t>
        </is>
      </c>
      <c r="BA120" t="inlineStr">
        <is>
          <t>General Trade</t>
        </is>
      </c>
      <c r="BB120" t="n">
        <v/>
      </c>
      <c r="BC120" t="inlineStr">
        <is>
          <t>07:58:10</t>
        </is>
      </c>
    </row>
    <row r="121" ht="98" customHeight="1">
      <c r="A121" t="inlineStr">
        <is>
          <t>GTR08</t>
        </is>
      </c>
      <c r="B121" t="inlineStr">
        <is>
          <t>KARNATAKA-4</t>
        </is>
      </c>
      <c r="C121" t="inlineStr">
        <is>
          <t>Babu Madhanagiriyappa</t>
        </is>
      </c>
      <c r="D121" t="inlineStr">
        <is>
          <t>SL04134</t>
        </is>
      </c>
      <c r="E121" t="inlineStr">
        <is>
          <t>SO</t>
        </is>
      </c>
      <c r="F121" t="inlineStr">
        <is>
          <t>Active</t>
        </is>
      </c>
      <c r="G121" t="inlineStr">
        <is>
          <t>Bangalore</t>
        </is>
      </c>
      <c r="H121" t="inlineStr">
        <is>
          <t>Jigani Market (SLV MARKETING - DB03312)</t>
        </is>
      </c>
      <c r="I121" t="inlineStr">
        <is>
          <t>Vacant_ASE_Karnatka_4</t>
        </is>
      </c>
      <c r="J121" t="n">
        <v/>
      </c>
      <c r="K121" t="inlineStr">
        <is>
          <t>ASE</t>
        </is>
      </c>
      <c r="L121" t="inlineStr">
        <is>
          <t>2026-10-16</t>
        </is>
      </c>
      <c r="M121" t="inlineStr">
        <is>
          <t>2026-10-16</t>
        </is>
      </c>
      <c r="N121" t="inlineStr">
        <is>
          <t>495281</t>
        </is>
      </c>
      <c r="O121" t="inlineStr">
        <is>
          <t>350292</t>
        </is>
      </c>
      <c r="P121" t="inlineStr">
        <is>
          <t>HQ-LOCAL TRAVEL (For 35KM+)</t>
        </is>
      </c>
      <c r="Q121" t="inlineStr">
        <is>
          <t>Retailing HQ</t>
        </is>
      </c>
      <c r="R121" t="n">
        <v/>
      </c>
      <c r="S121" t="n">
        <v/>
      </c>
      <c r="T121" t="n">
        <v/>
      </c>
      <c r="U121" t="n">
        <v/>
      </c>
      <c r="V121" t="n">
        <v/>
      </c>
      <c r="W121" t="inlineStr">
        <is>
          <t>https://bizompictures.s3.ap-southeast-1.amazonaws.com/1810/7FKKbGg307307QbQLnoO1792157451505CkDz.jpeg</t>
        </is>
      </c>
      <c r="X121" t="inlineStr">
        <is>
          <t>https://bizompictures.s3.ap-southeast-1.amazonaws.com/1810/XmH0hshK9G8UIiaOAWPS1792157462499YpSO.jpeg</t>
        </is>
      </c>
      <c r="Y121" t="inlineStr">
        <is>
          <t>Bike</t>
        </is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inlineStr">
        <is>
          <t>120.00</t>
        </is>
      </c>
      <c r="AI121" t="n">
        <v/>
      </c>
      <c r="AJ121" t="inlineStr">
        <is>
          <t>0.00</t>
        </is>
      </c>
      <c r="AK121" t="inlineStr">
        <is>
          <t>1735</t>
        </is>
      </c>
      <c r="AL121" t="inlineStr">
        <is>
          <t>P VIJAY KUMAR</t>
        </is>
      </c>
      <c r="AM121" t="inlineStr">
        <is>
          <t>HR APIS</t>
        </is>
      </c>
      <c r="AN121" t="inlineStr">
        <is>
          <t>Pending - 1st Approval</t>
        </is>
      </c>
      <c r="AO121" t="n">
        <v/>
      </c>
      <c r="AP121" t="n">
        <v/>
      </c>
      <c r="AQ121" t="inlineStr">
        <is>
          <t>Pending</t>
        </is>
      </c>
      <c r="AR121" t="inlineStr">
        <is>
          <t>7</t>
        </is>
      </c>
      <c r="AS121" t="n">
        <v/>
      </c>
      <c r="AT121" t="n">
        <v/>
      </c>
      <c r="AU121" t="inlineStr">
        <is>
          <t>Pending</t>
        </is>
      </c>
      <c r="AV121" t="n">
        <v/>
      </c>
      <c r="AW121" t="inlineStr">
        <is>
          <t>60</t>
        </is>
      </c>
      <c r="AX121" t="inlineStr">
        <is>
          <t>21</t>
        </is>
      </c>
      <c r="AY121" t="inlineStr">
        <is>
          <t>307.00</t>
        </is>
      </c>
      <c r="AZ121" t="inlineStr">
        <is>
          <t>Active</t>
        </is>
      </c>
      <c r="BA121" t="inlineStr">
        <is>
          <t>General Trade</t>
        </is>
      </c>
      <c r="BB121" t="n">
        <v/>
      </c>
      <c r="BC121" t="inlineStr">
        <is>
          <t>07:58:33</t>
        </is>
      </c>
    </row>
    <row r="122" ht="98" customHeight="1">
      <c r="A122" t="inlineStr">
        <is>
          <t>GTR02</t>
        </is>
      </c>
      <c r="B122" t="inlineStr">
        <is>
          <t>RAJASTHAN-1</t>
        </is>
      </c>
      <c r="C122" t="inlineStr">
        <is>
          <t>PRAVEEN SHARMA</t>
        </is>
      </c>
      <c r="D122" t="inlineStr">
        <is>
          <t>SL03855</t>
        </is>
      </c>
      <c r="E122" t="inlineStr">
        <is>
          <t>SR</t>
        </is>
      </c>
      <c r="F122" t="inlineStr">
        <is>
          <t>Active</t>
        </is>
      </c>
      <c r="G122" t="inlineStr">
        <is>
          <t>JAIPUR</t>
        </is>
      </c>
      <c r="H122" t="inlineStr">
        <is>
          <t>Nirman Nagar &amp; Dcm Market (PHOENIX SALES-DB03490)</t>
        </is>
      </c>
      <c r="I122" t="inlineStr">
        <is>
          <t>SUSHIL KUMAR KUMBHKAR</t>
        </is>
      </c>
      <c r="J122" t="inlineStr">
        <is>
          <t>SL04574</t>
        </is>
      </c>
      <c r="K122" t="inlineStr">
        <is>
          <t>ASE</t>
        </is>
      </c>
      <c r="L122" t="inlineStr">
        <is>
          <t>2026-10-16</t>
        </is>
      </c>
      <c r="M122" t="inlineStr">
        <is>
          <t>2026-10-16</t>
        </is>
      </c>
      <c r="N122" t="inlineStr">
        <is>
          <t>495293</t>
        </is>
      </c>
      <c r="O122" t="inlineStr">
        <is>
          <t>350301</t>
        </is>
      </c>
      <c r="P122" t="inlineStr">
        <is>
          <t>HQ-LOCAL TRAVEL (For 35KM+)</t>
        </is>
      </c>
      <c r="Q122" t="inlineStr">
        <is>
          <t>Retailing HQ</t>
        </is>
      </c>
      <c r="R122" t="n">
        <v/>
      </c>
      <c r="S122" t="n">
        <v/>
      </c>
      <c r="T122" t="n">
        <v/>
      </c>
      <c r="U122" t="n">
        <v/>
      </c>
      <c r="V122" t="n">
        <v/>
      </c>
      <c r="W122" t="inlineStr">
        <is>
          <t>https://bizompictures.s3.ap-southeast-1.amazonaws.com/1810/ehHC4Fd7rNhWmSbDoBN41792157731080HXOq.jpeg</t>
        </is>
      </c>
      <c r="X122" t="inlineStr">
        <is>
          <t>https://bizompictures.s3.ap-southeast-1.amazonaws.com/1810/DKJhURU2FsevJFCFEfMa1792157743169qOFH.jpeg</t>
        </is>
      </c>
      <c r="Y122" t="inlineStr">
        <is>
          <t>Bike</t>
        </is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inlineStr">
        <is>
          <t>136.00</t>
        </is>
      </c>
      <c r="AI122" t="n">
        <v/>
      </c>
      <c r="AJ122" t="inlineStr">
        <is>
          <t>0.00</t>
        </is>
      </c>
      <c r="AK122" t="inlineStr">
        <is>
          <t>1402</t>
        </is>
      </c>
      <c r="AL122" t="inlineStr">
        <is>
          <t>VINAY SHARMA</t>
        </is>
      </c>
      <c r="AM122" t="inlineStr">
        <is>
          <t>HR APIS</t>
        </is>
      </c>
      <c r="AN122" t="inlineStr">
        <is>
          <t>Pending - 1st Approval</t>
        </is>
      </c>
      <c r="AO122" t="n">
        <v/>
      </c>
      <c r="AP122" t="n">
        <v/>
      </c>
      <c r="AQ122" t="inlineStr">
        <is>
          <t>Pending</t>
        </is>
      </c>
      <c r="AR122" t="inlineStr">
        <is>
          <t>7</t>
        </is>
      </c>
      <c r="AS122" t="n">
        <v/>
      </c>
      <c r="AT122" t="n">
        <v/>
      </c>
      <c r="AU122" t="inlineStr">
        <is>
          <t>Pending</t>
        </is>
      </c>
      <c r="AV122" t="n">
        <v/>
      </c>
      <c r="AW122" t="inlineStr">
        <is>
          <t>41</t>
        </is>
      </c>
      <c r="AX122" t="inlineStr">
        <is>
          <t>7</t>
        </is>
      </c>
      <c r="AY122" t="inlineStr">
        <is>
          <t>38.00</t>
        </is>
      </c>
      <c r="AZ122" t="inlineStr">
        <is>
          <t>Active</t>
        </is>
      </c>
      <c r="BA122" t="inlineStr">
        <is>
          <t>General Trade</t>
        </is>
      </c>
      <c r="BB122" t="n">
        <v/>
      </c>
      <c r="BC122" t="inlineStr">
        <is>
          <t>06:55:20</t>
        </is>
      </c>
    </row>
    <row r="123" ht="98" customHeight="1">
      <c r="A123" t="inlineStr">
        <is>
          <t>GTR07</t>
        </is>
      </c>
      <c r="B123" t="inlineStr">
        <is>
          <t>ANDHRA PRADESH-1,ANDHRA PRADESH-2</t>
        </is>
      </c>
      <c r="C123" t="inlineStr">
        <is>
          <t>KOWTHARAPU NAGACHAITANYA</t>
        </is>
      </c>
      <c r="D123" t="inlineStr">
        <is>
          <t>SL04436</t>
        </is>
      </c>
      <c r="E123" t="inlineStr">
        <is>
          <t>SR</t>
        </is>
      </c>
      <c r="F123" t="inlineStr">
        <is>
          <t>Active</t>
        </is>
      </c>
      <c r="G123" t="inlineStr">
        <is>
          <t>Guntur</t>
        </is>
      </c>
      <c r="H123" t="inlineStr">
        <is>
          <t>Pattabhipuram(Sri Vasavi Distributors-C002481)</t>
        </is>
      </c>
      <c r="I123" t="inlineStr">
        <is>
          <t>Vacant_ASE_Andhra_1B</t>
        </is>
      </c>
      <c r="J123" t="n">
        <v/>
      </c>
      <c r="K123" t="inlineStr">
        <is>
          <t>ASE</t>
        </is>
      </c>
      <c r="L123" t="inlineStr">
        <is>
          <t>2026-10-16</t>
        </is>
      </c>
      <c r="M123" t="inlineStr">
        <is>
          <t>2026-10-16</t>
        </is>
      </c>
      <c r="N123" t="inlineStr">
        <is>
          <t>495327</t>
        </is>
      </c>
      <c r="O123" t="inlineStr">
        <is>
          <t>350330</t>
        </is>
      </c>
      <c r="P123" t="inlineStr">
        <is>
          <t>HQ-LOCAL TRAVEL (For 35KM+)</t>
        </is>
      </c>
      <c r="Q123" t="inlineStr">
        <is>
          <t>Retailing EX-HQ</t>
        </is>
      </c>
      <c r="R123" t="n">
        <v/>
      </c>
      <c r="S123" t="n">
        <v/>
      </c>
      <c r="T123" t="n">
        <v/>
      </c>
      <c r="U123" t="n">
        <v/>
      </c>
      <c r="V123" t="n">
        <v/>
      </c>
      <c r="W123" t="inlineStr">
        <is>
          <t>https://bizompictures.s3.ap-southeast-1.amazonaws.com/1810/Ucxa1hriPRZP8MjaE61Y1792158690721FE3P.jpeg</t>
        </is>
      </c>
      <c r="X123" t="inlineStr">
        <is>
          <t>https://bizompictures.s3.ap-southeast-1.amazonaws.com/1810/93PMhFo0xtJdxubTL1L31792158693010VijQ.jpeg</t>
        </is>
      </c>
      <c r="Y123" t="inlineStr">
        <is>
          <t>Bike</t>
        </is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inlineStr">
        <is>
          <t>184.00</t>
        </is>
      </c>
      <c r="AI123" t="inlineStr">
        <is>
          <t>184.00</t>
        </is>
      </c>
      <c r="AJ123" t="inlineStr">
        <is>
          <t>184.00</t>
        </is>
      </c>
      <c r="AK123" t="inlineStr">
        <is>
          <t>2232</t>
        </is>
      </c>
      <c r="AL123" t="inlineStr">
        <is>
          <t>Yellapu Nageswara Rao</t>
        </is>
      </c>
      <c r="AM123" t="inlineStr">
        <is>
          <t>HR APIS</t>
        </is>
      </c>
      <c r="AN123" t="inlineStr">
        <is>
          <t>Pending - 2nd Approval</t>
        </is>
      </c>
      <c r="AO123" t="inlineStr">
        <is>
          <t>2026-10-17</t>
        </is>
      </c>
      <c r="AP123" t="n">
        <v/>
      </c>
      <c r="AQ123" t="inlineStr">
        <is>
          <t>Approved</t>
        </is>
      </c>
      <c r="AR123" t="inlineStr">
        <is>
          <t>7</t>
        </is>
      </c>
      <c r="AS123" t="n">
        <v/>
      </c>
      <c r="AT123" t="n">
        <v/>
      </c>
      <c r="AU123" t="inlineStr">
        <is>
          <t>Pending</t>
        </is>
      </c>
      <c r="AV123" t="inlineStr">
        <is>
          <t>6</t>
        </is>
      </c>
      <c r="AW123" t="inlineStr">
        <is>
          <t>45</t>
        </is>
      </c>
      <c r="AX123" t="inlineStr">
        <is>
          <t>14</t>
        </is>
      </c>
      <c r="AY123" t="inlineStr">
        <is>
          <t>205.00</t>
        </is>
      </c>
      <c r="AZ123" t="inlineStr">
        <is>
          <t>Active</t>
        </is>
      </c>
      <c r="BA123" t="inlineStr">
        <is>
          <t>General Trade</t>
        </is>
      </c>
      <c r="BB123" t="n">
        <v/>
      </c>
      <c r="BC123" t="inlineStr">
        <is>
          <t>08:57:41</t>
        </is>
      </c>
    </row>
    <row r="124" ht="98" customHeight="1">
      <c r="A124" t="inlineStr">
        <is>
          <t>GTR02</t>
        </is>
      </c>
      <c r="B124" t="inlineStr">
        <is>
          <t>RAJASTHAN-2</t>
        </is>
      </c>
      <c r="C124" t="inlineStr">
        <is>
          <t>ASIF SAMEJA</t>
        </is>
      </c>
      <c r="D124" t="inlineStr">
        <is>
          <t>SL04617</t>
        </is>
      </c>
      <c r="E124" t="inlineStr">
        <is>
          <t>SR</t>
        </is>
      </c>
      <c r="F124" t="inlineStr">
        <is>
          <t>Active</t>
        </is>
      </c>
      <c r="G124" t="inlineStr">
        <is>
          <t>BIKANER</t>
        </is>
      </c>
      <c r="H124" t="inlineStr">
        <is>
          <t>Karmisar  (PUJA MARKETING-DB03398)</t>
        </is>
      </c>
      <c r="I124" t="inlineStr">
        <is>
          <t>ARJUN SINGH PANWAR</t>
        </is>
      </c>
      <c r="J124" t="inlineStr">
        <is>
          <t>SL04565</t>
        </is>
      </c>
      <c r="K124" t="inlineStr">
        <is>
          <t>ASE</t>
        </is>
      </c>
      <c r="L124" t="inlineStr">
        <is>
          <t>2026-10-14</t>
        </is>
      </c>
      <c r="M124" t="inlineStr">
        <is>
          <t>2026-10-16</t>
        </is>
      </c>
      <c r="N124" t="inlineStr">
        <is>
          <t>495346</t>
        </is>
      </c>
      <c r="O124" t="inlineStr">
        <is>
          <t>350347</t>
        </is>
      </c>
      <c r="P124" t="inlineStr">
        <is>
          <t>HQ-LOCAL TRAVEL (For 35KM+)</t>
        </is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inlineStr">
        <is>
          <t>https://bizompictures.s3.ap-southeast-1.amazonaws.com/1810/ACD8UPacfzsTM8nhiKuC17921592049182AQk.jpeg</t>
        </is>
      </c>
      <c r="X124" t="inlineStr">
        <is>
          <t>https://bizompictures.s3.ap-southeast-1.amazonaws.com/1810/MB0ZxdsbhbaAFHwcZyhv17921592118311WoK.jpeg</t>
        </is>
      </c>
      <c r="Y124" t="inlineStr">
        <is>
          <t>Bike</t>
        </is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inlineStr">
        <is>
          <t>276.00</t>
        </is>
      </c>
      <c r="AI124" t="n">
        <v/>
      </c>
      <c r="AJ124" t="inlineStr">
        <is>
          <t>0.00</t>
        </is>
      </c>
      <c r="AK124" t="inlineStr">
        <is>
          <t>2473</t>
        </is>
      </c>
      <c r="AL124" t="n">
        <v/>
      </c>
      <c r="AM124" t="n">
        <v/>
      </c>
      <c r="AN124" t="inlineStr">
        <is>
          <t>Pending - 1st Approval</t>
        </is>
      </c>
      <c r="AO124" t="n">
        <v/>
      </c>
      <c r="AP124" t="n">
        <v/>
      </c>
      <c r="AQ124" t="inlineStr">
        <is>
          <t>Pending</t>
        </is>
      </c>
      <c r="AR124" t="inlineStr">
        <is>
          <t>9</t>
        </is>
      </c>
      <c r="AS124" t="n">
        <v/>
      </c>
      <c r="AT124" t="n">
        <v/>
      </c>
      <c r="AU124" t="inlineStr">
        <is>
          <t>Pending</t>
        </is>
      </c>
      <c r="AV124" t="n">
        <v/>
      </c>
      <c r="AW124" t="inlineStr">
        <is>
          <t>39</t>
        </is>
      </c>
      <c r="AX124" t="inlineStr">
        <is>
          <t>17</t>
        </is>
      </c>
      <c r="AY124" t="inlineStr">
        <is>
          <t>156.00</t>
        </is>
      </c>
      <c r="AZ124" t="inlineStr">
        <is>
          <t>Active</t>
        </is>
      </c>
      <c r="BA124" t="inlineStr">
        <is>
          <t>General Trade</t>
        </is>
      </c>
      <c r="BB124" t="n">
        <v/>
      </c>
      <c r="BC124" t="inlineStr">
        <is>
          <t>07:18:42</t>
        </is>
      </c>
    </row>
    <row r="125" ht="98" customHeight="1">
      <c r="A125" t="inlineStr">
        <is>
          <t>GTR02</t>
        </is>
      </c>
      <c r="B125" t="inlineStr">
        <is>
          <t>DELHI-2</t>
        </is>
      </c>
      <c r="C125" t="inlineStr">
        <is>
          <t>HARIOM DUBEY</t>
        </is>
      </c>
      <c r="D125" t="inlineStr">
        <is>
          <t>SL04356</t>
        </is>
      </c>
      <c r="E125" t="inlineStr">
        <is>
          <t>SO</t>
        </is>
      </c>
      <c r="F125" t="inlineStr">
        <is>
          <t>Active</t>
        </is>
      </c>
      <c r="G125" t="inlineStr">
        <is>
          <t>New Delhi</t>
        </is>
      </c>
      <c r="H125" t="inlineStr">
        <is>
          <t>Wazirabad Market (MAHADEV TRADING  - C002706)</t>
        </is>
      </c>
      <c r="I125" t="inlineStr">
        <is>
          <t>ARVIND KUMAR DUBEY</t>
        </is>
      </c>
      <c r="J125" t="inlineStr">
        <is>
          <t>SL04125</t>
        </is>
      </c>
      <c r="K125" t="inlineStr">
        <is>
          <t>ASE</t>
        </is>
      </c>
      <c r="L125" t="inlineStr">
        <is>
          <t>2026-10-16</t>
        </is>
      </c>
      <c r="M125" t="inlineStr">
        <is>
          <t>2026-10-16</t>
        </is>
      </c>
      <c r="N125" t="inlineStr">
        <is>
          <t>495365</t>
        </is>
      </c>
      <c r="O125" t="inlineStr">
        <is>
          <t>350365</t>
        </is>
      </c>
      <c r="P125" t="inlineStr">
        <is>
          <t>HQ-LOCAL TRAVEL (For 35KM+)</t>
        </is>
      </c>
      <c r="Q125" t="inlineStr">
        <is>
          <t>Retailing HQ</t>
        </is>
      </c>
      <c r="R125" t="n">
        <v/>
      </c>
      <c r="S125" t="n">
        <v/>
      </c>
      <c r="T125" t="n">
        <v/>
      </c>
      <c r="U125" t="n">
        <v/>
      </c>
      <c r="V125" t="n">
        <v/>
      </c>
      <c r="W125" t="inlineStr">
        <is>
          <t>https://bizompictures.s3.ap-southeast-1.amazonaws.com/1810/Z6ncGj4LvHneuQnP3TyX17921599843718ARr.jpeg</t>
        </is>
      </c>
      <c r="X125" t="inlineStr">
        <is>
          <t>https://bizompictures.s3.ap-southeast-1.amazonaws.com/1810/BaKtJyHjMZnDrXSx0EHu1792159990069J4KK.jpeg</t>
        </is>
      </c>
      <c r="Y125" t="inlineStr">
        <is>
          <t>Bike</t>
        </is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inlineStr">
        <is>
          <t>156.00</t>
        </is>
      </c>
      <c r="AI125" t="n">
        <v/>
      </c>
      <c r="AJ125" t="inlineStr">
        <is>
          <t>0.00</t>
        </is>
      </c>
      <c r="AK125" t="inlineStr">
        <is>
          <t>2088</t>
        </is>
      </c>
      <c r="AL125" t="inlineStr">
        <is>
          <t>RAHUL GAUTAM</t>
        </is>
      </c>
      <c r="AM125" t="inlineStr">
        <is>
          <t>HR APIS</t>
        </is>
      </c>
      <c r="AN125" t="inlineStr">
        <is>
          <t>Pending - 1st Approval</t>
        </is>
      </c>
      <c r="AO125" t="n">
        <v/>
      </c>
      <c r="AP125" t="n">
        <v/>
      </c>
      <c r="AQ125" t="inlineStr">
        <is>
          <t>Pending</t>
        </is>
      </c>
      <c r="AR125" t="inlineStr">
        <is>
          <t>7</t>
        </is>
      </c>
      <c r="AS125" t="n">
        <v/>
      </c>
      <c r="AT125" t="n">
        <v/>
      </c>
      <c r="AU125" t="inlineStr">
        <is>
          <t>Pending</t>
        </is>
      </c>
      <c r="AV125" t="n">
        <v/>
      </c>
      <c r="AW125" t="inlineStr">
        <is>
          <t>47</t>
        </is>
      </c>
      <c r="AX125" t="inlineStr">
        <is>
          <t>16</t>
        </is>
      </c>
      <c r="AY125" t="inlineStr">
        <is>
          <t>123.00</t>
        </is>
      </c>
      <c r="AZ125" t="inlineStr">
        <is>
          <t>Active</t>
        </is>
      </c>
      <c r="BA125" t="inlineStr">
        <is>
          <t>General Trade</t>
        </is>
      </c>
      <c r="BB125" t="n">
        <v/>
      </c>
      <c r="BC125" t="inlineStr">
        <is>
          <t>08:30:11</t>
        </is>
      </c>
    </row>
    <row r="126" ht="98" customHeight="1">
      <c r="A126" t="inlineStr">
        <is>
          <t>GTR02</t>
        </is>
      </c>
      <c r="B126" t="inlineStr">
        <is>
          <t>DELHI-2</t>
        </is>
      </c>
      <c r="C126" t="inlineStr">
        <is>
          <t>ARVIND KUMAR DUBEY</t>
        </is>
      </c>
      <c r="D126" t="inlineStr">
        <is>
          <t>SL04125</t>
        </is>
      </c>
      <c r="E126" t="inlineStr">
        <is>
          <t>ASE</t>
        </is>
      </c>
      <c r="F126" t="inlineStr">
        <is>
          <t>Active</t>
        </is>
      </c>
      <c r="G126" t="inlineStr">
        <is>
          <t>NORTH AND EAST DELHI</t>
        </is>
      </c>
      <c r="H126" t="inlineStr">
        <is>
          <t>Naharpur(S R TRADING-delhi-C003007)</t>
        </is>
      </c>
      <c r="I126" t="inlineStr">
        <is>
          <t>Vacant_TSM_Delhi_2</t>
        </is>
      </c>
      <c r="J126" t="n">
        <v/>
      </c>
      <c r="K126" t="inlineStr">
        <is>
          <t>TSM</t>
        </is>
      </c>
      <c r="L126" t="inlineStr">
        <is>
          <t>2026-10-16</t>
        </is>
      </c>
      <c r="M126" t="inlineStr">
        <is>
          <t>2026-10-16</t>
        </is>
      </c>
      <c r="N126" t="inlineStr">
        <is>
          <t>495392</t>
        </is>
      </c>
      <c r="O126" t="inlineStr">
        <is>
          <t>350388</t>
        </is>
      </c>
      <c r="P126" t="inlineStr">
        <is>
          <t>HQ-LOCAL TRAVEL (For 35KM+)</t>
        </is>
      </c>
      <c r="Q126" t="inlineStr">
        <is>
          <t>Retailing HQ</t>
        </is>
      </c>
      <c r="R126" t="n">
        <v/>
      </c>
      <c r="S126" t="n">
        <v/>
      </c>
      <c r="T126" t="n">
        <v/>
      </c>
      <c r="U126" t="n">
        <v/>
      </c>
      <c r="V126" t="n">
        <v/>
      </c>
      <c r="W126" t="inlineStr">
        <is>
          <t>https://bizompictures.s3.ap-southeast-1.amazonaws.com/1810/07TxBpAXSmGRyp9jQtOS17921612365057KeA.jpeg</t>
        </is>
      </c>
      <c r="X126" t="inlineStr">
        <is>
          <t>https://bizompictures.s3.ap-southeast-1.amazonaws.com/1810/u0rhjttapkRZlmxWtNEn1792161245792GrOW.jpeg</t>
        </is>
      </c>
      <c r="Y126" t="inlineStr">
        <is>
          <t>Bike</t>
        </is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inlineStr">
        <is>
          <t>200.00</t>
        </is>
      </c>
      <c r="AI126" t="n">
        <v/>
      </c>
      <c r="AJ126" t="inlineStr">
        <is>
          <t>0.00</t>
        </is>
      </c>
      <c r="AK126" t="inlineStr">
        <is>
          <t>1723</t>
        </is>
      </c>
      <c r="AL126" t="inlineStr">
        <is>
          <t>RAHUL GAUTAM</t>
        </is>
      </c>
      <c r="AM126" t="inlineStr">
        <is>
          <t>HR APIS</t>
        </is>
      </c>
      <c r="AN126" t="inlineStr">
        <is>
          <t>Pending - 1st Approval</t>
        </is>
      </c>
      <c r="AO126" t="n">
        <v/>
      </c>
      <c r="AP126" t="n">
        <v/>
      </c>
      <c r="AQ126" t="inlineStr">
        <is>
          <t>Pending</t>
        </is>
      </c>
      <c r="AR126" t="inlineStr">
        <is>
          <t>7</t>
        </is>
      </c>
      <c r="AS126" t="n">
        <v/>
      </c>
      <c r="AT126" t="n">
        <v/>
      </c>
      <c r="AU126" t="inlineStr">
        <is>
          <t>Pending</t>
        </is>
      </c>
      <c r="AV126" t="n">
        <v/>
      </c>
      <c r="AW126" t="n">
        <v/>
      </c>
      <c r="AX126" t="n">
        <v/>
      </c>
      <c r="AY126" t="n">
        <v/>
      </c>
      <c r="AZ126" t="inlineStr">
        <is>
          <t>Active</t>
        </is>
      </c>
      <c r="BA126" t="inlineStr">
        <is>
          <t>General Trade</t>
        </is>
      </c>
      <c r="BB126" t="n">
        <v/>
      </c>
      <c r="BC126" t="n">
        <v/>
      </c>
    </row>
    <row r="127" ht="98" customHeight="1">
      <c r="A127" t="inlineStr">
        <is>
          <t>GTR08</t>
        </is>
      </c>
      <c r="B127" t="inlineStr">
        <is>
          <t>KARNATAKA-3</t>
        </is>
      </c>
      <c r="C127" t="inlineStr">
        <is>
          <t>SHASHIDHAR NAIR</t>
        </is>
      </c>
      <c r="D127" t="inlineStr">
        <is>
          <t>SL01966</t>
        </is>
      </c>
      <c r="E127" t="inlineStr">
        <is>
          <t>SO</t>
        </is>
      </c>
      <c r="F127" t="inlineStr">
        <is>
          <t>Active</t>
        </is>
      </c>
      <c r="G127" t="inlineStr">
        <is>
          <t>BANGALORE</t>
        </is>
      </c>
      <c r="H127" t="inlineStr">
        <is>
          <t>C V Raman Nagar Market (HEGDE TRADERS - C001657)</t>
        </is>
      </c>
      <c r="I127" t="inlineStr">
        <is>
          <t>Vacant_ASE_Karnatka_3</t>
        </is>
      </c>
      <c r="J127" t="n">
        <v/>
      </c>
      <c r="K127" t="inlineStr">
        <is>
          <t>ASE</t>
        </is>
      </c>
      <c r="L127" t="inlineStr">
        <is>
          <t>2026-10-16</t>
        </is>
      </c>
      <c r="M127" t="inlineStr">
        <is>
          <t>2026-10-16</t>
        </is>
      </c>
      <c r="N127" t="inlineStr">
        <is>
          <t>495395</t>
        </is>
      </c>
      <c r="O127" t="inlineStr">
        <is>
          <t>350390</t>
        </is>
      </c>
      <c r="P127" t="inlineStr">
        <is>
          <t>HQ-LOCAL TRAVEL (For 35KM+)</t>
        </is>
      </c>
      <c r="Q127" t="inlineStr">
        <is>
          <t>Retailing HQ</t>
        </is>
      </c>
      <c r="R127" t="n">
        <v/>
      </c>
      <c r="S127" t="n">
        <v/>
      </c>
      <c r="T127" t="n">
        <v/>
      </c>
      <c r="U127" t="n">
        <v/>
      </c>
      <c r="V127" t="n">
        <v/>
      </c>
      <c r="W127" t="inlineStr">
        <is>
          <t>https://bizompictures.s3.ap-southeast-1.amazonaws.com/1810/6NbPdWbvmGRsQZS9k59f1792161264442lhVa.jpeg</t>
        </is>
      </c>
      <c r="X127" t="inlineStr">
        <is>
          <t>https://bizompictures.s3.ap-southeast-1.amazonaws.com/1810/duAdGZ1s7vEqJlJvTHCm1792161268213uDPv.jpeg</t>
        </is>
      </c>
      <c r="Y127" t="inlineStr">
        <is>
          <t>Bike</t>
        </is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inlineStr">
        <is>
          <t>135.60</t>
        </is>
      </c>
      <c r="AI127" t="n">
        <v/>
      </c>
      <c r="AJ127" t="inlineStr">
        <is>
          <t>0.00</t>
        </is>
      </c>
      <c r="AK127" t="inlineStr">
        <is>
          <t>188</t>
        </is>
      </c>
      <c r="AL127" t="inlineStr">
        <is>
          <t>GANGADHARAM K</t>
        </is>
      </c>
      <c r="AM127" t="inlineStr">
        <is>
          <t>HR APIS</t>
        </is>
      </c>
      <c r="AN127" t="inlineStr">
        <is>
          <t>Pending - 1st Approval</t>
        </is>
      </c>
      <c r="AO127" t="n">
        <v/>
      </c>
      <c r="AP127" t="n">
        <v/>
      </c>
      <c r="AQ127" t="inlineStr">
        <is>
          <t>Pending</t>
        </is>
      </c>
      <c r="AR127" t="inlineStr">
        <is>
          <t>7</t>
        </is>
      </c>
      <c r="AS127" t="n">
        <v/>
      </c>
      <c r="AT127" t="n">
        <v/>
      </c>
      <c r="AU127" t="inlineStr">
        <is>
          <t>Pending</t>
        </is>
      </c>
      <c r="AV127" t="n">
        <v/>
      </c>
      <c r="AW127" t="inlineStr">
        <is>
          <t>42</t>
        </is>
      </c>
      <c r="AX127" t="inlineStr">
        <is>
          <t>21</t>
        </is>
      </c>
      <c r="AY127" t="inlineStr">
        <is>
          <t>281.00</t>
        </is>
      </c>
      <c r="AZ127" t="inlineStr">
        <is>
          <t>Active</t>
        </is>
      </c>
      <c r="BA127" t="inlineStr">
        <is>
          <t>General Trade</t>
        </is>
      </c>
      <c r="BB127" t="n">
        <v/>
      </c>
      <c r="BC127" t="inlineStr">
        <is>
          <t>07:03:04</t>
        </is>
      </c>
    </row>
    <row r="128" ht="98" customHeight="1">
      <c r="A128" t="inlineStr">
        <is>
          <t>GTR07</t>
        </is>
      </c>
      <c r="B128" t="inlineStr">
        <is>
          <t>TELANGANA-1</t>
        </is>
      </c>
      <c r="C128" t="inlineStr">
        <is>
          <t>BHATTARU SETTI RAMESH</t>
        </is>
      </c>
      <c r="D128" t="inlineStr">
        <is>
          <t>SL03991</t>
        </is>
      </c>
      <c r="E128" t="inlineStr">
        <is>
          <t>SO</t>
        </is>
      </c>
      <c r="F128" t="inlineStr">
        <is>
          <t>Active</t>
        </is>
      </c>
      <c r="G128" t="inlineStr">
        <is>
          <t>HYDERABAD</t>
        </is>
      </c>
      <c r="H128" t="inlineStr">
        <is>
          <t>Bollaram Village Market (SIDDIVINAYAKA AGENCIES - C003283)</t>
        </is>
      </c>
      <c r="I128" t="inlineStr">
        <is>
          <t>ARVIND KUMAR DUBEY</t>
        </is>
      </c>
      <c r="J128" t="inlineStr">
        <is>
          <t>SL04125</t>
        </is>
      </c>
      <c r="K128" t="inlineStr">
        <is>
          <t>ASE</t>
        </is>
      </c>
      <c r="L128" t="inlineStr">
        <is>
          <t>2026-10-16</t>
        </is>
      </c>
      <c r="M128" t="inlineStr">
        <is>
          <t>2026-10-16</t>
        </is>
      </c>
      <c r="N128" t="inlineStr">
        <is>
          <t>495397</t>
        </is>
      </c>
      <c r="O128" t="inlineStr">
        <is>
          <t>350391</t>
        </is>
      </c>
      <c r="P128" t="inlineStr">
        <is>
          <t>HQ-LOCAL TRAVEL (For 35KM+)</t>
        </is>
      </c>
      <c r="Q128" t="inlineStr">
        <is>
          <t>Retailing HQ</t>
        </is>
      </c>
      <c r="R128" t="n">
        <v/>
      </c>
      <c r="S128" t="n">
        <v/>
      </c>
      <c r="T128" t="n">
        <v/>
      </c>
      <c r="U128" t="n">
        <v/>
      </c>
      <c r="V128" t="n">
        <v/>
      </c>
      <c r="W128" t="inlineStr">
        <is>
          <t>https://bizompictures.s3.ap-southeast-1.amazonaws.com/1810/Z8P2aj82jIUtkxa8S4xv1792161333775H9hf.jpeg</t>
        </is>
      </c>
      <c r="X128" t="inlineStr">
        <is>
          <t>https://bizompictures.s3.ap-southeast-1.amazonaws.com/1810/Kfrdm9IpHTQFIL4ymEgB1792161338237axPU.jpeg</t>
        </is>
      </c>
      <c r="Y128" t="inlineStr">
        <is>
          <t>Bike</t>
        </is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inlineStr">
        <is>
          <t>64.00</t>
        </is>
      </c>
      <c r="AI128" t="inlineStr">
        <is>
          <t>64.00</t>
        </is>
      </c>
      <c r="AJ128" t="inlineStr">
        <is>
          <t>64.00</t>
        </is>
      </c>
      <c r="AK128" t="inlineStr">
        <is>
          <t>1559</t>
        </is>
      </c>
      <c r="AL128" t="inlineStr">
        <is>
          <t>SHIVAKANTH SAPA</t>
        </is>
      </c>
      <c r="AM128" t="inlineStr">
        <is>
          <t>HR APIS</t>
        </is>
      </c>
      <c r="AN128" t="inlineStr">
        <is>
          <t>Pending - 2nd Approval</t>
        </is>
      </c>
      <c r="AO128" t="inlineStr">
        <is>
          <t>2026-10-22</t>
        </is>
      </c>
      <c r="AP128" t="n">
        <v/>
      </c>
      <c r="AQ128" t="inlineStr">
        <is>
          <t>Approved</t>
        </is>
      </c>
      <c r="AR128" t="inlineStr">
        <is>
          <t>7</t>
        </is>
      </c>
      <c r="AS128" t="n">
        <v/>
      </c>
      <c r="AT128" t="n">
        <v/>
      </c>
      <c r="AU128" t="inlineStr">
        <is>
          <t>Pending</t>
        </is>
      </c>
      <c r="AV128" t="inlineStr">
        <is>
          <t>1</t>
        </is>
      </c>
      <c r="AW128" t="inlineStr">
        <is>
          <t>47</t>
        </is>
      </c>
      <c r="AX128" t="inlineStr">
        <is>
          <t>24</t>
        </is>
      </c>
      <c r="AY128" t="inlineStr">
        <is>
          <t>1404.00</t>
        </is>
      </c>
      <c r="AZ128" t="inlineStr">
        <is>
          <t>Active</t>
        </is>
      </c>
      <c r="BA128" t="inlineStr">
        <is>
          <t>General Trade</t>
        </is>
      </c>
      <c r="BB128" t="n">
        <v/>
      </c>
      <c r="BC128" t="inlineStr">
        <is>
          <t>06:08:38</t>
        </is>
      </c>
    </row>
    <row r="129" ht="98" customHeight="1">
      <c r="A129" t="inlineStr">
        <is>
          <t>North</t>
        </is>
      </c>
      <c r="B129" t="inlineStr">
        <is>
          <t>DELHI_MT</t>
        </is>
      </c>
      <c r="C129" t="inlineStr">
        <is>
          <t>RAVISHANKAR DHARAMRAJ MAURYA</t>
        </is>
      </c>
      <c r="D129" t="inlineStr">
        <is>
          <t>SL04464</t>
        </is>
      </c>
      <c r="E129" t="inlineStr">
        <is>
          <t>KAE</t>
        </is>
      </c>
      <c r="F129" t="inlineStr">
        <is>
          <t>Active</t>
        </is>
      </c>
      <c r="G129" t="inlineStr">
        <is>
          <t>DELHI</t>
        </is>
      </c>
      <c r="H129" t="inlineStr">
        <is>
          <t>Ghaziabad (AVENUE SUPERMARTS LIMITED-C002709)</t>
        </is>
      </c>
      <c r="I129" t="inlineStr">
        <is>
          <t>Gouri Shankar</t>
        </is>
      </c>
      <c r="J129" t="inlineStr">
        <is>
          <t>SL01965</t>
        </is>
      </c>
      <c r="K129" t="inlineStr">
        <is>
          <t>RSM</t>
        </is>
      </c>
      <c r="L129" t="inlineStr">
        <is>
          <t>2026-10-16</t>
        </is>
      </c>
      <c r="M129" t="inlineStr">
        <is>
          <t>2026-10-16</t>
        </is>
      </c>
      <c r="N129" t="inlineStr">
        <is>
          <t>495400</t>
        </is>
      </c>
      <c r="O129" t="inlineStr">
        <is>
          <t>350393</t>
        </is>
      </c>
      <c r="P129" t="inlineStr">
        <is>
          <t>HQ-LOCAL TRAVEL (For 35KM+)</t>
        </is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inlineStr">
        <is>
          <t>https://bizompictures.s3.ap-southeast-1.amazonaws.com/1810/X05ejgYN4k5qRdtdNmDk17921615089754nm0.jpeg</t>
        </is>
      </c>
      <c r="X129" t="inlineStr">
        <is>
          <t>https://bizompictures.s3.ap-southeast-1.amazonaws.com/1810/FyvnXkdYRo5jgPd9mNea1792161540910eGdX.jpeg</t>
        </is>
      </c>
      <c r="Y129" t="inlineStr">
        <is>
          <t>Bike</t>
        </is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inlineStr">
        <is>
          <t>236.00</t>
        </is>
      </c>
      <c r="AI129" t="n">
        <v/>
      </c>
      <c r="AJ129" t="inlineStr">
        <is>
          <t>0.00</t>
        </is>
      </c>
      <c r="AK129" t="inlineStr">
        <is>
          <t>2267</t>
        </is>
      </c>
      <c r="AL129" t="inlineStr">
        <is>
          <t>RISHI RAGHAV</t>
        </is>
      </c>
      <c r="AM129" t="inlineStr">
        <is>
          <t>HR APIS</t>
        </is>
      </c>
      <c r="AN129" t="inlineStr">
        <is>
          <t>Pending - 1st Approval</t>
        </is>
      </c>
      <c r="AO129" t="n">
        <v/>
      </c>
      <c r="AP129" t="n">
        <v/>
      </c>
      <c r="AQ129" t="inlineStr">
        <is>
          <t>Pending</t>
        </is>
      </c>
      <c r="AR129" t="inlineStr">
        <is>
          <t>7</t>
        </is>
      </c>
      <c r="AS129" t="n">
        <v/>
      </c>
      <c r="AT129" t="n">
        <v/>
      </c>
      <c r="AU129" t="inlineStr">
        <is>
          <t>Pending</t>
        </is>
      </c>
      <c r="AV129" t="n">
        <v/>
      </c>
      <c r="AW129" t="inlineStr">
        <is>
          <t>6</t>
        </is>
      </c>
      <c r="AX129" t="inlineStr">
        <is>
          <t>0</t>
        </is>
      </c>
      <c r="AY129" t="n">
        <v/>
      </c>
      <c r="AZ129" t="inlineStr">
        <is>
          <t>Active</t>
        </is>
      </c>
      <c r="BA129" t="inlineStr">
        <is>
          <t>Modern Trade</t>
        </is>
      </c>
      <c r="BB129" t="n">
        <v/>
      </c>
      <c r="BC129" t="inlineStr">
        <is>
          <t>07:01:34</t>
        </is>
      </c>
    </row>
    <row r="130" ht="98" customHeight="1">
      <c r="A130" t="inlineStr">
        <is>
          <t>GTR09</t>
        </is>
      </c>
      <c r="B130" t="inlineStr">
        <is>
          <t>TAMIL NADU-2</t>
        </is>
      </c>
      <c r="C130" t="inlineStr">
        <is>
          <t>G SUGIRTHA RAJA</t>
        </is>
      </c>
      <c r="D130" t="inlineStr">
        <is>
          <t>SL04576</t>
        </is>
      </c>
      <c r="E130" t="inlineStr">
        <is>
          <t>SO</t>
        </is>
      </c>
      <c r="F130" t="inlineStr">
        <is>
          <t>Active</t>
        </is>
      </c>
      <c r="G130" t="inlineStr">
        <is>
          <t>Salem</t>
        </is>
      </c>
      <c r="H130" t="inlineStr">
        <is>
          <t>Thampatti(AJ Agency-DB04212)</t>
        </is>
      </c>
      <c r="I130" t="inlineStr">
        <is>
          <t>K DINESHKUMAR</t>
        </is>
      </c>
      <c r="J130" t="inlineStr">
        <is>
          <t>SL04559</t>
        </is>
      </c>
      <c r="K130" t="inlineStr">
        <is>
          <t>ASE</t>
        </is>
      </c>
      <c r="L130" t="inlineStr">
        <is>
          <t>2026-10-16</t>
        </is>
      </c>
      <c r="M130" t="inlineStr">
        <is>
          <t>2026-10-16</t>
        </is>
      </c>
      <c r="N130" t="inlineStr">
        <is>
          <t>495415</t>
        </is>
      </c>
      <c r="O130" t="inlineStr">
        <is>
          <t>350405</t>
        </is>
      </c>
      <c r="P130" t="inlineStr">
        <is>
          <t>HQ-LOCAL TRAVEL (For 35KM+)</t>
        </is>
      </c>
      <c r="Q130" t="inlineStr">
        <is>
          <t>Retailing EX-HQ</t>
        </is>
      </c>
      <c r="R130" t="n">
        <v/>
      </c>
      <c r="S130" t="n">
        <v/>
      </c>
      <c r="T130" t="n">
        <v/>
      </c>
      <c r="U130" t="n">
        <v/>
      </c>
      <c r="V130" t="n">
        <v/>
      </c>
      <c r="W130" t="inlineStr">
        <is>
          <t>https://bizompictures.s3.ap-southeast-1.amazonaws.com/1810/cYvmcNXGJJcS68nV2yyz1792162085693jnnH.jpeg</t>
        </is>
      </c>
      <c r="X130" t="inlineStr">
        <is>
          <t>https://bizompictures.s3.ap-southeast-1.amazonaws.com/1810/Q694uidYOWMfFMQ107iP1792162091350coVO.jpeg</t>
        </is>
      </c>
      <c r="Y130" t="inlineStr">
        <is>
          <t>Bike</t>
        </is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inlineStr">
        <is>
          <t>492.00</t>
        </is>
      </c>
      <c r="AI130" t="inlineStr">
        <is>
          <t>492.00</t>
        </is>
      </c>
      <c r="AJ130" t="inlineStr">
        <is>
          <t>492.00</t>
        </is>
      </c>
      <c r="AK130" t="inlineStr">
        <is>
          <t>2411</t>
        </is>
      </c>
      <c r="AL130" t="inlineStr">
        <is>
          <t>Saravanan N</t>
        </is>
      </c>
      <c r="AM130" t="inlineStr">
        <is>
          <t>HR APIS</t>
        </is>
      </c>
      <c r="AN130" t="inlineStr">
        <is>
          <t>Pending - 2nd Approval</t>
        </is>
      </c>
      <c r="AO130" t="inlineStr">
        <is>
          <t>2026-10-22</t>
        </is>
      </c>
      <c r="AP130" t="n">
        <v/>
      </c>
      <c r="AQ130" t="inlineStr">
        <is>
          <t>Approved</t>
        </is>
      </c>
      <c r="AR130" t="inlineStr">
        <is>
          <t>7</t>
        </is>
      </c>
      <c r="AS130" t="n">
        <v/>
      </c>
      <c r="AT130" t="n">
        <v/>
      </c>
      <c r="AU130" t="inlineStr">
        <is>
          <t>Pending</t>
        </is>
      </c>
      <c r="AV130" t="inlineStr">
        <is>
          <t>1</t>
        </is>
      </c>
      <c r="AW130" t="inlineStr">
        <is>
          <t>21</t>
        </is>
      </c>
      <c r="AX130" t="inlineStr">
        <is>
          <t>0</t>
        </is>
      </c>
      <c r="AY130" t="n">
        <v/>
      </c>
      <c r="AZ130" t="inlineStr">
        <is>
          <t>Active</t>
        </is>
      </c>
      <c r="BA130" t="inlineStr">
        <is>
          <t>General Trade</t>
        </is>
      </c>
      <c r="BB130" t="n">
        <v/>
      </c>
      <c r="BC130" t="inlineStr">
        <is>
          <t>04:13:40</t>
        </is>
      </c>
    </row>
    <row r="131" ht="98" customHeight="1">
      <c r="A131" t="inlineStr">
        <is>
          <t>GTR09</t>
        </is>
      </c>
      <c r="B131" t="inlineStr">
        <is>
          <t>TAMIL NADU-2</t>
        </is>
      </c>
      <c r="C131" t="inlineStr">
        <is>
          <t>DHILIBAN M</t>
        </is>
      </c>
      <c r="D131" t="inlineStr">
        <is>
          <t>SL04394</t>
        </is>
      </c>
      <c r="E131" t="inlineStr">
        <is>
          <t>SO</t>
        </is>
      </c>
      <c r="F131" t="inlineStr">
        <is>
          <t>Active</t>
        </is>
      </c>
      <c r="G131" t="inlineStr">
        <is>
          <t>Krishnagiri</t>
        </is>
      </c>
      <c r="H131" t="inlineStr">
        <is>
          <t>Kaveripattinamvelampatti Road(Kalpana Agency-DBO4249)</t>
        </is>
      </c>
      <c r="I131" t="inlineStr">
        <is>
          <t>K DINESHKUMAR</t>
        </is>
      </c>
      <c r="J131" t="inlineStr">
        <is>
          <t>SL04559</t>
        </is>
      </c>
      <c r="K131" t="inlineStr">
        <is>
          <t>ASE</t>
        </is>
      </c>
      <c r="L131" t="inlineStr">
        <is>
          <t>2026-10-16</t>
        </is>
      </c>
      <c r="M131" t="inlineStr">
        <is>
          <t>2026-10-16</t>
        </is>
      </c>
      <c r="N131" t="inlineStr">
        <is>
          <t>495433</t>
        </is>
      </c>
      <c r="O131" t="inlineStr">
        <is>
          <t>350422</t>
        </is>
      </c>
      <c r="P131" t="inlineStr">
        <is>
          <t>HQ-LOCAL TRAVEL (For 35KM+)</t>
        </is>
      </c>
      <c r="Q131" t="inlineStr">
        <is>
          <t>Other Activity EX-HQ</t>
        </is>
      </c>
      <c r="R131" t="n">
        <v/>
      </c>
      <c r="S131" t="n">
        <v/>
      </c>
      <c r="T131" t="n">
        <v/>
      </c>
      <c r="U131" t="n">
        <v/>
      </c>
      <c r="V131" t="n">
        <v/>
      </c>
      <c r="W131" t="inlineStr">
        <is>
          <t>https://bizompictures.s3.ap-southeast-1.amazonaws.com/1810/YvWBWSbtjHgwdNDf0yNL1792162533833JgK8.jpeg</t>
        </is>
      </c>
      <c r="X131" t="inlineStr">
        <is>
          <t>https://bizompictures.s3.ap-southeast-1.amazonaws.com/1810/Bl3K8CXjvDOkmp6LBoFc1792162535485qp5a.jpeg</t>
        </is>
      </c>
      <c r="Y131" t="inlineStr">
        <is>
          <t>Bike</t>
        </is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inlineStr">
        <is>
          <t>172.00</t>
        </is>
      </c>
      <c r="AI131" t="inlineStr">
        <is>
          <t>172.00</t>
        </is>
      </c>
      <c r="AJ131" t="inlineStr">
        <is>
          <t>172.00</t>
        </is>
      </c>
      <c r="AK131" t="inlineStr">
        <is>
          <t>2162</t>
        </is>
      </c>
      <c r="AL131" t="inlineStr">
        <is>
          <t>Saravanan N</t>
        </is>
      </c>
      <c r="AM131" t="inlineStr">
        <is>
          <t>HR APIS</t>
        </is>
      </c>
      <c r="AN131" t="inlineStr">
        <is>
          <t>Pending - 2nd Approval</t>
        </is>
      </c>
      <c r="AO131" t="inlineStr">
        <is>
          <t>2026-10-22</t>
        </is>
      </c>
      <c r="AP131" t="n">
        <v/>
      </c>
      <c r="AQ131" t="inlineStr">
        <is>
          <t>Approved</t>
        </is>
      </c>
      <c r="AR131" t="inlineStr">
        <is>
          <t>7</t>
        </is>
      </c>
      <c r="AS131" t="n">
        <v/>
      </c>
      <c r="AT131" t="n">
        <v/>
      </c>
      <c r="AU131" t="inlineStr">
        <is>
          <t>Pending</t>
        </is>
      </c>
      <c r="AV131" t="inlineStr">
        <is>
          <t>1</t>
        </is>
      </c>
      <c r="AW131" t="inlineStr">
        <is>
          <t>33</t>
        </is>
      </c>
      <c r="AX131" t="inlineStr">
        <is>
          <t>6</t>
        </is>
      </c>
      <c r="AY131" t="inlineStr">
        <is>
          <t>57.00</t>
        </is>
      </c>
      <c r="AZ131" t="inlineStr">
        <is>
          <t>Active</t>
        </is>
      </c>
      <c r="BA131" t="inlineStr">
        <is>
          <t>General Trade</t>
        </is>
      </c>
      <c r="BB131" t="n">
        <v/>
      </c>
      <c r="BC131" t="inlineStr">
        <is>
          <t>10:10:54</t>
        </is>
      </c>
    </row>
    <row r="132" ht="98" customHeight="1">
      <c r="A132" t="inlineStr">
        <is>
          <t>GTR02</t>
        </is>
      </c>
      <c r="B132" t="inlineStr">
        <is>
          <t>DELHI-1,DELHI-2</t>
        </is>
      </c>
      <c r="C132" t="inlineStr">
        <is>
          <t>KARAN LAMBA</t>
        </is>
      </c>
      <c r="D132" t="inlineStr">
        <is>
          <t>SL04478</t>
        </is>
      </c>
      <c r="E132" t="inlineStr">
        <is>
          <t>ASE</t>
        </is>
      </c>
      <c r="F132" t="inlineStr">
        <is>
          <t>Active</t>
        </is>
      </c>
      <c r="G132" t="inlineStr">
        <is>
          <t>West Delhi</t>
        </is>
      </c>
      <c r="H132" t="inlineStr">
        <is>
          <t>SAMT 2nd(JMD Traders-C003519)</t>
        </is>
      </c>
      <c r="I132" t="inlineStr">
        <is>
          <t>Vacant_TSM_Delhi-1</t>
        </is>
      </c>
      <c r="J132" t="n">
        <v/>
      </c>
      <c r="K132" t="inlineStr">
        <is>
          <t>TSM</t>
        </is>
      </c>
      <c r="L132" t="inlineStr">
        <is>
          <t>2026-10-16</t>
        </is>
      </c>
      <c r="M132" t="inlineStr">
        <is>
          <t>2026-10-16</t>
        </is>
      </c>
      <c r="N132" t="inlineStr">
        <is>
          <t>495437</t>
        </is>
      </c>
      <c r="O132" t="inlineStr">
        <is>
          <t>350426</t>
        </is>
      </c>
      <c r="P132" t="inlineStr">
        <is>
          <t>HQ-LOCAL TRAVEL (For 35KM+)</t>
        </is>
      </c>
      <c r="Q132" t="inlineStr">
        <is>
          <t>Joint Working HQ</t>
        </is>
      </c>
      <c r="R132" t="n">
        <v/>
      </c>
      <c r="S132" t="n">
        <v/>
      </c>
      <c r="T132" t="n">
        <v/>
      </c>
      <c r="U132" t="n">
        <v/>
      </c>
      <c r="V132" t="n">
        <v/>
      </c>
      <c r="W132" t="inlineStr">
        <is>
          <t>https://bizompictures.s3.ap-southeast-1.amazonaws.com/1810/xcYVY2RUudJvumMGdeIv1792162776776M1h5.jpeg</t>
        </is>
      </c>
      <c r="X132" t="inlineStr">
        <is>
          <t>https://bizompictures.s3.ap-southeast-1.amazonaws.com/1810/7hpCdz2wk4hj9oWlvyMB17921627881217qIG.jpeg</t>
        </is>
      </c>
      <c r="Y132" t="inlineStr">
        <is>
          <t>Bike</t>
        </is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inlineStr">
        <is>
          <t>144.00</t>
        </is>
      </c>
      <c r="AI132" t="n">
        <v/>
      </c>
      <c r="AJ132" t="inlineStr">
        <is>
          <t>0.00</t>
        </is>
      </c>
      <c r="AK132" t="inlineStr">
        <is>
          <t>2284</t>
        </is>
      </c>
      <c r="AL132" t="inlineStr">
        <is>
          <t>RAHUL GAUTAM</t>
        </is>
      </c>
      <c r="AM132" t="inlineStr">
        <is>
          <t>HR APIS</t>
        </is>
      </c>
      <c r="AN132" t="inlineStr">
        <is>
          <t>Pending - 1st Approval</t>
        </is>
      </c>
      <c r="AO132" t="n">
        <v/>
      </c>
      <c r="AP132" t="n">
        <v/>
      </c>
      <c r="AQ132" t="inlineStr">
        <is>
          <t>Pending</t>
        </is>
      </c>
      <c r="AR132" t="inlineStr">
        <is>
          <t>7</t>
        </is>
      </c>
      <c r="AS132" t="n">
        <v/>
      </c>
      <c r="AT132" t="n">
        <v/>
      </c>
      <c r="AU132" t="inlineStr">
        <is>
          <t>Pending</t>
        </is>
      </c>
      <c r="AV132" t="n">
        <v/>
      </c>
      <c r="AW132" t="n">
        <v/>
      </c>
      <c r="AX132" t="n">
        <v/>
      </c>
      <c r="AY132" t="n">
        <v/>
      </c>
      <c r="AZ132" t="inlineStr">
        <is>
          <t>Active</t>
        </is>
      </c>
      <c r="BA132" t="inlineStr">
        <is>
          <t>General Trade</t>
        </is>
      </c>
      <c r="BB132" t="n">
        <v/>
      </c>
      <c r="BC132" t="n">
        <v/>
      </c>
    </row>
    <row r="133" ht="98" customHeight="1">
      <c r="A133" t="inlineStr">
        <is>
          <t>GTR03 B</t>
        </is>
      </c>
      <c r="B133" t="inlineStr">
        <is>
          <t>UP WEST-1</t>
        </is>
      </c>
      <c r="C133" t="inlineStr">
        <is>
          <t>HIMANSHU VERMA</t>
        </is>
      </c>
      <c r="D133" t="inlineStr">
        <is>
          <t>SL04235</t>
        </is>
      </c>
      <c r="E133" t="inlineStr">
        <is>
          <t>SR</t>
        </is>
      </c>
      <c r="F133" t="inlineStr">
        <is>
          <t>Active</t>
        </is>
      </c>
      <c r="G133" t="inlineStr">
        <is>
          <t>Ghaziabad</t>
        </is>
      </c>
      <c r="H133" t="inlineStr">
        <is>
          <t>Rith ganj /patel nagar(DB03727-Global marketing)</t>
        </is>
      </c>
      <c r="I133" t="inlineStr">
        <is>
          <t>VIVEK PATHAK</t>
        </is>
      </c>
      <c r="J133" t="inlineStr">
        <is>
          <t>SL04468</t>
        </is>
      </c>
      <c r="K133" t="inlineStr">
        <is>
          <t>ASE</t>
        </is>
      </c>
      <c r="L133" t="inlineStr">
        <is>
          <t>2026-10-16</t>
        </is>
      </c>
      <c r="M133" t="inlineStr">
        <is>
          <t>2026-10-16</t>
        </is>
      </c>
      <c r="N133" t="inlineStr">
        <is>
          <t>495438</t>
        </is>
      </c>
      <c r="O133" t="inlineStr">
        <is>
          <t>350427</t>
        </is>
      </c>
      <c r="P133" t="inlineStr">
        <is>
          <t>HQ-LOCAL TRAVEL (For 35KM+)</t>
        </is>
      </c>
      <c r="Q133" t="inlineStr">
        <is>
          <t>Retailing HQ</t>
        </is>
      </c>
      <c r="R133" t="n">
        <v/>
      </c>
      <c r="S133" t="n">
        <v/>
      </c>
      <c r="T133" t="n">
        <v/>
      </c>
      <c r="U133" t="n">
        <v/>
      </c>
      <c r="V133" t="n">
        <v/>
      </c>
      <c r="W133" t="inlineStr">
        <is>
          <t>https://bizompictures.s3.ap-southeast-1.amazonaws.com/1810/MdGLvoLIFXJY4mAgEoWG17921628117728Brq.jpeg</t>
        </is>
      </c>
      <c r="X133" t="inlineStr">
        <is>
          <t>https://bizompictures.s3.ap-southeast-1.amazonaws.com/1810/myCVPgDWVuwdEmH9kalZ179216281347590mn.jpeg</t>
        </is>
      </c>
      <c r="Y133" t="inlineStr">
        <is>
          <t>Bike</t>
        </is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inlineStr">
        <is>
          <t>160.00</t>
        </is>
      </c>
      <c r="AI133" t="n">
        <v/>
      </c>
      <c r="AJ133" t="inlineStr">
        <is>
          <t>0.00</t>
        </is>
      </c>
      <c r="AK133" t="inlineStr">
        <is>
          <t>1895</t>
        </is>
      </c>
      <c r="AL133" t="inlineStr">
        <is>
          <t>AVDHESH KUMAR SHARMA</t>
        </is>
      </c>
      <c r="AM133" t="inlineStr">
        <is>
          <t>HR APIS</t>
        </is>
      </c>
      <c r="AN133" t="inlineStr">
        <is>
          <t>Pending - 1st Approval</t>
        </is>
      </c>
      <c r="AO133" t="n">
        <v/>
      </c>
      <c r="AP133" t="n">
        <v/>
      </c>
      <c r="AQ133" t="inlineStr">
        <is>
          <t>Pending</t>
        </is>
      </c>
      <c r="AR133" t="inlineStr">
        <is>
          <t>7</t>
        </is>
      </c>
      <c r="AS133" t="n">
        <v/>
      </c>
      <c r="AT133" t="n">
        <v/>
      </c>
      <c r="AU133" t="inlineStr">
        <is>
          <t>Pending</t>
        </is>
      </c>
      <c r="AV133" t="n">
        <v/>
      </c>
      <c r="AW133" t="inlineStr">
        <is>
          <t>41</t>
        </is>
      </c>
      <c r="AX133" t="inlineStr">
        <is>
          <t>13</t>
        </is>
      </c>
      <c r="AY133" t="inlineStr">
        <is>
          <t>42.00</t>
        </is>
      </c>
      <c r="AZ133" t="inlineStr">
        <is>
          <t>Active</t>
        </is>
      </c>
      <c r="BA133" t="inlineStr">
        <is>
          <t>General Trade</t>
        </is>
      </c>
      <c r="BB133" t="n">
        <v/>
      </c>
      <c r="BC133" t="inlineStr">
        <is>
          <t>06:03:43</t>
        </is>
      </c>
    </row>
    <row r="134" ht="98" customHeight="1">
      <c r="A134" t="inlineStr">
        <is>
          <t>GTR08</t>
        </is>
      </c>
      <c r="B134" t="inlineStr">
        <is>
          <t>KARNATAKA-3</t>
        </is>
      </c>
      <c r="C134" t="inlineStr">
        <is>
          <t>GANGADHARAM K</t>
        </is>
      </c>
      <c r="D134" t="inlineStr">
        <is>
          <t>SL04087</t>
        </is>
      </c>
      <c r="E134" t="inlineStr">
        <is>
          <t>ASM</t>
        </is>
      </c>
      <c r="F134" t="inlineStr">
        <is>
          <t>Active</t>
        </is>
      </c>
      <c r="G134" t="inlineStr">
        <is>
          <t>Bangalore</t>
        </is>
      </c>
      <c r="H134" t="n">
        <v/>
      </c>
      <c r="I134" t="inlineStr">
        <is>
          <t>REVANASIDDAPPA</t>
        </is>
      </c>
      <c r="J134" t="inlineStr">
        <is>
          <t>SL04327</t>
        </is>
      </c>
      <c r="K134" t="inlineStr">
        <is>
          <t>RSM</t>
        </is>
      </c>
      <c r="L134" t="inlineStr">
        <is>
          <t>2026-10-16</t>
        </is>
      </c>
      <c r="M134" t="inlineStr">
        <is>
          <t>2026-10-16</t>
        </is>
      </c>
      <c r="N134" t="inlineStr">
        <is>
          <t>495450</t>
        </is>
      </c>
      <c r="O134" t="inlineStr">
        <is>
          <t>350439</t>
        </is>
      </c>
      <c r="P134" t="inlineStr">
        <is>
          <t>HQ-LOCAL TRAVEL (For 35KM+)</t>
        </is>
      </c>
      <c r="Q134" t="inlineStr">
        <is>
          <t>Joint Working HQ</t>
        </is>
      </c>
      <c r="R134" t="n">
        <v/>
      </c>
      <c r="S134" t="n">
        <v/>
      </c>
      <c r="T134" t="n">
        <v/>
      </c>
      <c r="U134" t="n">
        <v/>
      </c>
      <c r="V134" t="n">
        <v/>
      </c>
      <c r="W134" t="inlineStr">
        <is>
          <t>https://bizompictures.s3.ap-southeast-1.amazonaws.com/1810/zQCBsfRqZkhh9Qfu1tB21792163089232iMek.jpeg</t>
        </is>
      </c>
      <c r="X134" t="inlineStr">
        <is>
          <t>https://bizompictures.s3.ap-southeast-1.amazonaws.com/1810/tZ7sHiIGxmAdjrN5efaf1792163098144nYPo.jpeg</t>
        </is>
      </c>
      <c r="Y134" t="inlineStr">
        <is>
          <t>Bike</t>
        </is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inlineStr">
        <is>
          <t>40.00</t>
        </is>
      </c>
      <c r="AI134" t="n">
        <v/>
      </c>
      <c r="AJ134" t="inlineStr">
        <is>
          <t>0.00</t>
        </is>
      </c>
      <c r="AK134" t="inlineStr">
        <is>
          <t>1675</t>
        </is>
      </c>
      <c r="AL134" t="inlineStr">
        <is>
          <t>REVANASIDDAPPA</t>
        </is>
      </c>
      <c r="AM134" t="inlineStr">
        <is>
          <t>HR APIS</t>
        </is>
      </c>
      <c r="AN134" t="inlineStr">
        <is>
          <t>Pending - 1st Approval</t>
        </is>
      </c>
      <c r="AO134" t="n">
        <v/>
      </c>
      <c r="AP134" t="n">
        <v/>
      </c>
      <c r="AQ134" t="inlineStr">
        <is>
          <t>Pending</t>
        </is>
      </c>
      <c r="AR134" t="inlineStr">
        <is>
          <t>7</t>
        </is>
      </c>
      <c r="AS134" t="n">
        <v/>
      </c>
      <c r="AT134" t="n">
        <v/>
      </c>
      <c r="AU134" t="inlineStr">
        <is>
          <t>Pending</t>
        </is>
      </c>
      <c r="AV134" t="n">
        <v/>
      </c>
      <c r="AW134" t="n">
        <v/>
      </c>
      <c r="AX134" t="n">
        <v/>
      </c>
      <c r="AY134" t="n">
        <v/>
      </c>
      <c r="AZ134" t="inlineStr">
        <is>
          <t>Active</t>
        </is>
      </c>
      <c r="BA134" t="inlineStr">
        <is>
          <t>General Trade</t>
        </is>
      </c>
      <c r="BB134" t="n">
        <v/>
      </c>
      <c r="BC134" t="n">
        <v/>
      </c>
    </row>
    <row r="135" ht="98" customHeight="1">
      <c r="A135" t="inlineStr">
        <is>
          <t>GTR03 B</t>
        </is>
      </c>
      <c r="B135" t="inlineStr">
        <is>
          <t>UTTRAKHAND</t>
        </is>
      </c>
      <c r="C135" t="inlineStr">
        <is>
          <t>MUKESH CHANDERA JOSHI</t>
        </is>
      </c>
      <c r="D135" t="inlineStr">
        <is>
          <t>SL04578</t>
        </is>
      </c>
      <c r="E135" t="inlineStr">
        <is>
          <t>SO</t>
        </is>
      </c>
      <c r="F135" t="inlineStr">
        <is>
          <t>Active</t>
        </is>
      </c>
      <c r="G135" t="inlineStr">
        <is>
          <t>Srinagar</t>
        </is>
      </c>
      <c r="H135" t="inlineStr">
        <is>
          <t>SRINAGAR(M/S SANMART - DB04189)</t>
        </is>
      </c>
      <c r="I135" t="inlineStr">
        <is>
          <t>AMIT NAUTIYAL</t>
        </is>
      </c>
      <c r="J135" t="inlineStr">
        <is>
          <t>SL04503</t>
        </is>
      </c>
      <c r="K135" t="inlineStr">
        <is>
          <t>ASE</t>
        </is>
      </c>
      <c r="L135" t="inlineStr">
        <is>
          <t>2026-10-14</t>
        </is>
      </c>
      <c r="M135" t="inlineStr">
        <is>
          <t>2026-10-16</t>
        </is>
      </c>
      <c r="N135" t="inlineStr">
        <is>
          <t>495458</t>
        </is>
      </c>
      <c r="O135" t="inlineStr">
        <is>
          <t>350446</t>
        </is>
      </c>
      <c r="P135" t="inlineStr">
        <is>
          <t>HQ-LOCAL TRAVEL (For 35KM+)</t>
        </is>
      </c>
      <c r="Q135" t="inlineStr">
        <is>
          <t>Retailing HQ</t>
        </is>
      </c>
      <c r="R135" t="n">
        <v/>
      </c>
      <c r="S135" t="n">
        <v/>
      </c>
      <c r="T135" t="n">
        <v/>
      </c>
      <c r="U135" t="n">
        <v/>
      </c>
      <c r="V135" t="n">
        <v/>
      </c>
      <c r="W135" t="inlineStr">
        <is>
          <t>https://bizompictures.s3.ap-southeast-1.amazonaws.com/1810/m1f9KNFRzpeTtsrxOvle1792163310799nFWa.jpeg</t>
        </is>
      </c>
      <c r="X135" t="inlineStr">
        <is>
          <t>https://bizompictures.s3.ap-southeast-1.amazonaws.com/1810/b4i6IvidqPZeEujVvHk01792163317476JzcI.jpeg</t>
        </is>
      </c>
      <c r="Y135" t="inlineStr">
        <is>
          <t>Bike</t>
        </is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inlineStr">
        <is>
          <t>308.00</t>
        </is>
      </c>
      <c r="AI135" t="n">
        <v/>
      </c>
      <c r="AJ135" t="inlineStr">
        <is>
          <t>0.00</t>
        </is>
      </c>
      <c r="AK135" t="inlineStr">
        <is>
          <t>2413</t>
        </is>
      </c>
      <c r="AL135" t="inlineStr">
        <is>
          <t>SUNEEL KUMAR</t>
        </is>
      </c>
      <c r="AM135" t="inlineStr">
        <is>
          <t>HR APIS</t>
        </is>
      </c>
      <c r="AN135" t="inlineStr">
        <is>
          <t>Pending - 1st Approval</t>
        </is>
      </c>
      <c r="AO135" t="n">
        <v/>
      </c>
      <c r="AP135" t="n">
        <v/>
      </c>
      <c r="AQ135" t="inlineStr">
        <is>
          <t>Pending</t>
        </is>
      </c>
      <c r="AR135" t="inlineStr">
        <is>
          <t>9</t>
        </is>
      </c>
      <c r="AS135" t="n">
        <v/>
      </c>
      <c r="AT135" t="n">
        <v/>
      </c>
      <c r="AU135" t="inlineStr">
        <is>
          <t>Pending</t>
        </is>
      </c>
      <c r="AV135" t="n">
        <v/>
      </c>
      <c r="AW135" t="inlineStr">
        <is>
          <t>19</t>
        </is>
      </c>
      <c r="AX135" t="inlineStr">
        <is>
          <t>9</t>
        </is>
      </c>
      <c r="AY135" t="inlineStr">
        <is>
          <t>66.00</t>
        </is>
      </c>
      <c r="AZ135" t="inlineStr">
        <is>
          <t>Active</t>
        </is>
      </c>
      <c r="BA135" t="inlineStr">
        <is>
          <t>General Trade</t>
        </is>
      </c>
      <c r="BB135" t="n">
        <v/>
      </c>
      <c r="BC135" t="inlineStr">
        <is>
          <t>08:49:21</t>
        </is>
      </c>
    </row>
    <row r="136" ht="98" customHeight="1">
      <c r="A136" t="inlineStr">
        <is>
          <t>GTR01</t>
        </is>
      </c>
      <c r="B136" t="inlineStr">
        <is>
          <t>CHANDIGARH</t>
        </is>
      </c>
      <c r="C136" t="inlineStr">
        <is>
          <t>KULBIR SINGH</t>
        </is>
      </c>
      <c r="D136" t="inlineStr">
        <is>
          <t>SL04607</t>
        </is>
      </c>
      <c r="E136" t="inlineStr">
        <is>
          <t>SO</t>
        </is>
      </c>
      <c r="F136" t="inlineStr">
        <is>
          <t>Active</t>
        </is>
      </c>
      <c r="G136" t="inlineStr">
        <is>
          <t>Mohali</t>
        </is>
      </c>
      <c r="H136" t="inlineStr">
        <is>
          <t>Khubda Market (Coquere India - C002516)</t>
        </is>
      </c>
      <c r="I136" t="inlineStr">
        <is>
          <t>Vacant_ASE_Chandigarh</t>
        </is>
      </c>
      <c r="J136" t="n">
        <v/>
      </c>
      <c r="K136" t="inlineStr">
        <is>
          <t>ASE</t>
        </is>
      </c>
      <c r="L136" t="inlineStr">
        <is>
          <t>2026-10-16</t>
        </is>
      </c>
      <c r="M136" t="inlineStr">
        <is>
          <t>2026-10-16</t>
        </is>
      </c>
      <c r="N136" t="inlineStr">
        <is>
          <t>495478</t>
        </is>
      </c>
      <c r="O136" t="inlineStr">
        <is>
          <t>350459</t>
        </is>
      </c>
      <c r="P136" t="inlineStr">
        <is>
          <t>HQ-LOCAL TRAVEL (For 35KM+)</t>
        </is>
      </c>
      <c r="Q136" t="inlineStr">
        <is>
          <t>Retailing HQ</t>
        </is>
      </c>
      <c r="R136" t="n">
        <v/>
      </c>
      <c r="S136" t="n">
        <v/>
      </c>
      <c r="T136" t="n">
        <v/>
      </c>
      <c r="U136" t="n">
        <v/>
      </c>
      <c r="V136" t="n">
        <v/>
      </c>
      <c r="W136" t="inlineStr">
        <is>
          <t>https://bizompictures.s3.ap-southeast-1.amazonaws.com/1810/L9Qwd0vYT6Ut7feJzUy51792164271828DAnG.jpeg</t>
        </is>
      </c>
      <c r="X136" t="inlineStr">
        <is>
          <t>https://bizompictures.s3.ap-southeast-1.amazonaws.com/1810/YmGoXclz5xxKEBCexPfU17921643008976Wrm.jpeg</t>
        </is>
      </c>
      <c r="Y136" t="inlineStr">
        <is>
          <t>Bike</t>
        </is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inlineStr">
        <is>
          <t>52.00</t>
        </is>
      </c>
      <c r="AI136" t="n">
        <v/>
      </c>
      <c r="AJ136" t="inlineStr">
        <is>
          <t>0.00</t>
        </is>
      </c>
      <c r="AK136" t="inlineStr">
        <is>
          <t>2457</t>
        </is>
      </c>
      <c r="AL136" t="n">
        <v/>
      </c>
      <c r="AM136" t="n">
        <v/>
      </c>
      <c r="AN136" t="inlineStr">
        <is>
          <t>Pending - 1st Approval</t>
        </is>
      </c>
      <c r="AO136" t="n">
        <v/>
      </c>
      <c r="AP136" t="n">
        <v/>
      </c>
      <c r="AQ136" t="inlineStr">
        <is>
          <t>Pending</t>
        </is>
      </c>
      <c r="AR136" t="inlineStr">
        <is>
          <t>7</t>
        </is>
      </c>
      <c r="AS136" t="n">
        <v/>
      </c>
      <c r="AT136" t="n">
        <v/>
      </c>
      <c r="AU136" t="inlineStr">
        <is>
          <t>Pending</t>
        </is>
      </c>
      <c r="AV136" t="n">
        <v/>
      </c>
      <c r="AW136" t="inlineStr">
        <is>
          <t>21</t>
        </is>
      </c>
      <c r="AX136" t="inlineStr">
        <is>
          <t>9</t>
        </is>
      </c>
      <c r="AY136" t="inlineStr">
        <is>
          <t>111.00</t>
        </is>
      </c>
      <c r="AZ136" t="inlineStr">
        <is>
          <t>Active</t>
        </is>
      </c>
      <c r="BA136" t="inlineStr">
        <is>
          <t>General Trade</t>
        </is>
      </c>
      <c r="BB136" t="n">
        <v/>
      </c>
      <c r="BC136" t="inlineStr">
        <is>
          <t>05:49:28</t>
        </is>
      </c>
    </row>
    <row r="137" ht="98" customHeight="1">
      <c r="A137" t="inlineStr">
        <is>
          <t>GTR06 B</t>
        </is>
      </c>
      <c r="B137" t="inlineStr">
        <is>
          <t>GUJARAT-1</t>
        </is>
      </c>
      <c r="C137" t="inlineStr">
        <is>
          <t>BHARATKUMAR BHOGILAL SUTHAR</t>
        </is>
      </c>
      <c r="D137" t="inlineStr">
        <is>
          <t>SL04206</t>
        </is>
      </c>
      <c r="E137" t="inlineStr">
        <is>
          <t>ASE</t>
        </is>
      </c>
      <c r="F137" t="inlineStr">
        <is>
          <t>Active</t>
        </is>
      </c>
      <c r="G137" t="inlineStr">
        <is>
          <t>Ahmedabad</t>
        </is>
      </c>
      <c r="H137" t="n">
        <v/>
      </c>
      <c r="I137" t="inlineStr">
        <is>
          <t>Vacant_TSM_Gujrat</t>
        </is>
      </c>
      <c r="J137" t="n">
        <v/>
      </c>
      <c r="K137" t="inlineStr">
        <is>
          <t>TSM</t>
        </is>
      </c>
      <c r="L137" t="inlineStr">
        <is>
          <t>2026-10-16</t>
        </is>
      </c>
      <c r="M137" t="inlineStr">
        <is>
          <t>2026-10-16</t>
        </is>
      </c>
      <c r="N137" t="inlineStr">
        <is>
          <t>495482</t>
        </is>
      </c>
      <c r="O137" t="inlineStr">
        <is>
          <t>350463</t>
        </is>
      </c>
      <c r="P137" t="inlineStr">
        <is>
          <t>HQ-LOCAL TRAVEL (For 35KM+)</t>
        </is>
      </c>
      <c r="Q137" t="inlineStr">
        <is>
          <t>Retailing EX-HQ</t>
        </is>
      </c>
      <c r="R137" t="n">
        <v/>
      </c>
      <c r="S137" t="n">
        <v/>
      </c>
      <c r="T137" t="n">
        <v/>
      </c>
      <c r="U137" t="n">
        <v/>
      </c>
      <c r="V137" t="n">
        <v/>
      </c>
      <c r="W137" t="inlineStr">
        <is>
          <t>https://bizompictures.s3.ap-southeast-1.amazonaws.com/1810/Pox8Vu7vFvGWFGGW7F5z1792164550280tVG1.jpeg</t>
        </is>
      </c>
      <c r="X137" t="inlineStr">
        <is>
          <t>https://bizompictures.s3.ap-southeast-1.amazonaws.com/1810/9GA2bMVBQyEvqfMF01tZ1792164560227WCQY.jpeg</t>
        </is>
      </c>
      <c r="Y137" t="inlineStr">
        <is>
          <t>Bike</t>
        </is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inlineStr">
        <is>
          <t>240.00</t>
        </is>
      </c>
      <c r="AI137" t="n">
        <v/>
      </c>
      <c r="AJ137" t="inlineStr">
        <is>
          <t>0.00</t>
        </is>
      </c>
      <c r="AK137" t="inlineStr">
        <is>
          <t>1830</t>
        </is>
      </c>
      <c r="AL137" t="inlineStr">
        <is>
          <t>DEEPAK TUKARAM DESHMUKH</t>
        </is>
      </c>
      <c r="AM137" t="inlineStr">
        <is>
          <t>HR APIS</t>
        </is>
      </c>
      <c r="AN137" t="inlineStr">
        <is>
          <t>Pending - 1st Approval</t>
        </is>
      </c>
      <c r="AO137" t="n">
        <v/>
      </c>
      <c r="AP137" t="n">
        <v/>
      </c>
      <c r="AQ137" t="inlineStr">
        <is>
          <t>Pending</t>
        </is>
      </c>
      <c r="AR137" t="inlineStr">
        <is>
          <t>7</t>
        </is>
      </c>
      <c r="AS137" t="n">
        <v/>
      </c>
      <c r="AT137" t="n">
        <v/>
      </c>
      <c r="AU137" t="inlineStr">
        <is>
          <t>Pending</t>
        </is>
      </c>
      <c r="AV137" t="n">
        <v/>
      </c>
      <c r="AW137" t="n">
        <v/>
      </c>
      <c r="AX137" t="n">
        <v/>
      </c>
      <c r="AY137" t="n">
        <v/>
      </c>
      <c r="AZ137" t="inlineStr">
        <is>
          <t>Active</t>
        </is>
      </c>
      <c r="BA137" t="inlineStr">
        <is>
          <t>General Trade</t>
        </is>
      </c>
      <c r="BB137" t="n">
        <v/>
      </c>
      <c r="BC137" t="n">
        <v/>
      </c>
    </row>
    <row r="138" ht="98" customHeight="1">
      <c r="A138" t="inlineStr">
        <is>
          <t>South</t>
        </is>
      </c>
      <c r="B138" t="inlineStr">
        <is>
          <t>KARNATAKA_MT</t>
        </is>
      </c>
      <c r="C138" t="inlineStr">
        <is>
          <t>V GIRIDHAR BABU</t>
        </is>
      </c>
      <c r="D138" t="inlineStr">
        <is>
          <t>SL04344</t>
        </is>
      </c>
      <c r="E138" t="inlineStr">
        <is>
          <t>SO</t>
        </is>
      </c>
      <c r="F138" t="inlineStr">
        <is>
          <t>Active</t>
        </is>
      </c>
      <c r="G138" t="inlineStr">
        <is>
          <t>Bangalore</t>
        </is>
      </c>
      <c r="H138" t="n">
        <v/>
      </c>
      <c r="I138" t="inlineStr">
        <is>
          <t>AMRUTH K</t>
        </is>
      </c>
      <c r="J138" t="inlineStr">
        <is>
          <t>SL04303</t>
        </is>
      </c>
      <c r="K138" t="inlineStr">
        <is>
          <t>KAE</t>
        </is>
      </c>
      <c r="L138" t="inlineStr">
        <is>
          <t>2026-10-16</t>
        </is>
      </c>
      <c r="M138" t="inlineStr">
        <is>
          <t>2026-10-16</t>
        </is>
      </c>
      <c r="N138" t="inlineStr">
        <is>
          <t>495546</t>
        </is>
      </c>
      <c r="O138" t="inlineStr">
        <is>
          <t>350514</t>
        </is>
      </c>
      <c r="P138" t="inlineStr">
        <is>
          <t>HQ-LOCAL TRAVEL (For 35KM+)</t>
        </is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inlineStr">
        <is>
          <t>https://bizompictures.s3.ap-southeast-1.amazonaws.com/1810/xBeQGpxyNvG8CyPKqw3i1792166663259rYFg.jpeg</t>
        </is>
      </c>
      <c r="X138" t="inlineStr">
        <is>
          <t>https://bizompictures.s3.ap-southeast-1.amazonaws.com/1810/5EHMc1CpyOAlcdJCdFMq1792166667816QpDQ.jpeg</t>
        </is>
      </c>
      <c r="Y138" t="inlineStr">
        <is>
          <t>Bike</t>
        </is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inlineStr">
        <is>
          <t>20.00</t>
        </is>
      </c>
      <c r="AI138" t="n">
        <v/>
      </c>
      <c r="AJ138" t="inlineStr">
        <is>
          <t>0.00</t>
        </is>
      </c>
      <c r="AK138" t="inlineStr">
        <is>
          <t>2067</t>
        </is>
      </c>
      <c r="AL138" t="inlineStr">
        <is>
          <t>AMRUTH K</t>
        </is>
      </c>
      <c r="AM138" t="inlineStr">
        <is>
          <t>HR APIS</t>
        </is>
      </c>
      <c r="AN138" t="inlineStr">
        <is>
          <t>Pending - 1st Approval</t>
        </is>
      </c>
      <c r="AO138" t="n">
        <v/>
      </c>
      <c r="AP138" t="n">
        <v/>
      </c>
      <c r="AQ138" t="inlineStr">
        <is>
          <t>Pending</t>
        </is>
      </c>
      <c r="AR138" t="inlineStr">
        <is>
          <t>7</t>
        </is>
      </c>
      <c r="AS138" t="n">
        <v/>
      </c>
      <c r="AT138" t="n">
        <v/>
      </c>
      <c r="AU138" t="inlineStr">
        <is>
          <t>Pending</t>
        </is>
      </c>
      <c r="AV138" t="n">
        <v/>
      </c>
      <c r="AW138" t="n">
        <v/>
      </c>
      <c r="AX138" t="n">
        <v/>
      </c>
      <c r="AY138" t="n">
        <v/>
      </c>
      <c r="AZ138" t="inlineStr">
        <is>
          <t>Active</t>
        </is>
      </c>
      <c r="BA138" t="inlineStr">
        <is>
          <t>Modern Trade</t>
        </is>
      </c>
      <c r="BB138" t="n">
        <v/>
      </c>
      <c r="BC138" t="n">
        <v/>
      </c>
    </row>
    <row r="139" ht="98" customHeight="1">
      <c r="A139" t="inlineStr">
        <is>
          <t>GTR03 A</t>
        </is>
      </c>
      <c r="B139" t="inlineStr">
        <is>
          <t>UP CENTRAL</t>
        </is>
      </c>
      <c r="C139" t="inlineStr">
        <is>
          <t>AMIT KUMAR SINGH</t>
        </is>
      </c>
      <c r="D139" t="inlineStr">
        <is>
          <t>SL02286</t>
        </is>
      </c>
      <c r="E139" t="inlineStr">
        <is>
          <t>ASE</t>
        </is>
      </c>
      <c r="F139" t="inlineStr">
        <is>
          <t>Active</t>
        </is>
      </c>
      <c r="G139" t="inlineStr">
        <is>
          <t>Lucknow</t>
        </is>
      </c>
      <c r="H139" t="inlineStr">
        <is>
          <t>Geasgomti  (INDIA ENTERPRISES-C003090)</t>
        </is>
      </c>
      <c r="I139" t="inlineStr">
        <is>
          <t>Vacant_TSM_UPC</t>
        </is>
      </c>
      <c r="J139" t="n">
        <v/>
      </c>
      <c r="K139" t="inlineStr">
        <is>
          <t>TSM</t>
        </is>
      </c>
      <c r="L139" t="inlineStr">
        <is>
          <t>2026-10-16</t>
        </is>
      </c>
      <c r="M139" t="inlineStr">
        <is>
          <t>2026-10-16</t>
        </is>
      </c>
      <c r="N139" t="inlineStr">
        <is>
          <t>495571</t>
        </is>
      </c>
      <c r="O139" t="inlineStr">
        <is>
          <t>350537</t>
        </is>
      </c>
      <c r="P139" t="inlineStr">
        <is>
          <t>HQ-LOCAL TRAVEL (For 35KM+)</t>
        </is>
      </c>
      <c r="Q139" t="inlineStr">
        <is>
          <t>Other Activity HQ</t>
        </is>
      </c>
      <c r="R139" t="n">
        <v/>
      </c>
      <c r="S139" t="n">
        <v/>
      </c>
      <c r="T139" t="n">
        <v/>
      </c>
      <c r="U139" t="n">
        <v/>
      </c>
      <c r="V139" t="n">
        <v/>
      </c>
      <c r="W139" t="inlineStr">
        <is>
          <t>https://bizompictures.s3.ap-southeast-1.amazonaws.com/1810/LiM96l30xDECOXvioReE1792167438003slZI.jpeg</t>
        </is>
      </c>
      <c r="X139" t="inlineStr">
        <is>
          <t>https://bizompictures.s3.ap-southeast-1.amazonaws.com/1810/iXWlYfimbsL48ws0oLRj1792167442994Lmdw.jpeg</t>
        </is>
      </c>
      <c r="Y139" t="inlineStr">
        <is>
          <t>Bike</t>
        </is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inlineStr">
        <is>
          <t>132.00</t>
        </is>
      </c>
      <c r="AI139" t="n">
        <v/>
      </c>
      <c r="AJ139" t="inlineStr">
        <is>
          <t>0.00</t>
        </is>
      </c>
      <c r="AK139" t="inlineStr">
        <is>
          <t>75</t>
        </is>
      </c>
      <c r="AL139" t="inlineStr">
        <is>
          <t>SAURABH JAISWAL</t>
        </is>
      </c>
      <c r="AM139" t="inlineStr">
        <is>
          <t>HR APIS</t>
        </is>
      </c>
      <c r="AN139" t="inlineStr">
        <is>
          <t>Pending - 1st Approval</t>
        </is>
      </c>
      <c r="AO139" t="n">
        <v/>
      </c>
      <c r="AP139" t="n">
        <v/>
      </c>
      <c r="AQ139" t="inlineStr">
        <is>
          <t>Pending</t>
        </is>
      </c>
      <c r="AR139" t="inlineStr">
        <is>
          <t>7</t>
        </is>
      </c>
      <c r="AS139" t="n">
        <v/>
      </c>
      <c r="AT139" t="n">
        <v/>
      </c>
      <c r="AU139" t="inlineStr">
        <is>
          <t>Pending</t>
        </is>
      </c>
      <c r="AV139" t="n">
        <v/>
      </c>
      <c r="AW139" t="inlineStr">
        <is>
          <t>11</t>
        </is>
      </c>
      <c r="AX139" t="inlineStr">
        <is>
          <t>6</t>
        </is>
      </c>
      <c r="AY139" t="inlineStr">
        <is>
          <t>2748.00</t>
        </is>
      </c>
      <c r="AZ139" t="inlineStr">
        <is>
          <t>Active</t>
        </is>
      </c>
      <c r="BA139" t="inlineStr">
        <is>
          <t>General Trade</t>
        </is>
      </c>
      <c r="BB139" t="n">
        <v/>
      </c>
      <c r="BC139" t="inlineStr">
        <is>
          <t>05:31:07</t>
        </is>
      </c>
    </row>
    <row r="140" ht="98" customHeight="1">
      <c r="A140" t="inlineStr">
        <is>
          <t>North</t>
        </is>
      </c>
      <c r="B140" t="inlineStr">
        <is>
          <t>DELHI_MT</t>
        </is>
      </c>
      <c r="C140" t="inlineStr">
        <is>
          <t>VINOD KUMAR</t>
        </is>
      </c>
      <c r="D140" t="inlineStr">
        <is>
          <t>SL04205</t>
        </is>
      </c>
      <c r="E140" t="inlineStr">
        <is>
          <t>SR</t>
        </is>
      </c>
      <c r="F140" t="inlineStr">
        <is>
          <t>Active</t>
        </is>
      </c>
      <c r="G140" t="inlineStr">
        <is>
          <t>Delhi</t>
        </is>
      </c>
      <c r="H140" t="inlineStr">
        <is>
          <t>Delhi(AVENUE SUPERMARTS LIMITED-C002709)</t>
        </is>
      </c>
      <c r="I140" t="inlineStr">
        <is>
          <t>RISHI RAGHAV</t>
        </is>
      </c>
      <c r="J140" t="inlineStr">
        <is>
          <t>SL04496</t>
        </is>
      </c>
      <c r="K140" t="inlineStr">
        <is>
          <t>KAM</t>
        </is>
      </c>
      <c r="L140" t="inlineStr">
        <is>
          <t>2026-10-16</t>
        </is>
      </c>
      <c r="M140" t="inlineStr">
        <is>
          <t>2026-10-16</t>
        </is>
      </c>
      <c r="N140" t="inlineStr">
        <is>
          <t>495573</t>
        </is>
      </c>
      <c r="O140" t="inlineStr">
        <is>
          <t>350539</t>
        </is>
      </c>
      <c r="P140" t="inlineStr">
        <is>
          <t>HQ-LOCAL TRAVEL (For 35KM+)</t>
        </is>
      </c>
      <c r="Q140" t="inlineStr">
        <is>
          <t>Retailing HQ</t>
        </is>
      </c>
      <c r="R140" t="n">
        <v/>
      </c>
      <c r="S140" t="n">
        <v/>
      </c>
      <c r="T140" t="n">
        <v/>
      </c>
      <c r="U140" t="n">
        <v/>
      </c>
      <c r="V140" t="n">
        <v/>
      </c>
      <c r="W140" t="inlineStr">
        <is>
          <t>https://bizompictures.s3.ap-southeast-1.amazonaws.com/1810/4IsucVdGQXVN6XpShipl17921676816558Gbv.png</t>
        </is>
      </c>
      <c r="X140" t="inlineStr">
        <is>
          <t>https://bizompictures.s3.ap-southeast-1.amazonaws.com/1810/1DM6tBhclMXlYIwvLHz91792167687659znQs.png</t>
        </is>
      </c>
      <c r="Y140" t="inlineStr">
        <is>
          <t>Bike</t>
        </is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inlineStr">
        <is>
          <t>328.00</t>
        </is>
      </c>
      <c r="AI140" t="n">
        <v/>
      </c>
      <c r="AJ140" t="inlineStr">
        <is>
          <t>0.00</t>
        </is>
      </c>
      <c r="AK140" t="inlineStr">
        <is>
          <t>1829</t>
        </is>
      </c>
      <c r="AL140" t="inlineStr">
        <is>
          <t>Gouri Shankar</t>
        </is>
      </c>
      <c r="AM140" t="inlineStr">
        <is>
          <t>HR APIS</t>
        </is>
      </c>
      <c r="AN140" t="inlineStr">
        <is>
          <t>Pending - 1st Approval</t>
        </is>
      </c>
      <c r="AO140" t="n">
        <v/>
      </c>
      <c r="AP140" t="n">
        <v/>
      </c>
      <c r="AQ140" t="inlineStr">
        <is>
          <t>Pending</t>
        </is>
      </c>
      <c r="AR140" t="inlineStr">
        <is>
          <t>7</t>
        </is>
      </c>
      <c r="AS140" t="n">
        <v/>
      </c>
      <c r="AT140" t="n">
        <v/>
      </c>
      <c r="AU140" t="inlineStr">
        <is>
          <t>Pending</t>
        </is>
      </c>
      <c r="AV140" t="n">
        <v/>
      </c>
      <c r="AW140" t="inlineStr">
        <is>
          <t>6</t>
        </is>
      </c>
      <c r="AX140" t="inlineStr">
        <is>
          <t>6</t>
        </is>
      </c>
      <c r="AY140" t="inlineStr">
        <is>
          <t>202.00</t>
        </is>
      </c>
      <c r="AZ140" t="inlineStr">
        <is>
          <t>Active</t>
        </is>
      </c>
      <c r="BA140" t="inlineStr">
        <is>
          <t>Modern Trade</t>
        </is>
      </c>
      <c r="BB140" t="n">
        <v/>
      </c>
      <c r="BC140" t="inlineStr">
        <is>
          <t>08:12:36</t>
        </is>
      </c>
    </row>
    <row r="141" ht="98" customHeight="1">
      <c r="A141" t="inlineStr">
        <is>
          <t>West</t>
        </is>
      </c>
      <c r="B141" t="inlineStr">
        <is>
          <t>GUJARAT_MT</t>
        </is>
      </c>
      <c r="C141" t="inlineStr">
        <is>
          <t>GOBIND KUMAR PASWAN</t>
        </is>
      </c>
      <c r="D141" t="inlineStr">
        <is>
          <t>SL04432</t>
        </is>
      </c>
      <c r="E141" t="inlineStr">
        <is>
          <t>KAE</t>
        </is>
      </c>
      <c r="F141" t="inlineStr">
        <is>
          <t>Active</t>
        </is>
      </c>
      <c r="G141" t="inlineStr">
        <is>
          <t>CHANDIGRAH</t>
        </is>
      </c>
      <c r="H141" t="inlineStr">
        <is>
          <t>DMART BARNALA,RIL BATHINDA (Flipkart India Private Limited - Ahmedabad-C001943)</t>
        </is>
      </c>
      <c r="I141" t="inlineStr">
        <is>
          <t>Gouri Shankar</t>
        </is>
      </c>
      <c r="J141" t="inlineStr">
        <is>
          <t>SL01965</t>
        </is>
      </c>
      <c r="K141" t="inlineStr">
        <is>
          <t>RSM</t>
        </is>
      </c>
      <c r="L141" t="inlineStr">
        <is>
          <t>2026-10-13</t>
        </is>
      </c>
      <c r="M141" t="inlineStr">
        <is>
          <t>2026-10-16</t>
        </is>
      </c>
      <c r="N141" t="inlineStr">
        <is>
          <t>495578</t>
        </is>
      </c>
      <c r="O141" t="inlineStr">
        <is>
          <t>350541</t>
        </is>
      </c>
      <c r="P141" t="inlineStr">
        <is>
          <t>HQ-LOCAL TRAVEL (For 35KM+)</t>
        </is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inlineStr">
        <is>
          <t>https://bizompictures.s3.ap-southeast-1.amazonaws.com/1810/RkhU7CpHpk92kq7P3u0u1792167927856G1fo.jpeg</t>
        </is>
      </c>
      <c r="X141" t="inlineStr">
        <is>
          <t>https://bizompictures.s3.ap-southeast-1.amazonaws.com/1810/JUaRwBlQDjjXrTwDGRN71792167929440Isvo.jpeg</t>
        </is>
      </c>
      <c r="Y141" t="inlineStr">
        <is>
          <t>Bike</t>
        </is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inlineStr">
        <is>
          <t>272.00</t>
        </is>
      </c>
      <c r="AI141" t="n">
        <v/>
      </c>
      <c r="AJ141" t="inlineStr">
        <is>
          <t>0.00</t>
        </is>
      </c>
      <c r="AK141" t="inlineStr">
        <is>
          <t>2224</t>
        </is>
      </c>
      <c r="AL141" t="inlineStr">
        <is>
          <t>Gouri Shankar</t>
        </is>
      </c>
      <c r="AM141" t="inlineStr">
        <is>
          <t>HR APIS</t>
        </is>
      </c>
      <c r="AN141" t="inlineStr">
        <is>
          <t>Pending - 1st Approval</t>
        </is>
      </c>
      <c r="AO141" t="n">
        <v/>
      </c>
      <c r="AP141" t="n">
        <v/>
      </c>
      <c r="AQ141" t="inlineStr">
        <is>
          <t>Pending</t>
        </is>
      </c>
      <c r="AR141" t="inlineStr">
        <is>
          <t>10</t>
        </is>
      </c>
      <c r="AS141" t="n">
        <v/>
      </c>
      <c r="AT141" t="n">
        <v/>
      </c>
      <c r="AU141" t="inlineStr">
        <is>
          <t>Pending</t>
        </is>
      </c>
      <c r="AV141" t="n">
        <v/>
      </c>
      <c r="AW141" t="inlineStr">
        <is>
          <t>4</t>
        </is>
      </c>
      <c r="AX141" t="inlineStr">
        <is>
          <t>0</t>
        </is>
      </c>
      <c r="AY141" t="n">
        <v/>
      </c>
      <c r="AZ141" t="inlineStr">
        <is>
          <t>Active</t>
        </is>
      </c>
      <c r="BA141" t="inlineStr">
        <is>
          <t>Modern Trade</t>
        </is>
      </c>
      <c r="BB141" t="n">
        <v/>
      </c>
      <c r="BC141" t="inlineStr">
        <is>
          <t>04:54:45</t>
        </is>
      </c>
    </row>
    <row r="142" ht="98" customHeight="1">
      <c r="A142" t="inlineStr">
        <is>
          <t>West</t>
        </is>
      </c>
      <c r="B142" t="inlineStr">
        <is>
          <t>GUJARAT_MT</t>
        </is>
      </c>
      <c r="C142" t="inlineStr">
        <is>
          <t>GOBIND KUMAR PASWAN</t>
        </is>
      </c>
      <c r="D142" t="inlineStr">
        <is>
          <t>SL04432</t>
        </is>
      </c>
      <c r="E142" t="inlineStr">
        <is>
          <t>KAE</t>
        </is>
      </c>
      <c r="F142" t="inlineStr">
        <is>
          <t>Active</t>
        </is>
      </c>
      <c r="G142" t="inlineStr">
        <is>
          <t>CHANDIGRAH</t>
        </is>
      </c>
      <c r="H142" t="inlineStr">
        <is>
          <t>More Model Town , D Mart Plam Height ,Aadhar Sahnewal(Flipkart  Ahmedabad-C001943)</t>
        </is>
      </c>
      <c r="I142" t="inlineStr">
        <is>
          <t>Gouri Shankar</t>
        </is>
      </c>
      <c r="J142" t="inlineStr">
        <is>
          <t>SL01965</t>
        </is>
      </c>
      <c r="K142" t="inlineStr">
        <is>
          <t>RSM</t>
        </is>
      </c>
      <c r="L142" t="inlineStr">
        <is>
          <t>2026-10-15</t>
        </is>
      </c>
      <c r="M142" t="inlineStr">
        <is>
          <t>2026-10-16</t>
        </is>
      </c>
      <c r="N142" t="inlineStr">
        <is>
          <t>495582</t>
        </is>
      </c>
      <c r="O142" t="inlineStr">
        <is>
          <t>350541</t>
        </is>
      </c>
      <c r="P142" t="inlineStr">
        <is>
          <t>HQ-LOCAL TRAVEL (For 35KM+)</t>
        </is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inlineStr">
        <is>
          <t>https://bizompictures.s3.ap-southeast-1.amazonaws.com/1810/AuFRCyF4nZjXW8SnHued17921679311144aEP.jpeg</t>
        </is>
      </c>
      <c r="X142" t="inlineStr">
        <is>
          <t>https://bizompictures.s3.ap-southeast-1.amazonaws.com/1810/e1rLtaBLtDKGMRf5skHI1792167932138GRqt.jpeg</t>
        </is>
      </c>
      <c r="Y142" t="inlineStr">
        <is>
          <t>Bike</t>
        </is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inlineStr">
        <is>
          <t>484.00</t>
        </is>
      </c>
      <c r="AI142" t="n">
        <v/>
      </c>
      <c r="AJ142" t="inlineStr">
        <is>
          <t>0.00</t>
        </is>
      </c>
      <c r="AK142" t="inlineStr">
        <is>
          <t>2224</t>
        </is>
      </c>
      <c r="AL142" t="inlineStr">
        <is>
          <t>Gouri Shankar</t>
        </is>
      </c>
      <c r="AM142" t="inlineStr">
        <is>
          <t>HR APIS</t>
        </is>
      </c>
      <c r="AN142" t="inlineStr">
        <is>
          <t>Pending - 1st Approval</t>
        </is>
      </c>
      <c r="AO142" t="n">
        <v/>
      </c>
      <c r="AP142" t="n">
        <v/>
      </c>
      <c r="AQ142" t="inlineStr">
        <is>
          <t>Pending</t>
        </is>
      </c>
      <c r="AR142" t="inlineStr">
        <is>
          <t>8</t>
        </is>
      </c>
      <c r="AS142" t="n">
        <v/>
      </c>
      <c r="AT142" t="n">
        <v/>
      </c>
      <c r="AU142" t="inlineStr">
        <is>
          <t>Pending</t>
        </is>
      </c>
      <c r="AV142" t="n">
        <v/>
      </c>
      <c r="AW142" t="inlineStr">
        <is>
          <t>2</t>
        </is>
      </c>
      <c r="AX142" t="inlineStr">
        <is>
          <t>0</t>
        </is>
      </c>
      <c r="AY142" t="n">
        <v/>
      </c>
      <c r="AZ142" t="inlineStr">
        <is>
          <t>Active</t>
        </is>
      </c>
      <c r="BA142" t="inlineStr">
        <is>
          <t>Modern Trade</t>
        </is>
      </c>
      <c r="BB142" t="n">
        <v/>
      </c>
      <c r="BC142" t="inlineStr">
        <is>
          <t>01:57:47</t>
        </is>
      </c>
    </row>
    <row r="143" ht="98" customHeight="1">
      <c r="A143" t="inlineStr">
        <is>
          <t>GTR08</t>
        </is>
      </c>
      <c r="B143" t="inlineStr">
        <is>
          <t>KARNATAKA-3</t>
        </is>
      </c>
      <c r="C143" t="inlineStr">
        <is>
          <t>KIRAN KUMAR NAYAK</t>
        </is>
      </c>
      <c r="D143" t="inlineStr">
        <is>
          <t>SL02826</t>
        </is>
      </c>
      <c r="E143" t="inlineStr">
        <is>
          <t>SR</t>
        </is>
      </c>
      <c r="F143" t="inlineStr">
        <is>
          <t>Active</t>
        </is>
      </c>
      <c r="G143" t="inlineStr">
        <is>
          <t>BANGALORE</t>
        </is>
      </c>
      <c r="H143" t="inlineStr">
        <is>
          <t>Abegere(DEEKSHITHA ENTERPRISES-C003121)</t>
        </is>
      </c>
      <c r="I143" t="inlineStr">
        <is>
          <t>Vacant_ASE_Karnatka_3</t>
        </is>
      </c>
      <c r="J143" t="n">
        <v/>
      </c>
      <c r="K143" t="inlineStr">
        <is>
          <t>ASE</t>
        </is>
      </c>
      <c r="L143" t="inlineStr">
        <is>
          <t>2026-10-16</t>
        </is>
      </c>
      <c r="M143" t="inlineStr">
        <is>
          <t>2026-10-16</t>
        </is>
      </c>
      <c r="N143" t="inlineStr">
        <is>
          <t>495617</t>
        </is>
      </c>
      <c r="O143" t="inlineStr">
        <is>
          <t>350566</t>
        </is>
      </c>
      <c r="P143" t="inlineStr">
        <is>
          <t>HQ-LOCAL TRAVEL (For 35KM+)</t>
        </is>
      </c>
      <c r="Q143" t="inlineStr">
        <is>
          <t>Retailing HQ</t>
        </is>
      </c>
      <c r="R143" t="n">
        <v/>
      </c>
      <c r="S143" t="n">
        <v/>
      </c>
      <c r="T143" t="n">
        <v/>
      </c>
      <c r="U143" t="n">
        <v/>
      </c>
      <c r="V143" t="n">
        <v/>
      </c>
      <c r="W143" t="inlineStr">
        <is>
          <t>https://bizompictures.s3.ap-southeast-1.amazonaws.com/1810/wPRWVSeTMQ1zuqmabEmL1792169052276K3dH.heic</t>
        </is>
      </c>
      <c r="X143" t="inlineStr">
        <is>
          <t>https://bizompictures.s3.ap-southeast-1.amazonaws.com/1810/KBFCUyhqHy4EYOiIHbCd17921690595379Q2W.heic</t>
        </is>
      </c>
      <c r="Y143" t="inlineStr">
        <is>
          <t>Bike</t>
        </is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inlineStr">
        <is>
          <t>200.00</t>
        </is>
      </c>
      <c r="AI143" t="n">
        <v/>
      </c>
      <c r="AJ143" t="inlineStr">
        <is>
          <t>0.00</t>
        </is>
      </c>
      <c r="AK143" t="inlineStr">
        <is>
          <t>279</t>
        </is>
      </c>
      <c r="AL143" t="inlineStr">
        <is>
          <t>GANGADHARAM K</t>
        </is>
      </c>
      <c r="AM143" t="inlineStr">
        <is>
          <t>HR APIS</t>
        </is>
      </c>
      <c r="AN143" t="inlineStr">
        <is>
          <t>Pending - 1st Approval</t>
        </is>
      </c>
      <c r="AO143" t="n">
        <v/>
      </c>
      <c r="AP143" t="n">
        <v/>
      </c>
      <c r="AQ143" t="inlineStr">
        <is>
          <t>Pending</t>
        </is>
      </c>
      <c r="AR143" t="inlineStr">
        <is>
          <t>7</t>
        </is>
      </c>
      <c r="AS143" t="n">
        <v/>
      </c>
      <c r="AT143" t="n">
        <v/>
      </c>
      <c r="AU143" t="inlineStr">
        <is>
          <t>Pending</t>
        </is>
      </c>
      <c r="AV143" t="n">
        <v/>
      </c>
      <c r="AW143" t="inlineStr">
        <is>
          <t>15</t>
        </is>
      </c>
      <c r="AX143" t="inlineStr">
        <is>
          <t>5</t>
        </is>
      </c>
      <c r="AY143" t="inlineStr">
        <is>
          <t>110.00</t>
        </is>
      </c>
      <c r="AZ143" t="inlineStr">
        <is>
          <t>Active</t>
        </is>
      </c>
      <c r="BA143" t="inlineStr">
        <is>
          <t>General Trade</t>
        </is>
      </c>
      <c r="BB143" t="n">
        <v/>
      </c>
      <c r="BC143" t="inlineStr">
        <is>
          <t>06:45:17</t>
        </is>
      </c>
    </row>
    <row r="144" ht="98" customHeight="1">
      <c r="A144" t="inlineStr">
        <is>
          <t>GTR08</t>
        </is>
      </c>
      <c r="B144" t="inlineStr">
        <is>
          <t>KARNATAKA-3</t>
        </is>
      </c>
      <c r="C144" t="inlineStr">
        <is>
          <t>KIRAN KUMAR NAYAK</t>
        </is>
      </c>
      <c r="D144" t="inlineStr">
        <is>
          <t>SL02826</t>
        </is>
      </c>
      <c r="E144" t="inlineStr">
        <is>
          <t>SR</t>
        </is>
      </c>
      <c r="F144" t="inlineStr">
        <is>
          <t>Active</t>
        </is>
      </c>
      <c r="G144" t="inlineStr">
        <is>
          <t>BANGALORE</t>
        </is>
      </c>
      <c r="H144" t="inlineStr">
        <is>
          <t>Basaveswara Nagar(DEEKSHITHA ENTERPRISES-C003121)</t>
        </is>
      </c>
      <c r="I144" t="inlineStr">
        <is>
          <t>Vacant_ASE_Karnatka_3</t>
        </is>
      </c>
      <c r="J144" t="n">
        <v/>
      </c>
      <c r="K144" t="inlineStr">
        <is>
          <t>ASE</t>
        </is>
      </c>
      <c r="L144" t="inlineStr">
        <is>
          <t>2026-10-14</t>
        </is>
      </c>
      <c r="M144" t="inlineStr">
        <is>
          <t>2026-10-16</t>
        </is>
      </c>
      <c r="N144" t="inlineStr">
        <is>
          <t>495625</t>
        </is>
      </c>
      <c r="O144" t="inlineStr">
        <is>
          <t>350572</t>
        </is>
      </c>
      <c r="P144" t="inlineStr">
        <is>
          <t>HQ-LOCAL TRAVEL (For 35KM+)</t>
        </is>
      </c>
      <c r="Q144" t="inlineStr">
        <is>
          <t>Retailing HQ</t>
        </is>
      </c>
      <c r="R144" t="n">
        <v/>
      </c>
      <c r="S144" t="n">
        <v/>
      </c>
      <c r="T144" t="n">
        <v/>
      </c>
      <c r="U144" t="n">
        <v/>
      </c>
      <c r="V144" t="n">
        <v/>
      </c>
      <c r="W144" t="inlineStr">
        <is>
          <t>https://bizompictures.s3.ap-southeast-1.amazonaws.com/1810/lCN1toD4yPqknJmNIfiY1792169203884nifw.jpeg</t>
        </is>
      </c>
      <c r="X144" t="inlineStr">
        <is>
          <t>https://bizompictures.s3.ap-southeast-1.amazonaws.com/1810/kDWJbbSj77c54jyw3Fon1792169267249UVXw.jpeg</t>
        </is>
      </c>
      <c r="Y144" t="inlineStr">
        <is>
          <t>Bike</t>
        </is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inlineStr">
        <is>
          <t>60.00</t>
        </is>
      </c>
      <c r="AI144" t="n">
        <v/>
      </c>
      <c r="AJ144" t="inlineStr">
        <is>
          <t>0.00</t>
        </is>
      </c>
      <c r="AK144" t="inlineStr">
        <is>
          <t>279</t>
        </is>
      </c>
      <c r="AL144" t="inlineStr">
        <is>
          <t>GANGADHARAM K</t>
        </is>
      </c>
      <c r="AM144" t="inlineStr">
        <is>
          <t>HR APIS</t>
        </is>
      </c>
      <c r="AN144" t="inlineStr">
        <is>
          <t>Pending - 1st Approval</t>
        </is>
      </c>
      <c r="AO144" t="n">
        <v/>
      </c>
      <c r="AP144" t="n">
        <v/>
      </c>
      <c r="AQ144" t="inlineStr">
        <is>
          <t>Pending</t>
        </is>
      </c>
      <c r="AR144" t="inlineStr">
        <is>
          <t>9</t>
        </is>
      </c>
      <c r="AS144" t="n">
        <v/>
      </c>
      <c r="AT144" t="n">
        <v/>
      </c>
      <c r="AU144" t="inlineStr">
        <is>
          <t>Pending</t>
        </is>
      </c>
      <c r="AV144" t="n">
        <v/>
      </c>
      <c r="AW144" t="inlineStr">
        <is>
          <t>15</t>
        </is>
      </c>
      <c r="AX144" t="inlineStr">
        <is>
          <t>6</t>
        </is>
      </c>
      <c r="AY144" t="inlineStr">
        <is>
          <t>102.00</t>
        </is>
      </c>
      <c r="AZ144" t="inlineStr">
        <is>
          <t>Active</t>
        </is>
      </c>
      <c r="BA144" t="inlineStr">
        <is>
          <t>General Trade</t>
        </is>
      </c>
      <c r="BB144" t="n">
        <v/>
      </c>
      <c r="BC144" t="inlineStr">
        <is>
          <t>09:21:55</t>
        </is>
      </c>
    </row>
    <row r="145" ht="98" customHeight="1">
      <c r="A145" t="inlineStr">
        <is>
          <t>GTR08</t>
        </is>
      </c>
      <c r="B145" t="inlineStr">
        <is>
          <t>KARNATAKA-3</t>
        </is>
      </c>
      <c r="C145" t="inlineStr">
        <is>
          <t>KIRAN KUMAR NAYAK</t>
        </is>
      </c>
      <c r="D145" t="inlineStr">
        <is>
          <t>SL02826</t>
        </is>
      </c>
      <c r="E145" t="inlineStr">
        <is>
          <t>SR</t>
        </is>
      </c>
      <c r="F145" t="inlineStr">
        <is>
          <t>Active</t>
        </is>
      </c>
      <c r="G145" t="inlineStr">
        <is>
          <t>BANGALORE</t>
        </is>
      </c>
      <c r="H145" t="inlineStr">
        <is>
          <t>Kengeri Ullal(DEEKSHITHA ENTERPRISES-C003121)</t>
        </is>
      </c>
      <c r="I145" t="inlineStr">
        <is>
          <t>Vacant_ASE_Karnatka_3</t>
        </is>
      </c>
      <c r="J145" t="n">
        <v/>
      </c>
      <c r="K145" t="inlineStr">
        <is>
          <t>ASE</t>
        </is>
      </c>
      <c r="L145" t="inlineStr">
        <is>
          <t>2026-10-15</t>
        </is>
      </c>
      <c r="M145" t="inlineStr">
        <is>
          <t>2026-10-16</t>
        </is>
      </c>
      <c r="N145" t="inlineStr">
        <is>
          <t>495639</t>
        </is>
      </c>
      <c r="O145" t="inlineStr">
        <is>
          <t>350585</t>
        </is>
      </c>
      <c r="P145" t="inlineStr">
        <is>
          <t>HQ-LOCAL TRAVEL (For 35KM+)</t>
        </is>
      </c>
      <c r="Q145" t="inlineStr">
        <is>
          <t>Retailing HQ</t>
        </is>
      </c>
      <c r="R145" t="n">
        <v/>
      </c>
      <c r="S145" t="n">
        <v/>
      </c>
      <c r="T145" t="n">
        <v/>
      </c>
      <c r="U145" t="n">
        <v/>
      </c>
      <c r="V145" t="n">
        <v/>
      </c>
      <c r="W145" t="inlineStr">
        <is>
          <t>https://bizompictures.s3.ap-southeast-1.amazonaws.com/1810/2MPTeMd6ecwYahmveHop17921700004521EKe.jpeg</t>
        </is>
      </c>
      <c r="X145" t="inlineStr">
        <is>
          <t>https://bizompictures.s3.ap-southeast-1.amazonaws.com/1810/dgHgO93sLiKAnzU5Admw1792170043796DXDP.jpeg</t>
        </is>
      </c>
      <c r="Y145" t="inlineStr">
        <is>
          <t>Bike</t>
        </is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inlineStr">
        <is>
          <t>92.00</t>
        </is>
      </c>
      <c r="AI145" t="n">
        <v/>
      </c>
      <c r="AJ145" t="inlineStr">
        <is>
          <t>0.00</t>
        </is>
      </c>
      <c r="AK145" t="inlineStr">
        <is>
          <t>279</t>
        </is>
      </c>
      <c r="AL145" t="inlineStr">
        <is>
          <t>GANGADHARAM K</t>
        </is>
      </c>
      <c r="AM145" t="inlineStr">
        <is>
          <t>HR APIS</t>
        </is>
      </c>
      <c r="AN145" t="inlineStr">
        <is>
          <t>Pending - 1st Approval</t>
        </is>
      </c>
      <c r="AO145" t="n">
        <v/>
      </c>
      <c r="AP145" t="n">
        <v/>
      </c>
      <c r="AQ145" t="inlineStr">
        <is>
          <t>Pending</t>
        </is>
      </c>
      <c r="AR145" t="inlineStr">
        <is>
          <t>8</t>
        </is>
      </c>
      <c r="AS145" t="n">
        <v/>
      </c>
      <c r="AT145" t="n">
        <v/>
      </c>
      <c r="AU145" t="inlineStr">
        <is>
          <t>Pending</t>
        </is>
      </c>
      <c r="AV145" t="n">
        <v/>
      </c>
      <c r="AW145" t="inlineStr">
        <is>
          <t>16</t>
        </is>
      </c>
      <c r="AX145" t="inlineStr">
        <is>
          <t>9</t>
        </is>
      </c>
      <c r="AY145" t="inlineStr">
        <is>
          <t>132.00</t>
        </is>
      </c>
      <c r="AZ145" t="inlineStr">
        <is>
          <t>Active</t>
        </is>
      </c>
      <c r="BA145" t="inlineStr">
        <is>
          <t>General Trade</t>
        </is>
      </c>
      <c r="BB145" t="n">
        <v/>
      </c>
      <c r="BC145" t="inlineStr">
        <is>
          <t>06:50:33</t>
        </is>
      </c>
    </row>
    <row r="146" ht="98" customHeight="1">
      <c r="A146" t="inlineStr">
        <is>
          <t>GTR02</t>
        </is>
      </c>
      <c r="B146" t="inlineStr">
        <is>
          <t>RAJASTHAN-1</t>
        </is>
      </c>
      <c r="C146" t="inlineStr">
        <is>
          <t>MAHESH KUMAR SHARMA</t>
        </is>
      </c>
      <c r="D146" t="inlineStr">
        <is>
          <t>SL04381</t>
        </is>
      </c>
      <c r="E146" t="inlineStr">
        <is>
          <t>SO</t>
        </is>
      </c>
      <c r="F146" t="inlineStr">
        <is>
          <t>Active</t>
        </is>
      </c>
      <c r="G146" t="inlineStr">
        <is>
          <t>Jaipur</t>
        </is>
      </c>
      <c r="H146" t="inlineStr">
        <is>
          <t>Loha Mandi Market (BANSURI FOODS - DB03255)</t>
        </is>
      </c>
      <c r="I146" t="inlineStr">
        <is>
          <t>SUSHIL KUMAR KUMBHKAR</t>
        </is>
      </c>
      <c r="J146" t="inlineStr">
        <is>
          <t>SL04574</t>
        </is>
      </c>
      <c r="K146" t="inlineStr">
        <is>
          <t>ASE</t>
        </is>
      </c>
      <c r="L146" t="inlineStr">
        <is>
          <t>2026-10-16</t>
        </is>
      </c>
      <c r="M146" t="inlineStr">
        <is>
          <t>2026-10-16</t>
        </is>
      </c>
      <c r="N146" t="inlineStr">
        <is>
          <t>495656</t>
        </is>
      </c>
      <c r="O146" t="inlineStr">
        <is>
          <t>350598</t>
        </is>
      </c>
      <c r="P146" t="inlineStr">
        <is>
          <t>HQ-LOCAL TRAVEL (For 35KM+)</t>
        </is>
      </c>
      <c r="Q146" t="inlineStr">
        <is>
          <t>Other Activity HQ</t>
        </is>
      </c>
      <c r="R146" t="n">
        <v/>
      </c>
      <c r="S146" t="n">
        <v/>
      </c>
      <c r="T146" t="n">
        <v/>
      </c>
      <c r="U146" t="n">
        <v/>
      </c>
      <c r="V146" t="n">
        <v/>
      </c>
      <c r="W146" t="inlineStr">
        <is>
          <t>https://bizompictures.s3.ap-southeast-1.amazonaws.com/1810/gvu7TZMJ2vmgU0vtym7N1792171228650mz8I.jpeg</t>
        </is>
      </c>
      <c r="X146" t="inlineStr">
        <is>
          <t>https://bizompictures.s3.ap-southeast-1.amazonaws.com/1810/n2NXS6mB67xj0nZpmC2d1792171234747vDlL.jpeg</t>
        </is>
      </c>
      <c r="Y146" t="inlineStr">
        <is>
          <t>Bike</t>
        </is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inlineStr">
        <is>
          <t>424.00</t>
        </is>
      </c>
      <c r="AI146" t="n">
        <v/>
      </c>
      <c r="AJ146" t="inlineStr">
        <is>
          <t>0.00</t>
        </is>
      </c>
      <c r="AK146" t="inlineStr">
        <is>
          <t>2132</t>
        </is>
      </c>
      <c r="AL146" t="inlineStr">
        <is>
          <t>VINAY SHARMA</t>
        </is>
      </c>
      <c r="AM146" t="inlineStr">
        <is>
          <t>HR APIS</t>
        </is>
      </c>
      <c r="AN146" t="inlineStr">
        <is>
          <t>Pending - 1st Approval</t>
        </is>
      </c>
      <c r="AO146" t="n">
        <v/>
      </c>
      <c r="AP146" t="n">
        <v/>
      </c>
      <c r="AQ146" t="inlineStr">
        <is>
          <t>Pending</t>
        </is>
      </c>
      <c r="AR146" t="inlineStr">
        <is>
          <t>7</t>
        </is>
      </c>
      <c r="AS146" t="n">
        <v/>
      </c>
      <c r="AT146" t="n">
        <v/>
      </c>
      <c r="AU146" t="inlineStr">
        <is>
          <t>Pending</t>
        </is>
      </c>
      <c r="AV146" t="n">
        <v/>
      </c>
      <c r="AW146" t="inlineStr">
        <is>
          <t>43</t>
        </is>
      </c>
      <c r="AX146" t="inlineStr">
        <is>
          <t>25</t>
        </is>
      </c>
      <c r="AY146" t="inlineStr">
        <is>
          <t>114.00</t>
        </is>
      </c>
      <c r="AZ146" t="inlineStr">
        <is>
          <t>Active</t>
        </is>
      </c>
      <c r="BA146" t="inlineStr">
        <is>
          <t>General Trade</t>
        </is>
      </c>
      <c r="BB146" t="n">
        <v/>
      </c>
      <c r="BC146" t="inlineStr">
        <is>
          <t>07:48:10</t>
        </is>
      </c>
    </row>
    <row r="147" ht="98" customHeight="1">
      <c r="A147" t="inlineStr">
        <is>
          <t>GTR02</t>
        </is>
      </c>
      <c r="B147" t="inlineStr">
        <is>
          <t>HARYANA-1</t>
        </is>
      </c>
      <c r="C147" t="inlineStr">
        <is>
          <t>MUJAHID .</t>
        </is>
      </c>
      <c r="D147" t="inlineStr">
        <is>
          <t>SL00170</t>
        </is>
      </c>
      <c r="E147" t="inlineStr">
        <is>
          <t>SSO</t>
        </is>
      </c>
      <c r="F147" t="inlineStr">
        <is>
          <t>Active</t>
        </is>
      </c>
      <c r="G147" t="inlineStr">
        <is>
          <t>GURUGRAM</t>
        </is>
      </c>
      <c r="H147" t="inlineStr">
        <is>
          <t>Highway Khadki Market (J. U. Enterprises - C000947)</t>
        </is>
      </c>
      <c r="I147" t="inlineStr">
        <is>
          <t>Vacant_ASE_Haryana_1</t>
        </is>
      </c>
      <c r="J147" t="n">
        <v/>
      </c>
      <c r="K147" t="inlineStr">
        <is>
          <t>ASE</t>
        </is>
      </c>
      <c r="L147" t="inlineStr">
        <is>
          <t>2026-10-16</t>
        </is>
      </c>
      <c r="M147" t="inlineStr">
        <is>
          <t>2026-10-16</t>
        </is>
      </c>
      <c r="N147" t="inlineStr">
        <is>
          <t>495662</t>
        </is>
      </c>
      <c r="O147" t="inlineStr">
        <is>
          <t>350602</t>
        </is>
      </c>
      <c r="P147" t="inlineStr">
        <is>
          <t>HQ-LOCAL TRAVEL (For 35KM+)</t>
        </is>
      </c>
      <c r="Q147" t="inlineStr">
        <is>
          <t>Retailing HQ</t>
        </is>
      </c>
      <c r="R147" t="n">
        <v/>
      </c>
      <c r="S147" t="n">
        <v/>
      </c>
      <c r="T147" t="n">
        <v/>
      </c>
      <c r="U147" t="n">
        <v/>
      </c>
      <c r="V147" t="n">
        <v/>
      </c>
      <c r="W147" t="inlineStr">
        <is>
          <t>https://bizompictures.s3.ap-southeast-1.amazonaws.com/1810/YynnVepph9N2KxRd6U1X1792171605829nalr.jpeg</t>
        </is>
      </c>
      <c r="X147" t="inlineStr">
        <is>
          <t>https://bizompictures.s3.ap-southeast-1.amazonaws.com/1810/gSck958lBnYHASD0IPA01792171610166UYyB.jpeg</t>
        </is>
      </c>
      <c r="Y147" t="inlineStr">
        <is>
          <t>Bike</t>
        </is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inlineStr">
        <is>
          <t>432.00</t>
        </is>
      </c>
      <c r="AI147" t="n">
        <v/>
      </c>
      <c r="AJ147" t="inlineStr">
        <is>
          <t>0.00</t>
        </is>
      </c>
      <c r="AK147" t="inlineStr">
        <is>
          <t>334</t>
        </is>
      </c>
      <c r="AL147" t="inlineStr">
        <is>
          <t>PUNEET WADHWA</t>
        </is>
      </c>
      <c r="AM147" t="inlineStr">
        <is>
          <t>HR APIS</t>
        </is>
      </c>
      <c r="AN147" t="inlineStr">
        <is>
          <t>Pending - 1st Approval</t>
        </is>
      </c>
      <c r="AO147" t="n">
        <v/>
      </c>
      <c r="AP147" t="n">
        <v/>
      </c>
      <c r="AQ147" t="inlineStr">
        <is>
          <t>Pending</t>
        </is>
      </c>
      <c r="AR147" t="inlineStr">
        <is>
          <t>7</t>
        </is>
      </c>
      <c r="AS147" t="n">
        <v/>
      </c>
      <c r="AT147" t="n">
        <v/>
      </c>
      <c r="AU147" t="inlineStr">
        <is>
          <t>Pending</t>
        </is>
      </c>
      <c r="AV147" t="n">
        <v/>
      </c>
      <c r="AW147" t="inlineStr">
        <is>
          <t>29</t>
        </is>
      </c>
      <c r="AX147" t="inlineStr">
        <is>
          <t>9</t>
        </is>
      </c>
      <c r="AY147" t="inlineStr">
        <is>
          <t>36.00</t>
        </is>
      </c>
      <c r="AZ147" t="inlineStr">
        <is>
          <t>Active</t>
        </is>
      </c>
      <c r="BA147" t="inlineStr">
        <is>
          <t>General Trade</t>
        </is>
      </c>
      <c r="BB147" t="n">
        <v/>
      </c>
      <c r="BC147" t="inlineStr">
        <is>
          <t>04:29:43</t>
        </is>
      </c>
    </row>
    <row r="148" ht="98" customHeight="1">
      <c r="A148" t="inlineStr">
        <is>
          <t>GTR05</t>
        </is>
      </c>
      <c r="B148" t="inlineStr">
        <is>
          <t>MADHYA PRADESH-2</t>
        </is>
      </c>
      <c r="C148" t="inlineStr">
        <is>
          <t>GOURAV TAMRKAR</t>
        </is>
      </c>
      <c r="D148" t="inlineStr">
        <is>
          <t>SL04457</t>
        </is>
      </c>
      <c r="E148" t="inlineStr">
        <is>
          <t>SR</t>
        </is>
      </c>
      <c r="F148" t="inlineStr">
        <is>
          <t>Active</t>
        </is>
      </c>
      <c r="G148" t="inlineStr">
        <is>
          <t>CHHATARPUR</t>
        </is>
      </c>
      <c r="H148" t="inlineStr">
        <is>
          <t>SATAI ROAD/CHOVEY COLONY(YOGITA MARKETING_DB03663)</t>
        </is>
      </c>
      <c r="I148" t="inlineStr">
        <is>
          <t>KAPIL SHRIVASTAVA</t>
        </is>
      </c>
      <c r="J148" t="inlineStr">
        <is>
          <t>SL02959</t>
        </is>
      </c>
      <c r="K148" t="inlineStr">
        <is>
          <t>SSO</t>
        </is>
      </c>
      <c r="L148" t="inlineStr">
        <is>
          <t>2026-10-16</t>
        </is>
      </c>
      <c r="M148" t="inlineStr">
        <is>
          <t>2026-10-17</t>
        </is>
      </c>
      <c r="N148" t="inlineStr">
        <is>
          <t>495722</t>
        </is>
      </c>
      <c r="O148" t="inlineStr">
        <is>
          <t>350629</t>
        </is>
      </c>
      <c r="P148" t="inlineStr">
        <is>
          <t>HQ-LOCAL TRAVEL (For 35KM+)</t>
        </is>
      </c>
      <c r="Q148" t="inlineStr">
        <is>
          <t>Retailing EX-HQ</t>
        </is>
      </c>
      <c r="R148" t="n">
        <v/>
      </c>
      <c r="S148" t="n">
        <v/>
      </c>
      <c r="T148" t="n">
        <v/>
      </c>
      <c r="U148" t="n">
        <v/>
      </c>
      <c r="V148" t="n">
        <v/>
      </c>
      <c r="W148" t="inlineStr">
        <is>
          <t>https://bizompictures.s3.ap-southeast-1.amazonaws.com/1810/eD6TlOUGJZJNraVxVof61792180124931unFC.jpeg</t>
        </is>
      </c>
      <c r="X148" t="inlineStr">
        <is>
          <t>https://bizompictures.s3.ap-southeast-1.amazonaws.com/1810/FFd9VM48mkPIclVMBVDG1792180130693yPmg.jpeg</t>
        </is>
      </c>
      <c r="Y148" t="inlineStr">
        <is>
          <t>Bike</t>
        </is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inlineStr">
        <is>
          <t>1184.00</t>
        </is>
      </c>
      <c r="AI148" t="inlineStr">
        <is>
          <t>1184.00</t>
        </is>
      </c>
      <c r="AJ148" t="inlineStr">
        <is>
          <t>1184.00</t>
        </is>
      </c>
      <c r="AK148" t="inlineStr">
        <is>
          <t>2260</t>
        </is>
      </c>
      <c r="AL148" t="inlineStr">
        <is>
          <t>SURENDRA VISHWAKARMA</t>
        </is>
      </c>
      <c r="AM148" t="inlineStr">
        <is>
          <t>HR APIS</t>
        </is>
      </c>
      <c r="AN148" t="inlineStr">
        <is>
          <t>Pending - 2nd Approval</t>
        </is>
      </c>
      <c r="AO148" t="inlineStr">
        <is>
          <t>2026-10-17</t>
        </is>
      </c>
      <c r="AP148" t="n">
        <v/>
      </c>
      <c r="AQ148" t="inlineStr">
        <is>
          <t>Approved</t>
        </is>
      </c>
      <c r="AR148" t="inlineStr">
        <is>
          <t>7</t>
        </is>
      </c>
      <c r="AS148" t="n">
        <v/>
      </c>
      <c r="AT148" t="n">
        <v/>
      </c>
      <c r="AU148" t="inlineStr">
        <is>
          <t>Pending</t>
        </is>
      </c>
      <c r="AV148" t="inlineStr">
        <is>
          <t>6</t>
        </is>
      </c>
      <c r="AW148" t="inlineStr">
        <is>
          <t>40</t>
        </is>
      </c>
      <c r="AX148" t="inlineStr">
        <is>
          <t>20</t>
        </is>
      </c>
      <c r="AY148" t="inlineStr">
        <is>
          <t>131.00</t>
        </is>
      </c>
      <c r="AZ148" t="inlineStr">
        <is>
          <t>Active</t>
        </is>
      </c>
      <c r="BA148" t="inlineStr">
        <is>
          <t>General Trade</t>
        </is>
      </c>
      <c r="BB148" t="n">
        <v/>
      </c>
      <c r="BC148" t="inlineStr">
        <is>
          <t>08:34:18</t>
        </is>
      </c>
    </row>
    <row r="149" ht="98" customHeight="1">
      <c r="A149" t="inlineStr">
        <is>
          <t>GTR03 A</t>
        </is>
      </c>
      <c r="B149" t="inlineStr">
        <is>
          <t>UP CENTRAL</t>
        </is>
      </c>
      <c r="C149" t="inlineStr">
        <is>
          <t>RAJ KUMAR PAL</t>
        </is>
      </c>
      <c r="D149" t="inlineStr">
        <is>
          <t>SL03612</t>
        </is>
      </c>
      <c r="E149" t="inlineStr">
        <is>
          <t>SR</t>
        </is>
      </c>
      <c r="F149" t="inlineStr">
        <is>
          <t>Active</t>
        </is>
      </c>
      <c r="G149" t="inlineStr">
        <is>
          <t>LUCKNOW</t>
        </is>
      </c>
      <c r="H149" t="inlineStr">
        <is>
          <t>Alambagh Market (INDIA ENTERPRISES - C003090)</t>
        </is>
      </c>
      <c r="I149" t="inlineStr">
        <is>
          <t>AMIT KUMAR SINGH</t>
        </is>
      </c>
      <c r="J149" t="inlineStr">
        <is>
          <t>SL02286</t>
        </is>
      </c>
      <c r="K149" t="inlineStr">
        <is>
          <t>ASE</t>
        </is>
      </c>
      <c r="L149" t="inlineStr">
        <is>
          <t>2026-10-16</t>
        </is>
      </c>
      <c r="M149" t="inlineStr">
        <is>
          <t>2026-10-17</t>
        </is>
      </c>
      <c r="N149" t="inlineStr">
        <is>
          <t>495765</t>
        </is>
      </c>
      <c r="O149" t="inlineStr">
        <is>
          <t>350663</t>
        </is>
      </c>
      <c r="P149" t="inlineStr">
        <is>
          <t>HQ-LOCAL TRAVEL (For 35KM+)</t>
        </is>
      </c>
      <c r="Q149" t="inlineStr">
        <is>
          <t>Retailing HQ</t>
        </is>
      </c>
      <c r="R149" t="n">
        <v/>
      </c>
      <c r="S149" t="n">
        <v/>
      </c>
      <c r="T149" t="n">
        <v/>
      </c>
      <c r="U149" t="n">
        <v/>
      </c>
      <c r="V149" t="n">
        <v/>
      </c>
      <c r="W149" t="inlineStr">
        <is>
          <t>https://bizompictures.s3.ap-southeast-1.amazonaws.com/1810/lWtCoVMeWH5PPCYv2afK1792205694519mqQH.jpeg</t>
        </is>
      </c>
      <c r="X149" t="inlineStr">
        <is>
          <t>https://bizompictures.s3.ap-southeast-1.amazonaws.com/1810/XpV8FXdiNU9yrKD65xTI1792205699793VTmu.jpeg</t>
        </is>
      </c>
      <c r="Y149" t="inlineStr">
        <is>
          <t>Bike</t>
        </is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inlineStr">
        <is>
          <t>136.00</t>
        </is>
      </c>
      <c r="AI149" t="n">
        <v/>
      </c>
      <c r="AJ149" t="inlineStr">
        <is>
          <t>0.00</t>
        </is>
      </c>
      <c r="AK149" t="inlineStr">
        <is>
          <t>1048</t>
        </is>
      </c>
      <c r="AL149" t="inlineStr">
        <is>
          <t>SAURABH JAISWAL</t>
        </is>
      </c>
      <c r="AM149" t="inlineStr">
        <is>
          <t>HR APIS</t>
        </is>
      </c>
      <c r="AN149" t="inlineStr">
        <is>
          <t>Pending - 1st Approval</t>
        </is>
      </c>
      <c r="AO149" t="n">
        <v/>
      </c>
      <c r="AP149" t="n">
        <v/>
      </c>
      <c r="AQ149" t="inlineStr">
        <is>
          <t>Pending</t>
        </is>
      </c>
      <c r="AR149" t="inlineStr">
        <is>
          <t>7</t>
        </is>
      </c>
      <c r="AS149" t="n">
        <v/>
      </c>
      <c r="AT149" t="n">
        <v/>
      </c>
      <c r="AU149" t="inlineStr">
        <is>
          <t>Pending</t>
        </is>
      </c>
      <c r="AV149" t="n">
        <v/>
      </c>
      <c r="AW149" t="inlineStr">
        <is>
          <t>43</t>
        </is>
      </c>
      <c r="AX149" t="inlineStr">
        <is>
          <t>17</t>
        </is>
      </c>
      <c r="AY149" t="inlineStr">
        <is>
          <t>130.00</t>
        </is>
      </c>
      <c r="AZ149" t="inlineStr">
        <is>
          <t>Active</t>
        </is>
      </c>
      <c r="BA149" t="inlineStr">
        <is>
          <t>General Trade</t>
        </is>
      </c>
      <c r="BB149" t="n">
        <v/>
      </c>
      <c r="BC149" t="inlineStr">
        <is>
          <t>07:03:02</t>
        </is>
      </c>
    </row>
    <row r="150" ht="98" customHeight="1">
      <c r="A150" t="inlineStr">
        <is>
          <t>West</t>
        </is>
      </c>
      <c r="B150" t="inlineStr">
        <is>
          <t>MAHARASHTRA_MT</t>
        </is>
      </c>
      <c r="C150" t="inlineStr">
        <is>
          <t>Bhavana Yadav</t>
        </is>
      </c>
      <c r="D150" t="inlineStr">
        <is>
          <t>SL03071</t>
        </is>
      </c>
      <c r="E150" t="inlineStr">
        <is>
          <t>SO</t>
        </is>
      </c>
      <c r="F150" t="inlineStr">
        <is>
          <t>Active</t>
        </is>
      </c>
      <c r="G150" t="inlineStr">
        <is>
          <t>RAIPUR</t>
        </is>
      </c>
      <c r="H150" t="inlineStr">
        <is>
          <t>Kamal Vihar(Shree Krishna Logistics_C002337)</t>
        </is>
      </c>
      <c r="I150" t="inlineStr">
        <is>
          <t>POKHRAJ KUMAR SAHU</t>
        </is>
      </c>
      <c r="J150" t="inlineStr">
        <is>
          <t>SL04054</t>
        </is>
      </c>
      <c r="K150" t="inlineStr">
        <is>
          <t>KAE</t>
        </is>
      </c>
      <c r="L150" t="inlineStr">
        <is>
          <t>2026-10-16</t>
        </is>
      </c>
      <c r="M150" t="inlineStr">
        <is>
          <t>2026-10-17</t>
        </is>
      </c>
      <c r="N150" t="inlineStr">
        <is>
          <t>495815</t>
        </is>
      </c>
      <c r="O150" t="inlineStr">
        <is>
          <t>350703</t>
        </is>
      </c>
      <c r="P150" t="inlineStr">
        <is>
          <t>HQ-LOCAL TRAVEL (For 35KM+)</t>
        </is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inlineStr">
        <is>
          <t>https://bizompictures.s3.ap-southeast-1.amazonaws.com/1810/8hz1NM0KbACI9qKdfTbl17922127994985Nkk.jpeg</t>
        </is>
      </c>
      <c r="X150" t="inlineStr">
        <is>
          <t>https://bizompictures.s3.ap-southeast-1.amazonaws.com/1810/bR9hkvRBQr1LummfmxJS1792212803105cUq1.jpeg</t>
        </is>
      </c>
      <c r="Y150" t="inlineStr">
        <is>
          <t>Bike</t>
        </is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inlineStr">
        <is>
          <t>20.00</t>
        </is>
      </c>
      <c r="AI150" t="n">
        <v/>
      </c>
      <c r="AJ150" t="inlineStr">
        <is>
          <t>0.00</t>
        </is>
      </c>
      <c r="AK150" t="inlineStr">
        <is>
          <t>889</t>
        </is>
      </c>
      <c r="AL150" t="inlineStr">
        <is>
          <t>POKHRAJ KUMAR SAHU</t>
        </is>
      </c>
      <c r="AM150" t="inlineStr">
        <is>
          <t>HR APIS</t>
        </is>
      </c>
      <c r="AN150" t="inlineStr">
        <is>
          <t>Pending - 1st Approval</t>
        </is>
      </c>
      <c r="AO150" t="n">
        <v/>
      </c>
      <c r="AP150" t="n">
        <v/>
      </c>
      <c r="AQ150" t="inlineStr">
        <is>
          <t>Pending</t>
        </is>
      </c>
      <c r="AR150" t="inlineStr">
        <is>
          <t>7</t>
        </is>
      </c>
      <c r="AS150" t="n">
        <v/>
      </c>
      <c r="AT150" t="n">
        <v/>
      </c>
      <c r="AU150" t="inlineStr">
        <is>
          <t>Pending</t>
        </is>
      </c>
      <c r="AV150" t="n">
        <v/>
      </c>
      <c r="AW150" t="inlineStr">
        <is>
          <t>4</t>
        </is>
      </c>
      <c r="AX150" t="inlineStr">
        <is>
          <t>0</t>
        </is>
      </c>
      <c r="AY150" t="n">
        <v/>
      </c>
      <c r="AZ150" t="inlineStr">
        <is>
          <t>Active</t>
        </is>
      </c>
      <c r="BA150" t="inlineStr">
        <is>
          <t>Modern Trade</t>
        </is>
      </c>
      <c r="BB150" t="n">
        <v/>
      </c>
      <c r="BC150" t="inlineStr">
        <is>
          <t>05:33:55</t>
        </is>
      </c>
    </row>
    <row r="151" ht="98" customHeight="1">
      <c r="A151" t="inlineStr">
        <is>
          <t>North</t>
        </is>
      </c>
      <c r="B151" t="inlineStr">
        <is>
          <t>UTTAR PRADESH_MT</t>
        </is>
      </c>
      <c r="C151" t="inlineStr">
        <is>
          <t>RAM BAHADUR SINGH</t>
        </is>
      </c>
      <c r="D151" t="inlineStr">
        <is>
          <t>SL04188</t>
        </is>
      </c>
      <c r="E151" t="inlineStr">
        <is>
          <t>SR</t>
        </is>
      </c>
      <c r="F151" t="inlineStr">
        <is>
          <t>Active</t>
        </is>
      </c>
      <c r="G151" t="inlineStr">
        <is>
          <t>Lucknow</t>
        </is>
      </c>
      <c r="H151" t="inlineStr">
        <is>
          <t>shahid Path to Telibagh (Reliance Retail Limited-UP-C003156)</t>
        </is>
      </c>
      <c r="I151" t="inlineStr">
        <is>
          <t>RISHI RAGHAV</t>
        </is>
      </c>
      <c r="J151" t="inlineStr">
        <is>
          <t>SL04496</t>
        </is>
      </c>
      <c r="K151" t="inlineStr">
        <is>
          <t>KAM</t>
        </is>
      </c>
      <c r="L151" t="inlineStr">
        <is>
          <t>2026-10-13</t>
        </is>
      </c>
      <c r="M151" t="inlineStr">
        <is>
          <t>2026-10-17</t>
        </is>
      </c>
      <c r="N151" t="inlineStr">
        <is>
          <t>495859</t>
        </is>
      </c>
      <c r="O151" t="inlineStr">
        <is>
          <t>350734</t>
        </is>
      </c>
      <c r="P151" t="inlineStr">
        <is>
          <t>HQ-LOCAL TRAVEL (For 35KM+)</t>
        </is>
      </c>
      <c r="Q151" t="inlineStr">
        <is>
          <t>Retailing HQ</t>
        </is>
      </c>
      <c r="R151" t="n">
        <v/>
      </c>
      <c r="S151" t="n">
        <v/>
      </c>
      <c r="T151" t="n">
        <v/>
      </c>
      <c r="U151" t="n">
        <v/>
      </c>
      <c r="V151" t="n">
        <v/>
      </c>
      <c r="W151" t="inlineStr">
        <is>
          <t>https://bizompictures.s3.ap-southeast-1.amazonaws.com/1810/8HEucCB9N8csJc7c56If1792221265494889y.jpeg</t>
        </is>
      </c>
      <c r="X151" t="inlineStr">
        <is>
          <t>https://bizompictures.s3.ap-southeast-1.amazonaws.com/1810/k8gBoTNlYaNLE9BxEosO1792221271240Qyv7.jpeg</t>
        </is>
      </c>
      <c r="Y151" t="inlineStr">
        <is>
          <t>Bike</t>
        </is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inlineStr">
        <is>
          <t>52.00</t>
        </is>
      </c>
      <c r="AI151" t="inlineStr">
        <is>
          <t>52.00</t>
        </is>
      </c>
      <c r="AJ151" t="inlineStr">
        <is>
          <t>52.00</t>
        </is>
      </c>
      <c r="AK151" t="inlineStr">
        <is>
          <t>1808</t>
        </is>
      </c>
      <c r="AL151" t="inlineStr">
        <is>
          <t>RISHI RAGHAV</t>
        </is>
      </c>
      <c r="AM151" t="inlineStr">
        <is>
          <t>HR APIS</t>
        </is>
      </c>
      <c r="AN151" t="inlineStr">
        <is>
          <t>Pending - 2nd Approval</t>
        </is>
      </c>
      <c r="AO151" t="inlineStr">
        <is>
          <t>2026-10-19</t>
        </is>
      </c>
      <c r="AP151" t="n">
        <v/>
      </c>
      <c r="AQ151" t="inlineStr">
        <is>
          <t>Approved</t>
        </is>
      </c>
      <c r="AR151" t="inlineStr">
        <is>
          <t>10</t>
        </is>
      </c>
      <c r="AS151" t="n">
        <v/>
      </c>
      <c r="AT151" t="n">
        <v/>
      </c>
      <c r="AU151" t="inlineStr">
        <is>
          <t>Pending</t>
        </is>
      </c>
      <c r="AV151" t="inlineStr">
        <is>
          <t>4</t>
        </is>
      </c>
      <c r="AW151" t="inlineStr">
        <is>
          <t>6</t>
        </is>
      </c>
      <c r="AX151" t="inlineStr">
        <is>
          <t>0</t>
        </is>
      </c>
      <c r="AY151" t="n">
        <v/>
      </c>
      <c r="AZ151" t="inlineStr">
        <is>
          <t>Active</t>
        </is>
      </c>
      <c r="BA151" t="inlineStr">
        <is>
          <t>Modern Trade</t>
        </is>
      </c>
      <c r="BB151" t="n">
        <v/>
      </c>
      <c r="BC151" t="inlineStr">
        <is>
          <t>08:10:43</t>
        </is>
      </c>
    </row>
    <row r="152" ht="98" customHeight="1">
      <c r="A152" t="inlineStr">
        <is>
          <t>North</t>
        </is>
      </c>
      <c r="B152" t="inlineStr">
        <is>
          <t>UTTAR PRADESH_MT</t>
        </is>
      </c>
      <c r="C152" t="inlineStr">
        <is>
          <t>RAM BAHADUR SINGH</t>
        </is>
      </c>
      <c r="D152" t="inlineStr">
        <is>
          <t>SL04188</t>
        </is>
      </c>
      <c r="E152" t="inlineStr">
        <is>
          <t>SR</t>
        </is>
      </c>
      <c r="F152" t="inlineStr">
        <is>
          <t>Active</t>
        </is>
      </c>
      <c r="G152" t="inlineStr">
        <is>
          <t>Lucknow</t>
        </is>
      </c>
      <c r="H152" t="inlineStr">
        <is>
          <t>Hazaraganj to Gomti nagar(Reliance Retail Limited-UP-C003156)</t>
        </is>
      </c>
      <c r="I152" t="inlineStr">
        <is>
          <t>RISHI RAGHAV</t>
        </is>
      </c>
      <c r="J152" t="inlineStr">
        <is>
          <t>SL04496</t>
        </is>
      </c>
      <c r="K152" t="inlineStr">
        <is>
          <t>KAM</t>
        </is>
      </c>
      <c r="L152" t="inlineStr">
        <is>
          <t>2026-10-14</t>
        </is>
      </c>
      <c r="M152" t="inlineStr">
        <is>
          <t>2026-10-17</t>
        </is>
      </c>
      <c r="N152" t="inlineStr">
        <is>
          <t>495861</t>
        </is>
      </c>
      <c r="O152" t="inlineStr">
        <is>
          <t>350736</t>
        </is>
      </c>
      <c r="P152" t="inlineStr">
        <is>
          <t>HQ-LOCAL TRAVEL (For 35KM+)</t>
        </is>
      </c>
      <c r="Q152" t="inlineStr">
        <is>
          <t>Retailing HQ</t>
        </is>
      </c>
      <c r="R152" t="n">
        <v/>
      </c>
      <c r="S152" t="n">
        <v/>
      </c>
      <c r="T152" t="n">
        <v/>
      </c>
      <c r="U152" t="n">
        <v/>
      </c>
      <c r="V152" t="n">
        <v/>
      </c>
      <c r="W152" t="inlineStr">
        <is>
          <t>https://bizompictures.s3.ap-southeast-1.amazonaws.com/1810/1cPRSoDuXypNUeMU3jHc1792221467454cOWZ.jpeg</t>
        </is>
      </c>
      <c r="X152" t="inlineStr">
        <is>
          <t>https://bizompictures.s3.ap-southeast-1.amazonaws.com/1810/YMcxdiQVoFYL2llUCPmj1792221472601Xsj0.jpeg</t>
        </is>
      </c>
      <c r="Y152" t="inlineStr">
        <is>
          <t>Bike</t>
        </is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inlineStr">
        <is>
          <t>48.00</t>
        </is>
      </c>
      <c r="AI152" t="inlineStr">
        <is>
          <t>48.00</t>
        </is>
      </c>
      <c r="AJ152" t="inlineStr">
        <is>
          <t>48.00</t>
        </is>
      </c>
      <c r="AK152" t="inlineStr">
        <is>
          <t>1808</t>
        </is>
      </c>
      <c r="AL152" t="inlineStr">
        <is>
          <t>RISHI RAGHAV</t>
        </is>
      </c>
      <c r="AM152" t="inlineStr">
        <is>
          <t>HR APIS</t>
        </is>
      </c>
      <c r="AN152" t="inlineStr">
        <is>
          <t>Pending - 2nd Approval</t>
        </is>
      </c>
      <c r="AO152" t="inlineStr">
        <is>
          <t>2026-10-19</t>
        </is>
      </c>
      <c r="AP152" t="n">
        <v/>
      </c>
      <c r="AQ152" t="inlineStr">
        <is>
          <t>Approved</t>
        </is>
      </c>
      <c r="AR152" t="inlineStr">
        <is>
          <t>9</t>
        </is>
      </c>
      <c r="AS152" t="n">
        <v/>
      </c>
      <c r="AT152" t="n">
        <v/>
      </c>
      <c r="AU152" t="inlineStr">
        <is>
          <t>Pending</t>
        </is>
      </c>
      <c r="AV152" t="inlineStr">
        <is>
          <t>4</t>
        </is>
      </c>
      <c r="AW152" t="inlineStr">
        <is>
          <t>6</t>
        </is>
      </c>
      <c r="AX152" t="inlineStr">
        <is>
          <t>0</t>
        </is>
      </c>
      <c r="AY152" t="n">
        <v/>
      </c>
      <c r="AZ152" t="inlineStr">
        <is>
          <t>Active</t>
        </is>
      </c>
      <c r="BA152" t="inlineStr">
        <is>
          <t>Modern Trade</t>
        </is>
      </c>
      <c r="BB152" t="n">
        <v/>
      </c>
      <c r="BC152" t="inlineStr">
        <is>
          <t>07:53:17</t>
        </is>
      </c>
    </row>
    <row r="153" ht="98" customHeight="1">
      <c r="A153" t="inlineStr">
        <is>
          <t>North</t>
        </is>
      </c>
      <c r="B153" t="inlineStr">
        <is>
          <t>UTTAR PRADESH_MT</t>
        </is>
      </c>
      <c r="C153" t="inlineStr">
        <is>
          <t>RAM BAHADUR SINGH</t>
        </is>
      </c>
      <c r="D153" t="inlineStr">
        <is>
          <t>SL04188</t>
        </is>
      </c>
      <c r="E153" t="inlineStr">
        <is>
          <t>SR</t>
        </is>
      </c>
      <c r="F153" t="inlineStr">
        <is>
          <t>Active</t>
        </is>
      </c>
      <c r="G153" t="inlineStr">
        <is>
          <t>Lucknow</t>
        </is>
      </c>
      <c r="H153" t="inlineStr">
        <is>
          <t>Lucknow to Baranasi (Reliance Retail Limited-UP-C003156)</t>
        </is>
      </c>
      <c r="I153" t="inlineStr">
        <is>
          <t>RISHI RAGHAV</t>
        </is>
      </c>
      <c r="J153" t="inlineStr">
        <is>
          <t>SL04496</t>
        </is>
      </c>
      <c r="K153" t="inlineStr">
        <is>
          <t>KAM</t>
        </is>
      </c>
      <c r="L153" t="inlineStr">
        <is>
          <t>2026-10-16</t>
        </is>
      </c>
      <c r="M153" t="inlineStr">
        <is>
          <t>2026-10-17</t>
        </is>
      </c>
      <c r="N153" t="inlineStr">
        <is>
          <t>495864</t>
        </is>
      </c>
      <c r="O153" t="inlineStr">
        <is>
          <t>350739</t>
        </is>
      </c>
      <c r="P153" t="inlineStr">
        <is>
          <t>HQ-LOCAL TRAVEL (For 35KM+)</t>
        </is>
      </c>
      <c r="Q153" t="inlineStr">
        <is>
          <t>Retailing HQ</t>
        </is>
      </c>
      <c r="R153" t="n">
        <v/>
      </c>
      <c r="S153" t="n">
        <v/>
      </c>
      <c r="T153" t="n">
        <v/>
      </c>
      <c r="U153" t="n">
        <v/>
      </c>
      <c r="V153" t="n">
        <v/>
      </c>
      <c r="W153" t="inlineStr">
        <is>
          <t>https://bizompictures.s3.ap-southeast-1.amazonaws.com/1810/tBl8YSMYWGvfU78SL9Pn1792221768969hc8Y.jpeg</t>
        </is>
      </c>
      <c r="X153" t="inlineStr">
        <is>
          <t>https://bizompictures.s3.ap-southeast-1.amazonaws.com/1810/kQ5XAHyA1U5tTsN2Of5X1792221775580VwTN.jpeg</t>
        </is>
      </c>
      <c r="Y153" t="inlineStr">
        <is>
          <t>Bike</t>
        </is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inlineStr">
        <is>
          <t>80.00</t>
        </is>
      </c>
      <c r="AI153" t="inlineStr">
        <is>
          <t>80.00</t>
        </is>
      </c>
      <c r="AJ153" t="inlineStr">
        <is>
          <t>80.00</t>
        </is>
      </c>
      <c r="AK153" t="inlineStr">
        <is>
          <t>1808</t>
        </is>
      </c>
      <c r="AL153" t="inlineStr">
        <is>
          <t>RISHI RAGHAV</t>
        </is>
      </c>
      <c r="AM153" t="inlineStr">
        <is>
          <t>HR APIS</t>
        </is>
      </c>
      <c r="AN153" t="inlineStr">
        <is>
          <t>Pending - 2nd Approval</t>
        </is>
      </c>
      <c r="AO153" t="inlineStr">
        <is>
          <t>2026-10-19</t>
        </is>
      </c>
      <c r="AP153" t="n">
        <v/>
      </c>
      <c r="AQ153" t="inlineStr">
        <is>
          <t>Approved</t>
        </is>
      </c>
      <c r="AR153" t="inlineStr">
        <is>
          <t>7</t>
        </is>
      </c>
      <c r="AS153" t="n">
        <v/>
      </c>
      <c r="AT153" t="n">
        <v/>
      </c>
      <c r="AU153" t="inlineStr">
        <is>
          <t>Pending</t>
        </is>
      </c>
      <c r="AV153" t="inlineStr">
        <is>
          <t>4</t>
        </is>
      </c>
      <c r="AW153" t="inlineStr">
        <is>
          <t>6</t>
        </is>
      </c>
      <c r="AX153" t="inlineStr">
        <is>
          <t>0</t>
        </is>
      </c>
      <c r="AY153" t="n">
        <v/>
      </c>
      <c r="AZ153" t="inlineStr">
        <is>
          <t>Active</t>
        </is>
      </c>
      <c r="BA153" t="inlineStr">
        <is>
          <t>Modern Trade</t>
        </is>
      </c>
      <c r="BB153" t="n">
        <v/>
      </c>
      <c r="BC153" t="inlineStr">
        <is>
          <t>08:08:48</t>
        </is>
      </c>
    </row>
    <row r="154" ht="98" customHeight="1">
      <c r="A154" t="inlineStr">
        <is>
          <t>GTR02</t>
        </is>
      </c>
      <c r="B154" t="inlineStr">
        <is>
          <t>DELHI-1</t>
        </is>
      </c>
      <c r="C154" t="inlineStr">
        <is>
          <t>BALRAM VERMA</t>
        </is>
      </c>
      <c r="D154" t="inlineStr">
        <is>
          <t>SL04547</t>
        </is>
      </c>
      <c r="E154" t="inlineStr">
        <is>
          <t>SO</t>
        </is>
      </c>
      <c r="F154" t="inlineStr">
        <is>
          <t>Active</t>
        </is>
      </c>
      <c r="G154" t="inlineStr">
        <is>
          <t>East Delhi</t>
        </is>
      </c>
      <c r="H154" t="inlineStr">
        <is>
          <t>Shakarpur(A.J. COMMUNICATION-C003337)</t>
        </is>
      </c>
      <c r="I154" t="inlineStr">
        <is>
          <t>AJAY KUMAR</t>
        </is>
      </c>
      <c r="J154" t="inlineStr">
        <is>
          <t>SL04502</t>
        </is>
      </c>
      <c r="K154" t="inlineStr">
        <is>
          <t>ASE</t>
        </is>
      </c>
      <c r="L154" t="inlineStr">
        <is>
          <t>2026-10-17</t>
        </is>
      </c>
      <c r="M154" t="inlineStr">
        <is>
          <t>2026-10-17</t>
        </is>
      </c>
      <c r="N154" t="inlineStr">
        <is>
          <t>495943</t>
        </is>
      </c>
      <c r="O154" t="inlineStr">
        <is>
          <t>350795</t>
        </is>
      </c>
      <c r="P154" t="inlineStr">
        <is>
          <t>HQ-LOCAL TRAVEL (For 35KM+)</t>
        </is>
      </c>
      <c r="Q154" t="inlineStr">
        <is>
          <t>Retailing HQ</t>
        </is>
      </c>
      <c r="R154" t="n">
        <v/>
      </c>
      <c r="S154" t="n">
        <v/>
      </c>
      <c r="T154" t="n">
        <v/>
      </c>
      <c r="U154" t="n">
        <v/>
      </c>
      <c r="V154" t="n">
        <v/>
      </c>
      <c r="W154" t="inlineStr">
        <is>
          <t>https://bizompictures.s3.ap-southeast-1.amazonaws.com/1810/3pIy5AKtZeJaxyg0toHN1792238979638HFf9.jpeg</t>
        </is>
      </c>
      <c r="X154" t="inlineStr">
        <is>
          <t>https://bizompictures.s3.ap-southeast-1.amazonaws.com/1810/yQbLXG6nG8frAN3vsmf21792238984022G6sy.jpeg</t>
        </is>
      </c>
      <c r="Y154" t="inlineStr">
        <is>
          <t>Bike</t>
        </is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inlineStr">
        <is>
          <t>172.00</t>
        </is>
      </c>
      <c r="AI154" t="n">
        <v/>
      </c>
      <c r="AJ154" t="inlineStr">
        <is>
          <t>0.00</t>
        </is>
      </c>
      <c r="AK154" t="inlineStr">
        <is>
          <t>2376</t>
        </is>
      </c>
      <c r="AL154" t="inlineStr">
        <is>
          <t>RAHUL GAUTAM</t>
        </is>
      </c>
      <c r="AM154" t="inlineStr">
        <is>
          <t>HR APIS</t>
        </is>
      </c>
      <c r="AN154" t="inlineStr">
        <is>
          <t>Pending - 1st Approval</t>
        </is>
      </c>
      <c r="AO154" t="n">
        <v/>
      </c>
      <c r="AP154" t="n">
        <v/>
      </c>
      <c r="AQ154" t="inlineStr">
        <is>
          <t>Pending</t>
        </is>
      </c>
      <c r="AR154" t="inlineStr">
        <is>
          <t>6</t>
        </is>
      </c>
      <c r="AS154" t="n">
        <v/>
      </c>
      <c r="AT154" t="n">
        <v/>
      </c>
      <c r="AU154" t="inlineStr">
        <is>
          <t>Pending</t>
        </is>
      </c>
      <c r="AV154" t="n">
        <v/>
      </c>
      <c r="AW154" t="inlineStr">
        <is>
          <t>34</t>
        </is>
      </c>
      <c r="AX154" t="inlineStr">
        <is>
          <t>4</t>
        </is>
      </c>
      <c r="AY154" t="inlineStr">
        <is>
          <t>54.00</t>
        </is>
      </c>
      <c r="AZ154" t="inlineStr">
        <is>
          <t>Active</t>
        </is>
      </c>
      <c r="BA154" t="inlineStr">
        <is>
          <t>General Trade</t>
        </is>
      </c>
      <c r="BB154" t="n">
        <v/>
      </c>
      <c r="BC154" t="inlineStr">
        <is>
          <t>05:17:55</t>
        </is>
      </c>
    </row>
    <row r="155" ht="98" customHeight="1">
      <c r="A155" t="inlineStr">
        <is>
          <t>GTR08</t>
        </is>
      </c>
      <c r="B155" t="inlineStr">
        <is>
          <t>KARNATAKA-3</t>
        </is>
      </c>
      <c r="C155" t="inlineStr">
        <is>
          <t>SRINIDHI.V</t>
        </is>
      </c>
      <c r="D155" t="inlineStr">
        <is>
          <t>SL04524</t>
        </is>
      </c>
      <c r="E155" t="inlineStr">
        <is>
          <t>SO</t>
        </is>
      </c>
      <c r="F155" t="inlineStr">
        <is>
          <t>Active</t>
        </is>
      </c>
      <c r="G155" t="inlineStr">
        <is>
          <t>KOLAR</t>
        </is>
      </c>
      <c r="H155" t="inlineStr">
        <is>
          <t>Addagal Market (ARP AGENCIES - DB03309)</t>
        </is>
      </c>
      <c r="I155" t="inlineStr">
        <is>
          <t>Vacant_ASE_Karnatka_3</t>
        </is>
      </c>
      <c r="J155" t="n">
        <v/>
      </c>
      <c r="K155" t="inlineStr">
        <is>
          <t>ASE</t>
        </is>
      </c>
      <c r="L155" t="inlineStr">
        <is>
          <t>2026-10-17</t>
        </is>
      </c>
      <c r="M155" t="inlineStr">
        <is>
          <t>2026-10-17</t>
        </is>
      </c>
      <c r="N155" t="inlineStr">
        <is>
          <t>495958</t>
        </is>
      </c>
      <c r="O155" t="inlineStr">
        <is>
          <t>350806</t>
        </is>
      </c>
      <c r="P155" t="inlineStr">
        <is>
          <t>HQ-LOCAL TRAVEL (For 35KM+)</t>
        </is>
      </c>
      <c r="Q155" t="inlineStr">
        <is>
          <t>Retailing EX-HQ</t>
        </is>
      </c>
      <c r="R155" t="n">
        <v/>
      </c>
      <c r="S155" t="n">
        <v/>
      </c>
      <c r="T155" t="n">
        <v/>
      </c>
      <c r="U155" t="n">
        <v/>
      </c>
      <c r="V155" t="n">
        <v/>
      </c>
      <c r="W155" t="inlineStr">
        <is>
          <t>https://bizompictures.s3.ap-southeast-1.amazonaws.com/1810/26PYh3PEG25Cf6AlnStb1792240177059KOs6.jpeg</t>
        </is>
      </c>
      <c r="X155" t="inlineStr">
        <is>
          <t>https://bizompictures.s3.ap-southeast-1.amazonaws.com/1810/YsGAGIrTjV5vDGWgPdVy1792240183367SeTo.jpeg</t>
        </is>
      </c>
      <c r="Y155" t="inlineStr">
        <is>
          <t>Bike</t>
        </is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inlineStr">
        <is>
          <t>100.00</t>
        </is>
      </c>
      <c r="AI155" t="n">
        <v/>
      </c>
      <c r="AJ155" t="inlineStr">
        <is>
          <t>0.00</t>
        </is>
      </c>
      <c r="AK155" t="inlineStr">
        <is>
          <t>2344</t>
        </is>
      </c>
      <c r="AL155" t="inlineStr">
        <is>
          <t>GANGADHARAM K</t>
        </is>
      </c>
      <c r="AM155" t="inlineStr">
        <is>
          <t>HR APIS</t>
        </is>
      </c>
      <c r="AN155" t="inlineStr">
        <is>
          <t>Pending - 1st Approval</t>
        </is>
      </c>
      <c r="AO155" t="n">
        <v/>
      </c>
      <c r="AP155" t="n">
        <v/>
      </c>
      <c r="AQ155" t="inlineStr">
        <is>
          <t>Pending</t>
        </is>
      </c>
      <c r="AR155" t="inlineStr">
        <is>
          <t>6</t>
        </is>
      </c>
      <c r="AS155" t="n">
        <v/>
      </c>
      <c r="AT155" t="n">
        <v/>
      </c>
      <c r="AU155" t="inlineStr">
        <is>
          <t>Pending</t>
        </is>
      </c>
      <c r="AV155" t="n">
        <v/>
      </c>
      <c r="AW155" t="inlineStr">
        <is>
          <t>50</t>
        </is>
      </c>
      <c r="AX155" t="inlineStr">
        <is>
          <t>21</t>
        </is>
      </c>
      <c r="AY155" t="inlineStr">
        <is>
          <t>384.00</t>
        </is>
      </c>
      <c r="AZ155" t="inlineStr">
        <is>
          <t>Active</t>
        </is>
      </c>
      <c r="BA155" t="inlineStr">
        <is>
          <t>General Trade</t>
        </is>
      </c>
      <c r="BB155" t="n">
        <v/>
      </c>
      <c r="BC155" t="inlineStr">
        <is>
          <t>07:54:24</t>
        </is>
      </c>
    </row>
    <row r="156" ht="98" customHeight="1">
      <c r="A156" t="inlineStr">
        <is>
          <t>GTR01</t>
        </is>
      </c>
      <c r="B156" t="inlineStr">
        <is>
          <t>PUNJAB</t>
        </is>
      </c>
      <c r="C156" t="inlineStr">
        <is>
          <t>ARUN KUMAR</t>
        </is>
      </c>
      <c r="D156" t="inlineStr">
        <is>
          <t>SL04406</t>
        </is>
      </c>
      <c r="E156" t="inlineStr">
        <is>
          <t>SO</t>
        </is>
      </c>
      <c r="F156" t="inlineStr">
        <is>
          <t>Active</t>
        </is>
      </c>
      <c r="G156" t="inlineStr">
        <is>
          <t>Ludhiana</t>
        </is>
      </c>
      <c r="H156" t="inlineStr">
        <is>
          <t>Ludhiana Tibba Road Nd Raju Colany Market (BHANDARI TRADING CO - C001749)</t>
        </is>
      </c>
      <c r="I156" t="inlineStr">
        <is>
          <t>Vacant_ASE_Punjab-2</t>
        </is>
      </c>
      <c r="J156" t="n">
        <v/>
      </c>
      <c r="K156" t="inlineStr">
        <is>
          <t>ASE</t>
        </is>
      </c>
      <c r="L156" t="inlineStr">
        <is>
          <t>2026-10-17</t>
        </is>
      </c>
      <c r="M156" t="inlineStr">
        <is>
          <t>2026-10-17</t>
        </is>
      </c>
      <c r="N156" t="inlineStr">
        <is>
          <t>496023</t>
        </is>
      </c>
      <c r="O156" t="inlineStr">
        <is>
          <t>350859</t>
        </is>
      </c>
      <c r="P156" t="inlineStr">
        <is>
          <t>HQ-LOCAL TRAVEL (For 35KM+)</t>
        </is>
      </c>
      <c r="Q156" t="inlineStr">
        <is>
          <t>Retailing HQ</t>
        </is>
      </c>
      <c r="R156" t="n">
        <v/>
      </c>
      <c r="S156" t="n">
        <v/>
      </c>
      <c r="T156" t="n">
        <v/>
      </c>
      <c r="U156" t="n">
        <v/>
      </c>
      <c r="V156" t="n">
        <v/>
      </c>
      <c r="W156" t="inlineStr">
        <is>
          <t>https://bizompictures.s3.ap-southeast-1.amazonaws.com/1810/7ZNT0WjIuWzamKqQixbt1792243128735K5Xl.jpeg</t>
        </is>
      </c>
      <c r="X156" t="inlineStr">
        <is>
          <t>https://bizompictures.s3.ap-southeast-1.amazonaws.com/1810/yucyOhILey2EFjNVBgNi1792243134240WKNz.jpeg</t>
        </is>
      </c>
      <c r="Y156" t="inlineStr">
        <is>
          <t>Bike</t>
        </is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inlineStr">
        <is>
          <t>60.00</t>
        </is>
      </c>
      <c r="AI156" t="inlineStr">
        <is>
          <t>60.00</t>
        </is>
      </c>
      <c r="AJ156" t="inlineStr">
        <is>
          <t>60.00</t>
        </is>
      </c>
      <c r="AK156" t="inlineStr">
        <is>
          <t>2184</t>
        </is>
      </c>
      <c r="AL156" t="inlineStr">
        <is>
          <t>MUNISH KAPOOR</t>
        </is>
      </c>
      <c r="AM156" t="inlineStr">
        <is>
          <t>HR APIS</t>
        </is>
      </c>
      <c r="AN156" t="inlineStr">
        <is>
          <t>Pending - 2nd Approval</t>
        </is>
      </c>
      <c r="AO156" t="inlineStr">
        <is>
          <t>2026-10-18</t>
        </is>
      </c>
      <c r="AP156" t="n">
        <v/>
      </c>
      <c r="AQ156" t="inlineStr">
        <is>
          <t>Approved</t>
        </is>
      </c>
      <c r="AR156" t="inlineStr">
        <is>
          <t>6</t>
        </is>
      </c>
      <c r="AS156" t="n">
        <v/>
      </c>
      <c r="AT156" t="n">
        <v/>
      </c>
      <c r="AU156" t="inlineStr">
        <is>
          <t>Pending</t>
        </is>
      </c>
      <c r="AV156" t="inlineStr">
        <is>
          <t>5</t>
        </is>
      </c>
      <c r="AW156" t="inlineStr">
        <is>
          <t>46</t>
        </is>
      </c>
      <c r="AX156" t="inlineStr">
        <is>
          <t>9</t>
        </is>
      </c>
      <c r="AY156" t="inlineStr">
        <is>
          <t>420.00</t>
        </is>
      </c>
      <c r="AZ156" t="inlineStr">
        <is>
          <t>Active</t>
        </is>
      </c>
      <c r="BA156" t="inlineStr">
        <is>
          <t>General Trade</t>
        </is>
      </c>
      <c r="BB156" t="n">
        <v/>
      </c>
      <c r="BC156" t="inlineStr">
        <is>
          <t>08:09:01</t>
        </is>
      </c>
    </row>
    <row r="157" ht="98" customHeight="1">
      <c r="A157" t="inlineStr">
        <is>
          <t>South</t>
        </is>
      </c>
      <c r="B157" t="inlineStr">
        <is>
          <t>TELANGANA_MT</t>
        </is>
      </c>
      <c r="C157" t="inlineStr">
        <is>
          <t>M RAJU</t>
        </is>
      </c>
      <c r="D157" t="inlineStr">
        <is>
          <t>SL04343</t>
        </is>
      </c>
      <c r="E157" t="inlineStr">
        <is>
          <t>SO</t>
        </is>
      </c>
      <c r="F157" t="inlineStr">
        <is>
          <t>Active</t>
        </is>
      </c>
      <c r="G157" t="inlineStr">
        <is>
          <t>Hyderabad</t>
        </is>
      </c>
      <c r="H157" t="n">
        <v/>
      </c>
      <c r="I157" t="inlineStr">
        <is>
          <t>K.Purushotham</t>
        </is>
      </c>
      <c r="J157" t="inlineStr">
        <is>
          <t>SL00113</t>
        </is>
      </c>
      <c r="K157" t="inlineStr">
        <is>
          <t>KAM</t>
        </is>
      </c>
      <c r="L157" t="inlineStr">
        <is>
          <t>2026-10-15</t>
        </is>
      </c>
      <c r="M157" t="inlineStr">
        <is>
          <t>2026-10-17</t>
        </is>
      </c>
      <c r="N157" t="inlineStr">
        <is>
          <t>496040</t>
        </is>
      </c>
      <c r="O157" t="inlineStr">
        <is>
          <t>350873</t>
        </is>
      </c>
      <c r="P157" t="inlineStr">
        <is>
          <t>HQ-LOCAL TRAVEL (For 35KM+)</t>
        </is>
      </c>
      <c r="Q157" t="inlineStr">
        <is>
          <t>Retailing HQ</t>
        </is>
      </c>
      <c r="R157" t="n">
        <v/>
      </c>
      <c r="S157" t="n">
        <v/>
      </c>
      <c r="T157" t="n">
        <v/>
      </c>
      <c r="U157" t="n">
        <v/>
      </c>
      <c r="V157" t="n">
        <v/>
      </c>
      <c r="W157" t="inlineStr">
        <is>
          <t>https://bizompictures.s3.ap-southeast-1.amazonaws.com/1810/3uMgoOfowCH6RbmCQeWD1792243759434hVkK.jpeg</t>
        </is>
      </c>
      <c r="X157" t="inlineStr">
        <is>
          <t>https://bizompictures.s3.ap-southeast-1.amazonaws.com/1810/Bpb8WtZSTE6b9sMD29cc1792243773239009r.jpeg</t>
        </is>
      </c>
      <c r="Y157" t="inlineStr">
        <is>
          <t>Bike</t>
        </is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inlineStr">
        <is>
          <t>92.00</t>
        </is>
      </c>
      <c r="AI157" t="n">
        <v/>
      </c>
      <c r="AJ157" t="inlineStr">
        <is>
          <t>0.00</t>
        </is>
      </c>
      <c r="AK157" t="inlineStr">
        <is>
          <t>2066</t>
        </is>
      </c>
      <c r="AL157" t="inlineStr">
        <is>
          <t>K.Purushotham</t>
        </is>
      </c>
      <c r="AM157" t="inlineStr">
        <is>
          <t>HR APIS</t>
        </is>
      </c>
      <c r="AN157" t="inlineStr">
        <is>
          <t>Pending - 1st Approval</t>
        </is>
      </c>
      <c r="AO157" t="n">
        <v/>
      </c>
      <c r="AP157" t="n">
        <v/>
      </c>
      <c r="AQ157" t="inlineStr">
        <is>
          <t>Pending</t>
        </is>
      </c>
      <c r="AR157" t="inlineStr">
        <is>
          <t>8</t>
        </is>
      </c>
      <c r="AS157" t="n">
        <v/>
      </c>
      <c r="AT157" t="n">
        <v/>
      </c>
      <c r="AU157" t="inlineStr">
        <is>
          <t>Pending</t>
        </is>
      </c>
      <c r="AV157" t="n">
        <v/>
      </c>
      <c r="AW157" t="n">
        <v/>
      </c>
      <c r="AX157" t="n">
        <v/>
      </c>
      <c r="AY157" t="n">
        <v/>
      </c>
      <c r="AZ157" t="inlineStr">
        <is>
          <t>Active</t>
        </is>
      </c>
      <c r="BA157" t="inlineStr">
        <is>
          <t>Modern Trade</t>
        </is>
      </c>
      <c r="BB157" t="n">
        <v/>
      </c>
      <c r="BC157" t="n">
        <v/>
      </c>
    </row>
    <row r="158" ht="98" customHeight="1">
      <c r="A158" t="inlineStr">
        <is>
          <t>GTR02</t>
        </is>
      </c>
      <c r="B158" t="inlineStr">
        <is>
          <t>RAJASTHAN-1</t>
        </is>
      </c>
      <c r="C158" t="inlineStr">
        <is>
          <t>PRAVEEN SHARMA</t>
        </is>
      </c>
      <c r="D158" t="inlineStr">
        <is>
          <t>SL03855</t>
        </is>
      </c>
      <c r="E158" t="inlineStr">
        <is>
          <t>SR</t>
        </is>
      </c>
      <c r="F158" t="inlineStr">
        <is>
          <t>Active</t>
        </is>
      </c>
      <c r="G158" t="inlineStr">
        <is>
          <t>JAIPUR</t>
        </is>
      </c>
      <c r="H158" t="inlineStr">
        <is>
          <t>Sanganer Market (PHOENIX SALES-DB03490)</t>
        </is>
      </c>
      <c r="I158" t="inlineStr">
        <is>
          <t>SUSHIL KUMAR KUMBHKAR</t>
        </is>
      </c>
      <c r="J158" t="inlineStr">
        <is>
          <t>SL04574</t>
        </is>
      </c>
      <c r="K158" t="inlineStr">
        <is>
          <t>ASE</t>
        </is>
      </c>
      <c r="L158" t="inlineStr">
        <is>
          <t>2026-10-17</t>
        </is>
      </c>
      <c r="M158" t="inlineStr">
        <is>
          <t>2026-10-17</t>
        </is>
      </c>
      <c r="N158" t="inlineStr">
        <is>
          <t>496060</t>
        </is>
      </c>
      <c r="O158" t="inlineStr">
        <is>
          <t>350887</t>
        </is>
      </c>
      <c r="P158" t="inlineStr">
        <is>
          <t>HQ-LOCAL TRAVEL (For 35KM+)</t>
        </is>
      </c>
      <c r="Q158" t="inlineStr">
        <is>
          <t>Retailing HQ</t>
        </is>
      </c>
      <c r="R158" t="n">
        <v/>
      </c>
      <c r="S158" t="n">
        <v/>
      </c>
      <c r="T158" t="n">
        <v/>
      </c>
      <c r="U158" t="n">
        <v/>
      </c>
      <c r="V158" t="n">
        <v/>
      </c>
      <c r="W158" t="inlineStr">
        <is>
          <t>https://bizompictures.s3.ap-southeast-1.amazonaws.com/1810/AhZoDqtnQ8ZtWZGvzUCs17922441667087PyA.jpeg</t>
        </is>
      </c>
      <c r="X158" t="inlineStr">
        <is>
          <t>https://bizompictures.s3.ap-southeast-1.amazonaws.com/1810/EqCLOS2MxAb3zlLywXc41792244173512TnNd.jpeg</t>
        </is>
      </c>
      <c r="Y158" t="inlineStr">
        <is>
          <t>Bike</t>
        </is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inlineStr">
        <is>
          <t>72.00</t>
        </is>
      </c>
      <c r="AI158" t="n">
        <v/>
      </c>
      <c r="AJ158" t="inlineStr">
        <is>
          <t>0.00</t>
        </is>
      </c>
      <c r="AK158" t="inlineStr">
        <is>
          <t>1402</t>
        </is>
      </c>
      <c r="AL158" t="inlineStr">
        <is>
          <t>VINAY SHARMA</t>
        </is>
      </c>
      <c r="AM158" t="inlineStr">
        <is>
          <t>HR APIS</t>
        </is>
      </c>
      <c r="AN158" t="inlineStr">
        <is>
          <t>Pending - 1st Approval</t>
        </is>
      </c>
      <c r="AO158" t="n">
        <v/>
      </c>
      <c r="AP158" t="n">
        <v/>
      </c>
      <c r="AQ158" t="inlineStr">
        <is>
          <t>Pending</t>
        </is>
      </c>
      <c r="AR158" t="inlineStr">
        <is>
          <t>6</t>
        </is>
      </c>
      <c r="AS158" t="n">
        <v/>
      </c>
      <c r="AT158" t="n">
        <v/>
      </c>
      <c r="AU158" t="inlineStr">
        <is>
          <t>Pending</t>
        </is>
      </c>
      <c r="AV158" t="n">
        <v/>
      </c>
      <c r="AW158" t="inlineStr">
        <is>
          <t>46</t>
        </is>
      </c>
      <c r="AX158" t="inlineStr">
        <is>
          <t>11</t>
        </is>
      </c>
      <c r="AY158" t="inlineStr">
        <is>
          <t>118.00</t>
        </is>
      </c>
      <c r="AZ158" t="inlineStr">
        <is>
          <t>Active</t>
        </is>
      </c>
      <c r="BA158" t="inlineStr">
        <is>
          <t>General Trade</t>
        </is>
      </c>
      <c r="BB158" t="n">
        <v/>
      </c>
      <c r="BC158" t="inlineStr">
        <is>
          <t>06:54:58</t>
        </is>
      </c>
    </row>
    <row r="159" ht="98" customHeight="1">
      <c r="A159" t="inlineStr">
        <is>
          <t>GTR02</t>
        </is>
      </c>
      <c r="B159" t="inlineStr">
        <is>
          <t>HARYANA-1</t>
        </is>
      </c>
      <c r="C159" t="inlineStr">
        <is>
          <t>SANDEEP SINGH</t>
        </is>
      </c>
      <c r="D159" t="inlineStr">
        <is>
          <t>SL04557</t>
        </is>
      </c>
      <c r="E159" t="inlineStr">
        <is>
          <t>SO</t>
        </is>
      </c>
      <c r="F159" t="inlineStr">
        <is>
          <t>Active</t>
        </is>
      </c>
      <c r="G159" t="inlineStr">
        <is>
          <t>SIRSA</t>
        </is>
      </c>
      <c r="H159" t="inlineStr">
        <is>
          <t>RORI BAZAR, BADHRA BAZAR(JAGRATI ENTERPRISES-DB03985)</t>
        </is>
      </c>
      <c r="I159" t="inlineStr">
        <is>
          <t>Vacant_ASE_Haryana_1</t>
        </is>
      </c>
      <c r="J159" t="n">
        <v/>
      </c>
      <c r="K159" t="inlineStr">
        <is>
          <t>ASE</t>
        </is>
      </c>
      <c r="L159" t="inlineStr">
        <is>
          <t>2026-10-13</t>
        </is>
      </c>
      <c r="M159" t="inlineStr">
        <is>
          <t>2026-10-17</t>
        </is>
      </c>
      <c r="N159" t="inlineStr">
        <is>
          <t>496081</t>
        </is>
      </c>
      <c r="O159" t="inlineStr">
        <is>
          <t>350901</t>
        </is>
      </c>
      <c r="P159" t="inlineStr">
        <is>
          <t>HQ-LOCAL TRAVEL (For 35KM+)</t>
        </is>
      </c>
      <c r="Q159" t="inlineStr">
        <is>
          <t>Retailing EX-HQ</t>
        </is>
      </c>
      <c r="R159" t="n">
        <v/>
      </c>
      <c r="S159" t="n">
        <v/>
      </c>
      <c r="T159" t="n">
        <v/>
      </c>
      <c r="U159" t="n">
        <v/>
      </c>
      <c r="V159" t="n">
        <v/>
      </c>
      <c r="W159" t="inlineStr">
        <is>
          <t>https://bizompictures.s3.ap-southeast-1.amazonaws.com/1810/M00bMLwYTj6RaKwMrRaP1792244723385pFSD.jpeg</t>
        </is>
      </c>
      <c r="X159" t="inlineStr">
        <is>
          <t>https://bizompictures.s3.ap-southeast-1.amazonaws.com/1810/NobqUPADIOLGM9JVUKZE1792244724413bZE6.jpeg</t>
        </is>
      </c>
      <c r="Y159" t="inlineStr">
        <is>
          <t>Bike</t>
        </is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inlineStr">
        <is>
          <t>240.00</t>
        </is>
      </c>
      <c r="AI159" t="n">
        <v/>
      </c>
      <c r="AJ159" t="inlineStr">
        <is>
          <t>0.00</t>
        </is>
      </c>
      <c r="AK159" t="inlineStr">
        <is>
          <t>2386</t>
        </is>
      </c>
      <c r="AL159" t="inlineStr">
        <is>
          <t>PUNEET WADHWA</t>
        </is>
      </c>
      <c r="AM159" t="inlineStr">
        <is>
          <t>HR APIS</t>
        </is>
      </c>
      <c r="AN159" t="inlineStr">
        <is>
          <t>Pending - 1st Approval</t>
        </is>
      </c>
      <c r="AO159" t="n">
        <v/>
      </c>
      <c r="AP159" t="n">
        <v/>
      </c>
      <c r="AQ159" t="inlineStr">
        <is>
          <t>Pending</t>
        </is>
      </c>
      <c r="AR159" t="inlineStr">
        <is>
          <t>10</t>
        </is>
      </c>
      <c r="AS159" t="n">
        <v/>
      </c>
      <c r="AT159" t="n">
        <v/>
      </c>
      <c r="AU159" t="inlineStr">
        <is>
          <t>Pending</t>
        </is>
      </c>
      <c r="AV159" t="n">
        <v/>
      </c>
      <c r="AW159" t="inlineStr">
        <is>
          <t>5</t>
        </is>
      </c>
      <c r="AX159" t="inlineStr">
        <is>
          <t>2</t>
        </is>
      </c>
      <c r="AY159" t="inlineStr">
        <is>
          <t>23.00</t>
        </is>
      </c>
      <c r="AZ159" t="inlineStr">
        <is>
          <t>Active</t>
        </is>
      </c>
      <c r="BA159" t="inlineStr">
        <is>
          <t>General Trade</t>
        </is>
      </c>
      <c r="BB159" t="n">
        <v/>
      </c>
      <c r="BC159" t="inlineStr">
        <is>
          <t>02:13:17</t>
        </is>
      </c>
    </row>
    <row r="160" ht="98" customHeight="1">
      <c r="A160" t="inlineStr">
        <is>
          <t>GTR07</t>
        </is>
      </c>
      <c r="B160" t="inlineStr">
        <is>
          <t>ANDHRA PRADESH-1,ANDHRA PRADESH-2</t>
        </is>
      </c>
      <c r="C160" t="inlineStr">
        <is>
          <t>KOWTHARAPU NAGACHAITANYA</t>
        </is>
      </c>
      <c r="D160" t="inlineStr">
        <is>
          <t>SL04436</t>
        </is>
      </c>
      <c r="E160" t="inlineStr">
        <is>
          <t>SR</t>
        </is>
      </c>
      <c r="F160" t="inlineStr">
        <is>
          <t>Active</t>
        </is>
      </c>
      <c r="G160" t="inlineStr">
        <is>
          <t>Guntur</t>
        </is>
      </c>
      <c r="H160" t="inlineStr">
        <is>
          <t>PEDAKAKANI MAIN ROAD(SRI VASAVI DISTRIBUTORS -C002481)</t>
        </is>
      </c>
      <c r="I160" t="inlineStr">
        <is>
          <t>Vacant_ASE_Andhra_1B</t>
        </is>
      </c>
      <c r="J160" t="n">
        <v/>
      </c>
      <c r="K160" t="inlineStr">
        <is>
          <t>ASE</t>
        </is>
      </c>
      <c r="L160" t="inlineStr">
        <is>
          <t>2026-10-17</t>
        </is>
      </c>
      <c r="M160" t="inlineStr">
        <is>
          <t>2026-10-17</t>
        </is>
      </c>
      <c r="N160" t="inlineStr">
        <is>
          <t>496102</t>
        </is>
      </c>
      <c r="O160" t="inlineStr">
        <is>
          <t>350916</t>
        </is>
      </c>
      <c r="P160" t="inlineStr">
        <is>
          <t>HQ-LOCAL TRAVEL (For 35KM+)</t>
        </is>
      </c>
      <c r="Q160" t="inlineStr">
        <is>
          <t>Retailing EX-HQ</t>
        </is>
      </c>
      <c r="R160" t="n">
        <v/>
      </c>
      <c r="S160" t="n">
        <v/>
      </c>
      <c r="T160" t="n">
        <v/>
      </c>
      <c r="U160" t="n">
        <v/>
      </c>
      <c r="V160" t="n">
        <v/>
      </c>
      <c r="W160" t="inlineStr">
        <is>
          <t>https://bizompictures.s3.ap-southeast-1.amazonaws.com/1810/FPRsupC4ZaBqktxjJY8q1792245152134E6yX.jpeg</t>
        </is>
      </c>
      <c r="X160" t="inlineStr">
        <is>
          <t>https://bizompictures.s3.ap-southeast-1.amazonaws.com/1810/0hOP8kmIYvm4QRDilcao1792245153687jdeM.jpeg</t>
        </is>
      </c>
      <c r="Y160" t="inlineStr">
        <is>
          <t>Bike</t>
        </is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inlineStr">
        <is>
          <t>212.00</t>
        </is>
      </c>
      <c r="AI160" t="n">
        <v/>
      </c>
      <c r="AJ160" t="inlineStr">
        <is>
          <t>0.00</t>
        </is>
      </c>
      <c r="AK160" t="inlineStr">
        <is>
          <t>2232</t>
        </is>
      </c>
      <c r="AL160" t="inlineStr">
        <is>
          <t>Yellapu Nageswara Rao</t>
        </is>
      </c>
      <c r="AM160" t="inlineStr">
        <is>
          <t>HR APIS</t>
        </is>
      </c>
      <c r="AN160" t="inlineStr">
        <is>
          <t>Pending - 1st Approval</t>
        </is>
      </c>
      <c r="AO160" t="n">
        <v/>
      </c>
      <c r="AP160" t="n">
        <v/>
      </c>
      <c r="AQ160" t="inlineStr">
        <is>
          <t>Pending</t>
        </is>
      </c>
      <c r="AR160" t="inlineStr">
        <is>
          <t>6</t>
        </is>
      </c>
      <c r="AS160" t="n">
        <v/>
      </c>
      <c r="AT160" t="n">
        <v/>
      </c>
      <c r="AU160" t="inlineStr">
        <is>
          <t>Pending</t>
        </is>
      </c>
      <c r="AV160" t="n">
        <v/>
      </c>
      <c r="AW160" t="inlineStr">
        <is>
          <t>24</t>
        </is>
      </c>
      <c r="AX160" t="inlineStr">
        <is>
          <t>8</t>
        </is>
      </c>
      <c r="AY160" t="inlineStr">
        <is>
          <t>93.00</t>
        </is>
      </c>
      <c r="AZ160" t="inlineStr">
        <is>
          <t>Active</t>
        </is>
      </c>
      <c r="BA160" t="inlineStr">
        <is>
          <t>General Trade</t>
        </is>
      </c>
      <c r="BB160" t="n">
        <v/>
      </c>
      <c r="BC160" t="inlineStr">
        <is>
          <t>07:25:10</t>
        </is>
      </c>
    </row>
    <row r="161" ht="98" customHeight="1">
      <c r="A161" t="inlineStr">
        <is>
          <t>GTR08</t>
        </is>
      </c>
      <c r="B161" t="inlineStr">
        <is>
          <t>KARNATAKA-3</t>
        </is>
      </c>
      <c r="C161" t="inlineStr">
        <is>
          <t>SHASHIDHAR NAIR</t>
        </is>
      </c>
      <c r="D161" t="inlineStr">
        <is>
          <t>SL01966</t>
        </is>
      </c>
      <c r="E161" t="inlineStr">
        <is>
          <t>SO</t>
        </is>
      </c>
      <c r="F161" t="inlineStr">
        <is>
          <t>Active</t>
        </is>
      </c>
      <c r="G161" t="inlineStr">
        <is>
          <t>BANGALORE</t>
        </is>
      </c>
      <c r="H161" t="inlineStr">
        <is>
          <t>Whitefield Kadgodi Market (Hegde Traders - C001657)</t>
        </is>
      </c>
      <c r="I161" t="inlineStr">
        <is>
          <t>Vacant_ASE_Karnatka_3</t>
        </is>
      </c>
      <c r="J161" t="n">
        <v/>
      </c>
      <c r="K161" t="inlineStr">
        <is>
          <t>ASE</t>
        </is>
      </c>
      <c r="L161" t="inlineStr">
        <is>
          <t>2026-10-17</t>
        </is>
      </c>
      <c r="M161" t="inlineStr">
        <is>
          <t>2026-10-17</t>
        </is>
      </c>
      <c r="N161" t="inlineStr">
        <is>
          <t>496141</t>
        </is>
      </c>
      <c r="O161" t="inlineStr">
        <is>
          <t>350949</t>
        </is>
      </c>
      <c r="P161" t="inlineStr">
        <is>
          <t>HQ-LOCAL TRAVEL (For 35KM+)</t>
        </is>
      </c>
      <c r="Q161" t="inlineStr">
        <is>
          <t>Retailing HQ</t>
        </is>
      </c>
      <c r="R161" t="n">
        <v/>
      </c>
      <c r="S161" t="n">
        <v/>
      </c>
      <c r="T161" t="n">
        <v/>
      </c>
      <c r="U161" t="n">
        <v/>
      </c>
      <c r="V161" t="n">
        <v/>
      </c>
      <c r="W161" t="inlineStr">
        <is>
          <t>https://bizompictures.s3.ap-southeast-1.amazonaws.com/1810/HNFy9CNh1mY2VMP0s5py1792245947196NL0g.jpeg</t>
        </is>
      </c>
      <c r="X161" t="inlineStr">
        <is>
          <t>https://bizompictures.s3.ap-southeast-1.amazonaws.com/1810/iy3ZnrqBdHnMFyjJEa8Q1792245950119YctP.jpeg</t>
        </is>
      </c>
      <c r="Y161" t="inlineStr">
        <is>
          <t>Bike</t>
        </is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inlineStr">
        <is>
          <t>150.80</t>
        </is>
      </c>
      <c r="AI161" t="n">
        <v/>
      </c>
      <c r="AJ161" t="inlineStr">
        <is>
          <t>0.00</t>
        </is>
      </c>
      <c r="AK161" t="inlineStr">
        <is>
          <t>188</t>
        </is>
      </c>
      <c r="AL161" t="inlineStr">
        <is>
          <t>GANGADHARAM K</t>
        </is>
      </c>
      <c r="AM161" t="inlineStr">
        <is>
          <t>HR APIS</t>
        </is>
      </c>
      <c r="AN161" t="inlineStr">
        <is>
          <t>Pending - 1st Approval</t>
        </is>
      </c>
      <c r="AO161" t="n">
        <v/>
      </c>
      <c r="AP161" t="n">
        <v/>
      </c>
      <c r="AQ161" t="inlineStr">
        <is>
          <t>Pending</t>
        </is>
      </c>
      <c r="AR161" t="inlineStr">
        <is>
          <t>6</t>
        </is>
      </c>
      <c r="AS161" t="n">
        <v/>
      </c>
      <c r="AT161" t="n">
        <v/>
      </c>
      <c r="AU161" t="inlineStr">
        <is>
          <t>Pending</t>
        </is>
      </c>
      <c r="AV161" t="n">
        <v/>
      </c>
      <c r="AW161" t="inlineStr">
        <is>
          <t>46</t>
        </is>
      </c>
      <c r="AX161" t="inlineStr">
        <is>
          <t>20</t>
        </is>
      </c>
      <c r="AY161" t="inlineStr">
        <is>
          <t>268.00</t>
        </is>
      </c>
      <c r="AZ161" t="inlineStr">
        <is>
          <t>Active</t>
        </is>
      </c>
      <c r="BA161" t="inlineStr">
        <is>
          <t>General Trade</t>
        </is>
      </c>
      <c r="BB161" t="n">
        <v/>
      </c>
      <c r="BC161" t="inlineStr">
        <is>
          <t>10:11:01</t>
        </is>
      </c>
    </row>
    <row r="162" ht="98" customHeight="1">
      <c r="A162" t="inlineStr">
        <is>
          <t>GTR02</t>
        </is>
      </c>
      <c r="B162" t="inlineStr">
        <is>
          <t>DELHI-2</t>
        </is>
      </c>
      <c r="C162" t="inlineStr">
        <is>
          <t>HARIOM DUBEY</t>
        </is>
      </c>
      <c r="D162" t="inlineStr">
        <is>
          <t>SL04356</t>
        </is>
      </c>
      <c r="E162" t="inlineStr">
        <is>
          <t>SO</t>
        </is>
      </c>
      <c r="F162" t="inlineStr">
        <is>
          <t>Active</t>
        </is>
      </c>
      <c r="G162" t="inlineStr">
        <is>
          <t>New Delhi</t>
        </is>
      </c>
      <c r="H162" t="inlineStr">
        <is>
          <t>Model Town 1,2,3 Market Market (MAHADEV TRADING - C002706)</t>
        </is>
      </c>
      <c r="I162" t="inlineStr">
        <is>
          <t>ARVIND KUMAR DUBEY</t>
        </is>
      </c>
      <c r="J162" t="inlineStr">
        <is>
          <t>SL04125</t>
        </is>
      </c>
      <c r="K162" t="inlineStr">
        <is>
          <t>ASE</t>
        </is>
      </c>
      <c r="L162" t="inlineStr">
        <is>
          <t>2026-10-17</t>
        </is>
      </c>
      <c r="M162" t="inlineStr">
        <is>
          <t>2026-10-17</t>
        </is>
      </c>
      <c r="N162" t="inlineStr">
        <is>
          <t>496144</t>
        </is>
      </c>
      <c r="O162" t="inlineStr">
        <is>
          <t>350952</t>
        </is>
      </c>
      <c r="P162" t="inlineStr">
        <is>
          <t>HQ-LOCAL TRAVEL (For 35KM+)</t>
        </is>
      </c>
      <c r="Q162" t="inlineStr">
        <is>
          <t>Retailing HQ</t>
        </is>
      </c>
      <c r="R162" t="n">
        <v/>
      </c>
      <c r="S162" t="n">
        <v/>
      </c>
      <c r="T162" t="n">
        <v/>
      </c>
      <c r="U162" t="n">
        <v/>
      </c>
      <c r="V162" t="n">
        <v/>
      </c>
      <c r="W162" t="inlineStr">
        <is>
          <t>https://bizompictures.s3.ap-southeast-1.amazonaws.com/1810/fqo0Cd78yIbQVhOsMeh11792246029916THeD.jpeg</t>
        </is>
      </c>
      <c r="X162" t="inlineStr">
        <is>
          <t>https://bizompictures.s3.ap-southeast-1.amazonaws.com/1810/mBxdquVhXe8x8MnCyuN11792246035657SABy.jpeg</t>
        </is>
      </c>
      <c r="Y162" t="inlineStr">
        <is>
          <t>Bike</t>
        </is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inlineStr">
        <is>
          <t>152.00</t>
        </is>
      </c>
      <c r="AI162" t="n">
        <v/>
      </c>
      <c r="AJ162" t="inlineStr">
        <is>
          <t>0.00</t>
        </is>
      </c>
      <c r="AK162" t="inlineStr">
        <is>
          <t>2088</t>
        </is>
      </c>
      <c r="AL162" t="inlineStr">
        <is>
          <t>RAHUL GAUTAM</t>
        </is>
      </c>
      <c r="AM162" t="inlineStr">
        <is>
          <t>HR APIS</t>
        </is>
      </c>
      <c r="AN162" t="inlineStr">
        <is>
          <t>Pending - 1st Approval</t>
        </is>
      </c>
      <c r="AO162" t="n">
        <v/>
      </c>
      <c r="AP162" t="n">
        <v/>
      </c>
      <c r="AQ162" t="inlineStr">
        <is>
          <t>Pending</t>
        </is>
      </c>
      <c r="AR162" t="inlineStr">
        <is>
          <t>6</t>
        </is>
      </c>
      <c r="AS162" t="n">
        <v/>
      </c>
      <c r="AT162" t="n">
        <v/>
      </c>
      <c r="AU162" t="inlineStr">
        <is>
          <t>Pending</t>
        </is>
      </c>
      <c r="AV162" t="n">
        <v/>
      </c>
      <c r="AW162" t="inlineStr">
        <is>
          <t>44</t>
        </is>
      </c>
      <c r="AX162" t="inlineStr">
        <is>
          <t>14</t>
        </is>
      </c>
      <c r="AY162" t="inlineStr">
        <is>
          <t>101.00</t>
        </is>
      </c>
      <c r="AZ162" t="inlineStr">
        <is>
          <t>Active</t>
        </is>
      </c>
      <c r="BA162" t="inlineStr">
        <is>
          <t>General Trade</t>
        </is>
      </c>
      <c r="BB162" t="n">
        <v/>
      </c>
      <c r="BC162" t="inlineStr">
        <is>
          <t>08:39:38</t>
        </is>
      </c>
    </row>
    <row r="163" ht="98" customHeight="1">
      <c r="A163" t="inlineStr">
        <is>
          <t>GTR02</t>
        </is>
      </c>
      <c r="B163" t="inlineStr">
        <is>
          <t>DELHI-1,DELHI-2</t>
        </is>
      </c>
      <c r="C163" t="inlineStr">
        <is>
          <t>RAHUL GAUTAM</t>
        </is>
      </c>
      <c r="D163" t="inlineStr">
        <is>
          <t>SL04310</t>
        </is>
      </c>
      <c r="E163" t="inlineStr">
        <is>
          <t>ASM</t>
        </is>
      </c>
      <c r="F163" t="inlineStr">
        <is>
          <t>Active</t>
        </is>
      </c>
      <c r="G163" t="inlineStr">
        <is>
          <t>New Delhi</t>
        </is>
      </c>
      <c r="H163" t="n">
        <v/>
      </c>
      <c r="I163" t="inlineStr">
        <is>
          <t>RAMESH SINGH</t>
        </is>
      </c>
      <c r="J163" t="inlineStr">
        <is>
          <t>SL04472</t>
        </is>
      </c>
      <c r="K163" t="inlineStr">
        <is>
          <t>RSM</t>
        </is>
      </c>
      <c r="L163" t="inlineStr">
        <is>
          <t>2026-10-17</t>
        </is>
      </c>
      <c r="M163" t="inlineStr">
        <is>
          <t>2026-10-17</t>
        </is>
      </c>
      <c r="N163" t="inlineStr">
        <is>
          <t>496169</t>
        </is>
      </c>
      <c r="O163" t="inlineStr">
        <is>
          <t>350971</t>
        </is>
      </c>
      <c r="P163" t="inlineStr">
        <is>
          <t>HQ-LOCAL TRAVEL (For 35KM+)</t>
        </is>
      </c>
      <c r="Q163" t="inlineStr">
        <is>
          <t>Other Activity HQ</t>
        </is>
      </c>
      <c r="R163" t="n">
        <v/>
      </c>
      <c r="S163" t="n">
        <v/>
      </c>
      <c r="T163" t="n">
        <v/>
      </c>
      <c r="U163" t="n">
        <v/>
      </c>
      <c r="V163" t="n">
        <v/>
      </c>
      <c r="W163" t="inlineStr">
        <is>
          <t>https://bizompictures.s3.ap-southeast-1.amazonaws.com/1810/SW2VLg09DLNUGFmuLidT1792246553509EXk5.jpeg</t>
        </is>
      </c>
      <c r="X163" t="inlineStr">
        <is>
          <t>https://bizompictures.s3.ap-southeast-1.amazonaws.com/1810/Qqag0NoIrthwWfBftzks1792246556102wIwY.jpeg</t>
        </is>
      </c>
      <c r="Y163" t="inlineStr">
        <is>
          <t>Car..</t>
        </is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inlineStr">
        <is>
          <t>380.00</t>
        </is>
      </c>
      <c r="AI163" t="n">
        <v/>
      </c>
      <c r="AJ163" t="inlineStr">
        <is>
          <t>0.00</t>
        </is>
      </c>
      <c r="AK163" t="inlineStr">
        <is>
          <t>1989</t>
        </is>
      </c>
      <c r="AL163" t="inlineStr">
        <is>
          <t>RAMESH SINGH</t>
        </is>
      </c>
      <c r="AM163" t="inlineStr">
        <is>
          <t>HR APIS</t>
        </is>
      </c>
      <c r="AN163" t="inlineStr">
        <is>
          <t>Pending - 1st Approval</t>
        </is>
      </c>
      <c r="AO163" t="n">
        <v/>
      </c>
      <c r="AP163" t="n">
        <v/>
      </c>
      <c r="AQ163" t="inlineStr">
        <is>
          <t>Pending</t>
        </is>
      </c>
      <c r="AR163" t="inlineStr">
        <is>
          <t>6</t>
        </is>
      </c>
      <c r="AS163" t="n">
        <v/>
      </c>
      <c r="AT163" t="n">
        <v/>
      </c>
      <c r="AU163" t="inlineStr">
        <is>
          <t>Pending</t>
        </is>
      </c>
      <c r="AV163" t="n">
        <v/>
      </c>
      <c r="AW163" t="n">
        <v/>
      </c>
      <c r="AX163" t="n">
        <v/>
      </c>
      <c r="AY163" t="n">
        <v/>
      </c>
      <c r="AZ163" t="inlineStr">
        <is>
          <t>Active</t>
        </is>
      </c>
      <c r="BA163" t="inlineStr">
        <is>
          <t>General Trade</t>
        </is>
      </c>
      <c r="BB163" t="n">
        <v/>
      </c>
      <c r="BC163" t="n">
        <v/>
      </c>
    </row>
    <row r="164" ht="98" customHeight="1">
      <c r="A164" t="inlineStr">
        <is>
          <t>West</t>
        </is>
      </c>
      <c r="B164" t="inlineStr">
        <is>
          <t>GUJARAT_MT</t>
        </is>
      </c>
      <c r="C164" t="inlineStr">
        <is>
          <t>Girish Kahar</t>
        </is>
      </c>
      <c r="D164" t="inlineStr">
        <is>
          <t>SL00147</t>
        </is>
      </c>
      <c r="E164" t="inlineStr">
        <is>
          <t>SO</t>
        </is>
      </c>
      <c r="F164" t="inlineStr">
        <is>
          <t>Active</t>
        </is>
      </c>
      <c r="G164" t="inlineStr">
        <is>
          <t>VADODARA</t>
        </is>
      </c>
      <c r="H164" t="inlineStr">
        <is>
          <t>GODHARA (Avenue Supermarts Ltd. - Baroda-C002724)</t>
        </is>
      </c>
      <c r="I164" t="inlineStr">
        <is>
          <t>NAVEEN N ANCHAN</t>
        </is>
      </c>
      <c r="J164" t="inlineStr">
        <is>
          <t>SL04371</t>
        </is>
      </c>
      <c r="K164" t="inlineStr">
        <is>
          <t>KAM</t>
        </is>
      </c>
      <c r="L164" t="inlineStr">
        <is>
          <t>2026-10-17</t>
        </is>
      </c>
      <c r="M164" t="inlineStr">
        <is>
          <t>2026-10-17</t>
        </is>
      </c>
      <c r="N164" t="inlineStr">
        <is>
          <t>496182</t>
        </is>
      </c>
      <c r="O164" t="inlineStr">
        <is>
          <t>350983</t>
        </is>
      </c>
      <c r="P164" t="inlineStr">
        <is>
          <t>HQ-LOCAL TRAVEL (For 35KM+)</t>
        </is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inlineStr">
        <is>
          <t>https://bizompictures.s3.ap-southeast-1.amazonaws.com/1810/hrOqPWlxHhvMzCLGL78j179224729776978BC.jpeg</t>
        </is>
      </c>
      <c r="X164" t="inlineStr">
        <is>
          <t>https://bizompictures.s3.ap-southeast-1.amazonaws.com/1810/QQXN5NNKzOyMmwgf4v341792247311388Re9r.jpeg</t>
        </is>
      </c>
      <c r="Y164" t="inlineStr">
        <is>
          <t>Bike</t>
        </is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inlineStr">
        <is>
          <t>472.00</t>
        </is>
      </c>
      <c r="AI164" t="n">
        <v/>
      </c>
      <c r="AJ164" t="inlineStr">
        <is>
          <t>0.00</t>
        </is>
      </c>
      <c r="AK164" t="inlineStr">
        <is>
          <t>880</t>
        </is>
      </c>
      <c r="AL164" t="inlineStr">
        <is>
          <t>NAVEEN N ANCHAN</t>
        </is>
      </c>
      <c r="AM164" t="inlineStr">
        <is>
          <t>HR APIS</t>
        </is>
      </c>
      <c r="AN164" t="inlineStr">
        <is>
          <t>Pending - 1st Approval</t>
        </is>
      </c>
      <c r="AO164" t="n">
        <v/>
      </c>
      <c r="AP164" t="n">
        <v/>
      </c>
      <c r="AQ164" t="inlineStr">
        <is>
          <t>Pending</t>
        </is>
      </c>
      <c r="AR164" t="inlineStr">
        <is>
          <t>6</t>
        </is>
      </c>
      <c r="AS164" t="n">
        <v/>
      </c>
      <c r="AT164" t="n">
        <v/>
      </c>
      <c r="AU164" t="inlineStr">
        <is>
          <t>Pending</t>
        </is>
      </c>
      <c r="AV164" t="n">
        <v/>
      </c>
      <c r="AW164" t="inlineStr">
        <is>
          <t>5</t>
        </is>
      </c>
      <c r="AX164" t="inlineStr">
        <is>
          <t>0</t>
        </is>
      </c>
      <c r="AY164" t="n">
        <v/>
      </c>
      <c r="AZ164" t="inlineStr">
        <is>
          <t>Active</t>
        </is>
      </c>
      <c r="BA164" t="inlineStr">
        <is>
          <t>Modern Trade</t>
        </is>
      </c>
      <c r="BB164" t="n">
        <v/>
      </c>
      <c r="BC164" t="inlineStr">
        <is>
          <t>04:19:22</t>
        </is>
      </c>
    </row>
    <row r="165" ht="98" customHeight="1">
      <c r="A165" t="inlineStr">
        <is>
          <t>GTR01</t>
        </is>
      </c>
      <c r="B165" t="inlineStr">
        <is>
          <t>PUNJAB</t>
        </is>
      </c>
      <c r="C165" t="inlineStr">
        <is>
          <t>NARINDER KUMAR</t>
        </is>
      </c>
      <c r="D165" t="inlineStr">
        <is>
          <t>SL04604</t>
        </is>
      </c>
      <c r="E165" t="inlineStr">
        <is>
          <t>SO</t>
        </is>
      </c>
      <c r="F165" t="inlineStr">
        <is>
          <t>Active</t>
        </is>
      </c>
      <c r="G165" t="inlineStr">
        <is>
          <t>Ludhiana</t>
        </is>
      </c>
      <c r="H165" t="inlineStr">
        <is>
          <t>Jassian Road (SANEH ENTERPRISES-DB03388)</t>
        </is>
      </c>
      <c r="I165" t="inlineStr">
        <is>
          <t>Vacant_ASE_Punjab-2</t>
        </is>
      </c>
      <c r="J165" t="n">
        <v/>
      </c>
      <c r="K165" t="inlineStr">
        <is>
          <t>ASE</t>
        </is>
      </c>
      <c r="L165" t="inlineStr">
        <is>
          <t>2026-10-17</t>
        </is>
      </c>
      <c r="M165" t="inlineStr">
        <is>
          <t>2026-10-17</t>
        </is>
      </c>
      <c r="N165" t="inlineStr">
        <is>
          <t>496191</t>
        </is>
      </c>
      <c r="O165" t="inlineStr">
        <is>
          <t>350991</t>
        </is>
      </c>
      <c r="P165" t="inlineStr">
        <is>
          <t>HQ-LOCAL TRAVEL (For 35KM+)</t>
        </is>
      </c>
      <c r="Q165" t="inlineStr">
        <is>
          <t>Retailing HQ</t>
        </is>
      </c>
      <c r="R165" t="n">
        <v/>
      </c>
      <c r="S165" t="n">
        <v/>
      </c>
      <c r="T165" t="n">
        <v/>
      </c>
      <c r="U165" t="n">
        <v/>
      </c>
      <c r="V165" t="n">
        <v/>
      </c>
      <c r="W165" t="inlineStr">
        <is>
          <t>https://bizompictures.s3.ap-southeast-1.amazonaws.com/1810/vAky82HLokZhRsxOjAPF1792247505435mM4g.jpeg</t>
        </is>
      </c>
      <c r="X165" t="inlineStr">
        <is>
          <t>https://bizompictures.s3.ap-southeast-1.amazonaws.com/1810/4kk6w9m8A3qYbOmXLdpn1792247510080O3oR.jpeg</t>
        </is>
      </c>
      <c r="Y165" t="inlineStr">
        <is>
          <t>Bike</t>
        </is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inlineStr">
        <is>
          <t>44.00</t>
        </is>
      </c>
      <c r="AI165" t="n">
        <v/>
      </c>
      <c r="AJ165" t="inlineStr">
        <is>
          <t>0.00</t>
        </is>
      </c>
      <c r="AK165" t="inlineStr">
        <is>
          <t>2454</t>
        </is>
      </c>
      <c r="AL165" t="n">
        <v/>
      </c>
      <c r="AM165" t="n">
        <v/>
      </c>
      <c r="AN165" t="inlineStr">
        <is>
          <t>Pending - 1st Approval</t>
        </is>
      </c>
      <c r="AO165" t="n">
        <v/>
      </c>
      <c r="AP165" t="n">
        <v/>
      </c>
      <c r="AQ165" t="inlineStr">
        <is>
          <t>Pending</t>
        </is>
      </c>
      <c r="AR165" t="inlineStr">
        <is>
          <t>6</t>
        </is>
      </c>
      <c r="AS165" t="n">
        <v/>
      </c>
      <c r="AT165" t="n">
        <v/>
      </c>
      <c r="AU165" t="inlineStr">
        <is>
          <t>Pending</t>
        </is>
      </c>
      <c r="AV165" t="n">
        <v/>
      </c>
      <c r="AW165" t="inlineStr">
        <is>
          <t>43</t>
        </is>
      </c>
      <c r="AX165" t="inlineStr">
        <is>
          <t>15</t>
        </is>
      </c>
      <c r="AY165" t="inlineStr">
        <is>
          <t>150.00</t>
        </is>
      </c>
      <c r="AZ165" t="inlineStr">
        <is>
          <t>Active</t>
        </is>
      </c>
      <c r="BA165" t="inlineStr">
        <is>
          <t>General Trade</t>
        </is>
      </c>
      <c r="BB165" t="n">
        <v/>
      </c>
      <c r="BC165" t="inlineStr">
        <is>
          <t>07:29:03</t>
        </is>
      </c>
    </row>
    <row r="166" ht="98" customHeight="1">
      <c r="A166" t="inlineStr">
        <is>
          <t>GTR06 B</t>
        </is>
      </c>
      <c r="B166" t="inlineStr">
        <is>
          <t>GUJARAT-1</t>
        </is>
      </c>
      <c r="C166" t="inlineStr">
        <is>
          <t>BHARATKUMAR BHOGILAL SUTHAR</t>
        </is>
      </c>
      <c r="D166" t="inlineStr">
        <is>
          <t>SL04206</t>
        </is>
      </c>
      <c r="E166" t="inlineStr">
        <is>
          <t>ASE</t>
        </is>
      </c>
      <c r="F166" t="inlineStr">
        <is>
          <t>Active</t>
        </is>
      </c>
      <c r="G166" t="inlineStr">
        <is>
          <t>Ahmedabad</t>
        </is>
      </c>
      <c r="H166" t="inlineStr">
        <is>
          <t>Ahmedabad Circular Beat(Shree Jaalaram Entrprise-DB03988)</t>
        </is>
      </c>
      <c r="I166" t="inlineStr">
        <is>
          <t>Vacant_TSM_Gujrat</t>
        </is>
      </c>
      <c r="J166" t="n">
        <v/>
      </c>
      <c r="K166" t="inlineStr">
        <is>
          <t>TSM</t>
        </is>
      </c>
      <c r="L166" t="inlineStr">
        <is>
          <t>2026-10-17</t>
        </is>
      </c>
      <c r="M166" t="inlineStr">
        <is>
          <t>2026-10-17</t>
        </is>
      </c>
      <c r="N166" t="inlineStr">
        <is>
          <t>496229</t>
        </is>
      </c>
      <c r="O166" t="inlineStr">
        <is>
          <t>351021</t>
        </is>
      </c>
      <c r="P166" t="inlineStr">
        <is>
          <t>HQ-LOCAL TRAVEL (For 35KM+)</t>
        </is>
      </c>
      <c r="Q166" t="inlineStr">
        <is>
          <t>Retailing HQ</t>
        </is>
      </c>
      <c r="R166" t="n">
        <v/>
      </c>
      <c r="S166" t="n">
        <v/>
      </c>
      <c r="T166" t="n">
        <v/>
      </c>
      <c r="U166" t="n">
        <v/>
      </c>
      <c r="V166" t="n">
        <v/>
      </c>
      <c r="W166" t="inlineStr">
        <is>
          <t>https://bizompictures.s3.ap-southeast-1.amazonaws.com/1810/ZLW7SgnbDHWMgTzfi3gJ17922485661610wIl.jpeg</t>
        </is>
      </c>
      <c r="X166" t="inlineStr">
        <is>
          <t>https://bizompictures.s3.ap-southeast-1.amazonaws.com/1810/kyXdsC8LwaRHrHczRhHh1792248580181b5cd.jpeg</t>
        </is>
      </c>
      <c r="Y166" t="inlineStr">
        <is>
          <t>Bike</t>
        </is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inlineStr">
        <is>
          <t>184.00</t>
        </is>
      </c>
      <c r="AI166" t="n">
        <v/>
      </c>
      <c r="AJ166" t="inlineStr">
        <is>
          <t>0.00</t>
        </is>
      </c>
      <c r="AK166" t="inlineStr">
        <is>
          <t>1830</t>
        </is>
      </c>
      <c r="AL166" t="inlineStr">
        <is>
          <t>DEEPAK TUKARAM DESHMUKH</t>
        </is>
      </c>
      <c r="AM166" t="inlineStr">
        <is>
          <t>HR APIS</t>
        </is>
      </c>
      <c r="AN166" t="inlineStr">
        <is>
          <t>Pending - 1st Approval</t>
        </is>
      </c>
      <c r="AO166" t="n">
        <v/>
      </c>
      <c r="AP166" t="n">
        <v/>
      </c>
      <c r="AQ166" t="inlineStr">
        <is>
          <t>Pending</t>
        </is>
      </c>
      <c r="AR166" t="inlineStr">
        <is>
          <t>6</t>
        </is>
      </c>
      <c r="AS166" t="n">
        <v/>
      </c>
      <c r="AT166" t="n">
        <v/>
      </c>
      <c r="AU166" t="inlineStr">
        <is>
          <t>Pending</t>
        </is>
      </c>
      <c r="AV166" t="n">
        <v/>
      </c>
      <c r="AW166" t="n">
        <v/>
      </c>
      <c r="AX166" t="n">
        <v/>
      </c>
      <c r="AY166" t="n">
        <v/>
      </c>
      <c r="AZ166" t="inlineStr">
        <is>
          <t>Active</t>
        </is>
      </c>
      <c r="BA166" t="inlineStr">
        <is>
          <t>General Trade</t>
        </is>
      </c>
      <c r="BB166" t="n">
        <v/>
      </c>
      <c r="BC166" t="n">
        <v/>
      </c>
    </row>
    <row r="167" ht="98" customHeight="1">
      <c r="A167" t="inlineStr">
        <is>
          <t>GTR03 A</t>
        </is>
      </c>
      <c r="B167" t="inlineStr">
        <is>
          <t>UP CENTRAL</t>
        </is>
      </c>
      <c r="C167" t="inlineStr">
        <is>
          <t>RAJ KUMAR PAL</t>
        </is>
      </c>
      <c r="D167" t="inlineStr">
        <is>
          <t>SL03612</t>
        </is>
      </c>
      <c r="E167" t="inlineStr">
        <is>
          <t>SR</t>
        </is>
      </c>
      <c r="F167" t="inlineStr">
        <is>
          <t>Active</t>
        </is>
      </c>
      <c r="G167" t="inlineStr">
        <is>
          <t>LUCKNOW</t>
        </is>
      </c>
      <c r="H167" t="inlineStr">
        <is>
          <t>Bijnore Local Market (INDIA ENTERPRISES - C003090)</t>
        </is>
      </c>
      <c r="I167" t="inlineStr">
        <is>
          <t>AMIT KUMAR SINGH</t>
        </is>
      </c>
      <c r="J167" t="inlineStr">
        <is>
          <t>SL02286</t>
        </is>
      </c>
      <c r="K167" t="inlineStr">
        <is>
          <t>ASE</t>
        </is>
      </c>
      <c r="L167" t="inlineStr">
        <is>
          <t>2026-10-17</t>
        </is>
      </c>
      <c r="M167" t="inlineStr">
        <is>
          <t>2026-10-17</t>
        </is>
      </c>
      <c r="N167" t="inlineStr">
        <is>
          <t>496236</t>
        </is>
      </c>
      <c r="O167" t="inlineStr">
        <is>
          <t>351027</t>
        </is>
      </c>
      <c r="P167" t="inlineStr">
        <is>
          <t>HQ-LOCAL TRAVEL (For 35KM+)</t>
        </is>
      </c>
      <c r="Q167" t="inlineStr">
        <is>
          <t>Retailing HQ</t>
        </is>
      </c>
      <c r="R167" t="n">
        <v/>
      </c>
      <c r="S167" t="n">
        <v/>
      </c>
      <c r="T167" t="n">
        <v/>
      </c>
      <c r="U167" t="n">
        <v/>
      </c>
      <c r="V167" t="n">
        <v/>
      </c>
      <c r="W167" t="inlineStr">
        <is>
          <t>https://bizompictures.s3.ap-southeast-1.amazonaws.com/1810/YhZO84wjdsRln65psiOc17922491060801nUe.jpeg</t>
        </is>
      </c>
      <c r="X167" t="inlineStr">
        <is>
          <t>https://bizompictures.s3.ap-southeast-1.amazonaws.com/1810/OivKhw7L6nNJUPIQXKie1792249111069DAtn.jpeg</t>
        </is>
      </c>
      <c r="Y167" t="inlineStr">
        <is>
          <t>Bike</t>
        </is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inlineStr">
        <is>
          <t>120.00</t>
        </is>
      </c>
      <c r="AI167" t="n">
        <v/>
      </c>
      <c r="AJ167" t="inlineStr">
        <is>
          <t>0.00</t>
        </is>
      </c>
      <c r="AK167" t="inlineStr">
        <is>
          <t>1048</t>
        </is>
      </c>
      <c r="AL167" t="inlineStr">
        <is>
          <t>SAURABH JAISWAL</t>
        </is>
      </c>
      <c r="AM167" t="inlineStr">
        <is>
          <t>HR APIS</t>
        </is>
      </c>
      <c r="AN167" t="inlineStr">
        <is>
          <t>Pending - 1st Approval</t>
        </is>
      </c>
      <c r="AO167" t="n">
        <v/>
      </c>
      <c r="AP167" t="n">
        <v/>
      </c>
      <c r="AQ167" t="inlineStr">
        <is>
          <t>Pending</t>
        </is>
      </c>
      <c r="AR167" t="inlineStr">
        <is>
          <t>6</t>
        </is>
      </c>
      <c r="AS167" t="n">
        <v/>
      </c>
      <c r="AT167" t="n">
        <v/>
      </c>
      <c r="AU167" t="inlineStr">
        <is>
          <t>Pending</t>
        </is>
      </c>
      <c r="AV167" t="n">
        <v/>
      </c>
      <c r="AW167" t="inlineStr">
        <is>
          <t>42</t>
        </is>
      </c>
      <c r="AX167" t="inlineStr">
        <is>
          <t>16</t>
        </is>
      </c>
      <c r="AY167" t="inlineStr">
        <is>
          <t>158.00</t>
        </is>
      </c>
      <c r="AZ167" t="inlineStr">
        <is>
          <t>Active</t>
        </is>
      </c>
      <c r="BA167" t="inlineStr">
        <is>
          <t>General Trade</t>
        </is>
      </c>
      <c r="BB167" t="n">
        <v/>
      </c>
      <c r="BC167" t="inlineStr">
        <is>
          <t>06:48:02</t>
        </is>
      </c>
    </row>
    <row r="168" ht="98" customHeight="1">
      <c r="A168" t="inlineStr">
        <is>
          <t>North</t>
        </is>
      </c>
      <c r="B168" t="inlineStr">
        <is>
          <t>DELHI_MT</t>
        </is>
      </c>
      <c r="C168" t="inlineStr">
        <is>
          <t>VINOD KUMAR</t>
        </is>
      </c>
      <c r="D168" t="inlineStr">
        <is>
          <t>SL04205</t>
        </is>
      </c>
      <c r="E168" t="inlineStr">
        <is>
          <t>SR</t>
        </is>
      </c>
      <c r="F168" t="inlineStr">
        <is>
          <t>Active</t>
        </is>
      </c>
      <c r="G168" t="inlineStr">
        <is>
          <t>Delhi</t>
        </is>
      </c>
      <c r="H168" t="inlineStr">
        <is>
          <t>Delhi(AVENUE SUPERMARTS LIMITED-C002709)</t>
        </is>
      </c>
      <c r="I168" t="inlineStr">
        <is>
          <t>RISHI RAGHAV</t>
        </is>
      </c>
      <c r="J168" t="inlineStr">
        <is>
          <t>SL04496</t>
        </is>
      </c>
      <c r="K168" t="inlineStr">
        <is>
          <t>KAM</t>
        </is>
      </c>
      <c r="L168" t="inlineStr">
        <is>
          <t>2026-10-17</t>
        </is>
      </c>
      <c r="M168" t="inlineStr">
        <is>
          <t>2026-10-17</t>
        </is>
      </c>
      <c r="N168" t="inlineStr">
        <is>
          <t>496249</t>
        </is>
      </c>
      <c r="O168" t="inlineStr">
        <is>
          <t>351037</t>
        </is>
      </c>
      <c r="P168" t="inlineStr">
        <is>
          <t>HQ-LOCAL TRAVEL (For 35KM+)</t>
        </is>
      </c>
      <c r="Q168" t="inlineStr">
        <is>
          <t>Retailing HQ</t>
        </is>
      </c>
      <c r="R168" t="n">
        <v/>
      </c>
      <c r="S168" t="n">
        <v/>
      </c>
      <c r="T168" t="n">
        <v/>
      </c>
      <c r="U168" t="n">
        <v/>
      </c>
      <c r="V168" t="n">
        <v/>
      </c>
      <c r="W168" t="inlineStr">
        <is>
          <t>https://bizompictures.s3.ap-southeast-1.amazonaws.com/1810/CSDAOQktpcNQrBSk2RzA1792249722995fo2T.png</t>
        </is>
      </c>
      <c r="X168" t="inlineStr">
        <is>
          <t>https://bizompictures.s3.ap-southeast-1.amazonaws.com/1810/s4fB20AxE1xJSy6E82LB1792249728221rSjb.png</t>
        </is>
      </c>
      <c r="Y168" t="inlineStr">
        <is>
          <t>Bike</t>
        </is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inlineStr">
        <is>
          <t>252.00</t>
        </is>
      </c>
      <c r="AI168" t="n">
        <v/>
      </c>
      <c r="AJ168" t="inlineStr">
        <is>
          <t>0.00</t>
        </is>
      </c>
      <c r="AK168" t="inlineStr">
        <is>
          <t>1829</t>
        </is>
      </c>
      <c r="AL168" t="inlineStr">
        <is>
          <t>Gouri Shankar</t>
        </is>
      </c>
      <c r="AM168" t="inlineStr">
        <is>
          <t>HR APIS</t>
        </is>
      </c>
      <c r="AN168" t="inlineStr">
        <is>
          <t>Pending - 1st Approval</t>
        </is>
      </c>
      <c r="AO168" t="n">
        <v/>
      </c>
      <c r="AP168" t="n">
        <v/>
      </c>
      <c r="AQ168" t="inlineStr">
        <is>
          <t>Pending</t>
        </is>
      </c>
      <c r="AR168" t="inlineStr">
        <is>
          <t>6</t>
        </is>
      </c>
      <c r="AS168" t="n">
        <v/>
      </c>
      <c r="AT168" t="n">
        <v/>
      </c>
      <c r="AU168" t="inlineStr">
        <is>
          <t>Pending</t>
        </is>
      </c>
      <c r="AV168" t="n">
        <v/>
      </c>
      <c r="AW168" t="inlineStr">
        <is>
          <t>6</t>
        </is>
      </c>
      <c r="AX168" t="inlineStr">
        <is>
          <t>6</t>
        </is>
      </c>
      <c r="AY168" t="inlineStr">
        <is>
          <t>342.00</t>
        </is>
      </c>
      <c r="AZ168" t="inlineStr">
        <is>
          <t>Active</t>
        </is>
      </c>
      <c r="BA168" t="inlineStr">
        <is>
          <t>Modern Trade</t>
        </is>
      </c>
      <c r="BB168" t="n">
        <v/>
      </c>
      <c r="BC168" t="inlineStr">
        <is>
          <t>08:47:30</t>
        </is>
      </c>
    </row>
    <row r="169" ht="98" customHeight="1">
      <c r="A169" t="inlineStr">
        <is>
          <t>North</t>
        </is>
      </c>
      <c r="B169" t="inlineStr">
        <is>
          <t>DELHI_MT</t>
        </is>
      </c>
      <c r="C169" t="inlineStr">
        <is>
          <t>RAVISHANKAR DHARAMRAJ MAURYA</t>
        </is>
      </c>
      <c r="D169" t="inlineStr">
        <is>
          <t>SL04464</t>
        </is>
      </c>
      <c r="E169" t="inlineStr">
        <is>
          <t>KAE</t>
        </is>
      </c>
      <c r="F169" t="inlineStr">
        <is>
          <t>Active</t>
        </is>
      </c>
      <c r="G169" t="inlineStr">
        <is>
          <t>DELHI</t>
        </is>
      </c>
      <c r="H169" t="inlineStr">
        <is>
          <t>Delhi-2(AVENUE SUPERMARTS LIMITED-C002709)</t>
        </is>
      </c>
      <c r="I169" t="inlineStr">
        <is>
          <t>Gouri Shankar</t>
        </is>
      </c>
      <c r="J169" t="inlineStr">
        <is>
          <t>SL01965</t>
        </is>
      </c>
      <c r="K169" t="inlineStr">
        <is>
          <t>RSM</t>
        </is>
      </c>
      <c r="L169" t="inlineStr">
        <is>
          <t>2026-10-17</t>
        </is>
      </c>
      <c r="M169" t="inlineStr">
        <is>
          <t>2026-10-17</t>
        </is>
      </c>
      <c r="N169" t="inlineStr">
        <is>
          <t>496273</t>
        </is>
      </c>
      <c r="O169" t="inlineStr">
        <is>
          <t>351058</t>
        </is>
      </c>
      <c r="P169" t="inlineStr">
        <is>
          <t>HQ-LOCAL TRAVEL (For 35KM+)</t>
        </is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inlineStr">
        <is>
          <t>https://bizompictures.s3.ap-southeast-1.amazonaws.com/1810/MTpI4q0vlbDhM9s4CU4e1792250547352Re8a.jpeg</t>
        </is>
      </c>
      <c r="X169" t="inlineStr">
        <is>
          <t>https://bizompictures.s3.ap-southeast-1.amazonaws.com/1810/53t9BieWbUxPoVYMMYvY17922505533093UjW.jpeg</t>
        </is>
      </c>
      <c r="Y169" t="inlineStr">
        <is>
          <t>Bike</t>
        </is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inlineStr">
        <is>
          <t>116.00</t>
        </is>
      </c>
      <c r="AI169" t="n">
        <v/>
      </c>
      <c r="AJ169" t="inlineStr">
        <is>
          <t>0.00</t>
        </is>
      </c>
      <c r="AK169" t="inlineStr">
        <is>
          <t>2267</t>
        </is>
      </c>
      <c r="AL169" t="inlineStr">
        <is>
          <t>RISHI RAGHAV</t>
        </is>
      </c>
      <c r="AM169" t="inlineStr">
        <is>
          <t>HR APIS</t>
        </is>
      </c>
      <c r="AN169" t="inlineStr">
        <is>
          <t>Pending - 1st Approval</t>
        </is>
      </c>
      <c r="AO169" t="n">
        <v/>
      </c>
      <c r="AP169" t="n">
        <v/>
      </c>
      <c r="AQ169" t="inlineStr">
        <is>
          <t>Pending</t>
        </is>
      </c>
      <c r="AR169" t="inlineStr">
        <is>
          <t>6</t>
        </is>
      </c>
      <c r="AS169" t="n">
        <v/>
      </c>
      <c r="AT169" t="n">
        <v/>
      </c>
      <c r="AU169" t="inlineStr">
        <is>
          <t>Pending</t>
        </is>
      </c>
      <c r="AV169" t="n">
        <v/>
      </c>
      <c r="AW169" t="inlineStr">
        <is>
          <t>4</t>
        </is>
      </c>
      <c r="AX169" t="inlineStr">
        <is>
          <t>0</t>
        </is>
      </c>
      <c r="AY169" t="n">
        <v/>
      </c>
      <c r="AZ169" t="inlineStr">
        <is>
          <t>Active</t>
        </is>
      </c>
      <c r="BA169" t="inlineStr">
        <is>
          <t>Modern Trade</t>
        </is>
      </c>
      <c r="BB169" t="n">
        <v/>
      </c>
      <c r="BC169" t="inlineStr">
        <is>
          <t>06:20:07</t>
        </is>
      </c>
    </row>
    <row r="170" ht="98" customHeight="1">
      <c r="A170" t="inlineStr">
        <is>
          <t>GTR03 B</t>
        </is>
      </c>
      <c r="B170" t="inlineStr">
        <is>
          <t>UP WEST-1</t>
        </is>
      </c>
      <c r="C170" t="inlineStr">
        <is>
          <t>HIMANSHU VERMA</t>
        </is>
      </c>
      <c r="D170" t="inlineStr">
        <is>
          <t>SL04235</t>
        </is>
      </c>
      <c r="E170" t="inlineStr">
        <is>
          <t>SR</t>
        </is>
      </c>
      <c r="F170" t="inlineStr">
        <is>
          <t>Active</t>
        </is>
      </c>
      <c r="G170" t="inlineStr">
        <is>
          <t>Ghaziabad</t>
        </is>
      </c>
      <c r="H170" t="inlineStr">
        <is>
          <t>Vijay nagar /pratap vihar(DB03727-Global marketing)</t>
        </is>
      </c>
      <c r="I170" t="inlineStr">
        <is>
          <t>VIVEK PATHAK</t>
        </is>
      </c>
      <c r="J170" t="inlineStr">
        <is>
          <t>SL04468</t>
        </is>
      </c>
      <c r="K170" t="inlineStr">
        <is>
          <t>ASE</t>
        </is>
      </c>
      <c r="L170" t="inlineStr">
        <is>
          <t>2026-10-17</t>
        </is>
      </c>
      <c r="M170" t="inlineStr">
        <is>
          <t>2026-10-17</t>
        </is>
      </c>
      <c r="N170" t="inlineStr">
        <is>
          <t>496343</t>
        </is>
      </c>
      <c r="O170" t="inlineStr">
        <is>
          <t>351112</t>
        </is>
      </c>
      <c r="P170" t="inlineStr">
        <is>
          <t>HQ-LOCAL TRAVEL (For 35KM+)</t>
        </is>
      </c>
      <c r="Q170" t="inlineStr">
        <is>
          <t>Retailing HQ</t>
        </is>
      </c>
      <c r="R170" t="n">
        <v/>
      </c>
      <c r="S170" t="n">
        <v/>
      </c>
      <c r="T170" t="n">
        <v/>
      </c>
      <c r="U170" t="n">
        <v/>
      </c>
      <c r="V170" t="n">
        <v/>
      </c>
      <c r="W170" t="inlineStr">
        <is>
          <t>https://bizompictures.s3.ap-southeast-1.amazonaws.com/1810/7hmw3bAnThJsYLhwY5dy17922542070776NVD.jpeg</t>
        </is>
      </c>
      <c r="X170" t="inlineStr">
        <is>
          <t>https://bizompictures.s3.ap-southeast-1.amazonaws.com/1810/Je94CAjgSi5IRO4ktVGe1792254208766VUHc.jpeg</t>
        </is>
      </c>
      <c r="Y170" t="inlineStr">
        <is>
          <t>Bike</t>
        </is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inlineStr">
        <is>
          <t>196.00</t>
        </is>
      </c>
      <c r="AI170" t="n">
        <v/>
      </c>
      <c r="AJ170" t="inlineStr">
        <is>
          <t>0.00</t>
        </is>
      </c>
      <c r="AK170" t="inlineStr">
        <is>
          <t>1895</t>
        </is>
      </c>
      <c r="AL170" t="inlineStr">
        <is>
          <t>AVDHESH KUMAR SHARMA</t>
        </is>
      </c>
      <c r="AM170" t="inlineStr">
        <is>
          <t>HR APIS</t>
        </is>
      </c>
      <c r="AN170" t="inlineStr">
        <is>
          <t>Pending - 1st Approval</t>
        </is>
      </c>
      <c r="AO170" t="n">
        <v/>
      </c>
      <c r="AP170" t="n">
        <v/>
      </c>
      <c r="AQ170" t="inlineStr">
        <is>
          <t>Pending</t>
        </is>
      </c>
      <c r="AR170" t="inlineStr">
        <is>
          <t>6</t>
        </is>
      </c>
      <c r="AS170" t="n">
        <v/>
      </c>
      <c r="AT170" t="n">
        <v/>
      </c>
      <c r="AU170" t="inlineStr">
        <is>
          <t>Pending</t>
        </is>
      </c>
      <c r="AV170" t="n">
        <v/>
      </c>
      <c r="AW170" t="inlineStr">
        <is>
          <t>46</t>
        </is>
      </c>
      <c r="AX170" t="inlineStr">
        <is>
          <t>12</t>
        </is>
      </c>
      <c r="AY170" t="inlineStr">
        <is>
          <t>36.00</t>
        </is>
      </c>
      <c r="AZ170" t="inlineStr">
        <is>
          <t>Active</t>
        </is>
      </c>
      <c r="BA170" t="inlineStr">
        <is>
          <t>General Trade</t>
        </is>
      </c>
      <c r="BB170" t="n">
        <v/>
      </c>
      <c r="BC170" t="inlineStr">
        <is>
          <t>11:11:59</t>
        </is>
      </c>
    </row>
    <row r="171" ht="98" customHeight="1">
      <c r="A171" t="inlineStr">
        <is>
          <t>South</t>
        </is>
      </c>
      <c r="B171" t="inlineStr">
        <is>
          <t>KARNATAKA_MT</t>
        </is>
      </c>
      <c r="C171" t="inlineStr">
        <is>
          <t>V GIRIDHAR BABU</t>
        </is>
      </c>
      <c r="D171" t="inlineStr">
        <is>
          <t>SL04344</t>
        </is>
      </c>
      <c r="E171" t="inlineStr">
        <is>
          <t>SO</t>
        </is>
      </c>
      <c r="F171" t="inlineStr">
        <is>
          <t>Active</t>
        </is>
      </c>
      <c r="G171" t="inlineStr">
        <is>
          <t>Bangalore</t>
        </is>
      </c>
      <c r="H171" t="n">
        <v/>
      </c>
      <c r="I171" t="inlineStr">
        <is>
          <t>AMRUTH K</t>
        </is>
      </c>
      <c r="J171" t="inlineStr">
        <is>
          <t>SL04303</t>
        </is>
      </c>
      <c r="K171" t="inlineStr">
        <is>
          <t>KAE</t>
        </is>
      </c>
      <c r="L171" t="inlineStr">
        <is>
          <t>2026-10-17</t>
        </is>
      </c>
      <c r="M171" t="inlineStr">
        <is>
          <t>2026-10-17</t>
        </is>
      </c>
      <c r="N171" t="inlineStr">
        <is>
          <t>496349</t>
        </is>
      </c>
      <c r="O171" t="inlineStr">
        <is>
          <t>351116</t>
        </is>
      </c>
      <c r="P171" t="inlineStr">
        <is>
          <t>HQ-LOCAL TRAVEL (For 35KM+)</t>
        </is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inlineStr">
        <is>
          <t>https://bizompictures.s3.ap-southeast-1.amazonaws.com/1810/gZlXnDAY2tQMn6iLbysz1792254361042idTt.jpeg</t>
        </is>
      </c>
      <c r="X171" t="inlineStr">
        <is>
          <t>https://bizompictures.s3.ap-southeast-1.amazonaws.com/1810/dxNXueskC4HSd5IlQfOr1792254377151QRc5.jpeg</t>
        </is>
      </c>
      <c r="Y171" t="inlineStr">
        <is>
          <t>Bike</t>
        </is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inlineStr">
        <is>
          <t>168.00</t>
        </is>
      </c>
      <c r="AI171" t="n">
        <v/>
      </c>
      <c r="AJ171" t="inlineStr">
        <is>
          <t>0.00</t>
        </is>
      </c>
      <c r="AK171" t="inlineStr">
        <is>
          <t>2067</t>
        </is>
      </c>
      <c r="AL171" t="inlineStr">
        <is>
          <t>AMRUTH K</t>
        </is>
      </c>
      <c r="AM171" t="inlineStr">
        <is>
          <t>HR APIS</t>
        </is>
      </c>
      <c r="AN171" t="inlineStr">
        <is>
          <t>Pending - 1st Approval</t>
        </is>
      </c>
      <c r="AO171" t="n">
        <v/>
      </c>
      <c r="AP171" t="n">
        <v/>
      </c>
      <c r="AQ171" t="inlineStr">
        <is>
          <t>Pending</t>
        </is>
      </c>
      <c r="AR171" t="inlineStr">
        <is>
          <t>6</t>
        </is>
      </c>
      <c r="AS171" t="n">
        <v/>
      </c>
      <c r="AT171" t="n">
        <v/>
      </c>
      <c r="AU171" t="inlineStr">
        <is>
          <t>Pending</t>
        </is>
      </c>
      <c r="AV171" t="n">
        <v/>
      </c>
      <c r="AW171" t="n">
        <v/>
      </c>
      <c r="AX171" t="n">
        <v/>
      </c>
      <c r="AY171" t="n">
        <v/>
      </c>
      <c r="AZ171" t="inlineStr">
        <is>
          <t>Active</t>
        </is>
      </c>
      <c r="BA171" t="inlineStr">
        <is>
          <t>Modern Trade</t>
        </is>
      </c>
      <c r="BB171" t="n">
        <v/>
      </c>
      <c r="BC171" t="n">
        <v/>
      </c>
    </row>
    <row r="172" ht="98" customHeight="1">
      <c r="A172" t="inlineStr">
        <is>
          <t>GTR05</t>
        </is>
      </c>
      <c r="B172" t="inlineStr">
        <is>
          <t>ORISSA</t>
        </is>
      </c>
      <c r="C172" t="inlineStr">
        <is>
          <t>SUJAY KUMAR BANERJEE</t>
        </is>
      </c>
      <c r="D172" t="inlineStr">
        <is>
          <t>SL04300</t>
        </is>
      </c>
      <c r="E172" t="inlineStr">
        <is>
          <t>SO</t>
        </is>
      </c>
      <c r="F172" t="inlineStr">
        <is>
          <t>Active</t>
        </is>
      </c>
      <c r="G172" t="inlineStr">
        <is>
          <t>SAMBALPUR</t>
        </is>
      </c>
      <c r="H172" t="inlineStr">
        <is>
          <t>KETRAJPUR &amp; BADABAZAR(KAILASH PRASAD SAHA-DB03631)</t>
        </is>
      </c>
      <c r="I172" t="inlineStr">
        <is>
          <t>JITESH PANIGRAHI</t>
        </is>
      </c>
      <c r="J172" t="inlineStr">
        <is>
          <t>SL03805</t>
        </is>
      </c>
      <c r="K172" t="inlineStr">
        <is>
          <t>ASE</t>
        </is>
      </c>
      <c r="L172" t="inlineStr">
        <is>
          <t>2026-10-17</t>
        </is>
      </c>
      <c r="M172" t="inlineStr">
        <is>
          <t>2026-10-17</t>
        </is>
      </c>
      <c r="N172" t="inlineStr">
        <is>
          <t>496366</t>
        </is>
      </c>
      <c r="O172" t="inlineStr">
        <is>
          <t>351125</t>
        </is>
      </c>
      <c r="P172" t="inlineStr">
        <is>
          <t>HQ-LOCAL TRAVEL (For 35KM+)</t>
        </is>
      </c>
      <c r="Q172" t="inlineStr">
        <is>
          <t>Retailing EX-HQ</t>
        </is>
      </c>
      <c r="R172" t="n">
        <v/>
      </c>
      <c r="S172" t="n">
        <v/>
      </c>
      <c r="T172" t="n">
        <v/>
      </c>
      <c r="U172" t="n">
        <v/>
      </c>
      <c r="V172" t="n">
        <v/>
      </c>
      <c r="W172" t="inlineStr">
        <is>
          <t>https://bizompictures.s3.ap-southeast-1.amazonaws.com/1810/ryY4PvshZ5xpVszh9Bk617922554209644J2V.jpeg</t>
        </is>
      </c>
      <c r="X172" t="inlineStr">
        <is>
          <t>https://bizompictures.s3.ap-southeast-1.amazonaws.com/1810/yJPsnaPI3n0Q49wDPsBh1792255428226OzmY.jpeg</t>
        </is>
      </c>
      <c r="Y172" t="inlineStr">
        <is>
          <t>Bike</t>
        </is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inlineStr">
        <is>
          <t>160.00</t>
        </is>
      </c>
      <c r="AI172" t="n">
        <v/>
      </c>
      <c r="AJ172" t="inlineStr">
        <is>
          <t>0.00</t>
        </is>
      </c>
      <c r="AK172" t="inlineStr">
        <is>
          <t>1975</t>
        </is>
      </c>
      <c r="AL172" t="inlineStr">
        <is>
          <t>UMA SANKAR PATTANAIK</t>
        </is>
      </c>
      <c r="AM172" t="inlineStr">
        <is>
          <t>HR APIS</t>
        </is>
      </c>
      <c r="AN172" t="inlineStr">
        <is>
          <t>Pending - 1st Approval</t>
        </is>
      </c>
      <c r="AO172" t="n">
        <v/>
      </c>
      <c r="AP172" t="n">
        <v/>
      </c>
      <c r="AQ172" t="inlineStr">
        <is>
          <t>Pending</t>
        </is>
      </c>
      <c r="AR172" t="inlineStr">
        <is>
          <t>6</t>
        </is>
      </c>
      <c r="AS172" t="n">
        <v/>
      </c>
      <c r="AT172" t="n">
        <v/>
      </c>
      <c r="AU172" t="inlineStr">
        <is>
          <t>Pending</t>
        </is>
      </c>
      <c r="AV172" t="n">
        <v/>
      </c>
      <c r="AW172" t="inlineStr">
        <is>
          <t>46</t>
        </is>
      </c>
      <c r="AX172" t="inlineStr">
        <is>
          <t>19</t>
        </is>
      </c>
      <c r="AY172" t="inlineStr">
        <is>
          <t>225.00</t>
        </is>
      </c>
      <c r="AZ172" t="inlineStr">
        <is>
          <t>Active</t>
        </is>
      </c>
      <c r="BA172" t="inlineStr">
        <is>
          <t>General Trade</t>
        </is>
      </c>
      <c r="BB172" t="n">
        <v/>
      </c>
      <c r="BC172" t="inlineStr">
        <is>
          <t>08:59:28</t>
        </is>
      </c>
    </row>
    <row r="173" ht="98" customHeight="1">
      <c r="A173" t="inlineStr">
        <is>
          <t>South</t>
        </is>
      </c>
      <c r="B173" t="inlineStr">
        <is>
          <t>ANDHRA PRADESH_MT,KARNATAKA_MT,KERALA_MT,TAMIL NADU_MT,TELANGANA_MT</t>
        </is>
      </c>
      <c r="C173" t="inlineStr">
        <is>
          <t>SURENDRAN R</t>
        </is>
      </c>
      <c r="D173" t="inlineStr">
        <is>
          <t>SL03532</t>
        </is>
      </c>
      <c r="E173" t="inlineStr">
        <is>
          <t>KAE</t>
        </is>
      </c>
      <c r="F173" t="inlineStr">
        <is>
          <t>Active</t>
        </is>
      </c>
      <c r="G173" t="inlineStr">
        <is>
          <t>CHENNAI</t>
        </is>
      </c>
      <c r="H173" t="inlineStr">
        <is>
          <t>KK NAGAR TO IYYAPANTHANAGAL(UNICORN ENTERPRISES_C003160)</t>
        </is>
      </c>
      <c r="I173" t="inlineStr">
        <is>
          <t>Gouri Shankar</t>
        </is>
      </c>
      <c r="J173" t="inlineStr">
        <is>
          <t>SL01965</t>
        </is>
      </c>
      <c r="K173" t="inlineStr">
        <is>
          <t>RSM</t>
        </is>
      </c>
      <c r="L173" t="inlineStr">
        <is>
          <t>2026-10-13</t>
        </is>
      </c>
      <c r="M173" t="inlineStr">
        <is>
          <t>2026-10-17</t>
        </is>
      </c>
      <c r="N173" t="inlineStr">
        <is>
          <t>496375</t>
        </is>
      </c>
      <c r="O173" t="inlineStr">
        <is>
          <t>351131</t>
        </is>
      </c>
      <c r="P173" t="inlineStr">
        <is>
          <t>HQ-LOCAL TRAVEL (For 35KM+)</t>
        </is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inlineStr">
        <is>
          <t>https://bizompictures.s3.ap-southeast-1.amazonaws.com/1810/YL3KZakefgX7lTi06GCm1792256349345sJCB.jpeg</t>
        </is>
      </c>
      <c r="X173" t="inlineStr">
        <is>
          <t>https://bizompictures.s3.ap-southeast-1.amazonaws.com/1810/DJqUERLbaO4WGKGwkDan179225647781518Mj.jpeg</t>
        </is>
      </c>
      <c r="Y173" t="inlineStr">
        <is>
          <t>Bike</t>
        </is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inlineStr">
        <is>
          <t>192.00</t>
        </is>
      </c>
      <c r="AI173" t="n">
        <v/>
      </c>
      <c r="AJ173" t="inlineStr">
        <is>
          <t>0.00</t>
        </is>
      </c>
      <c r="AK173" t="inlineStr">
        <is>
          <t>980</t>
        </is>
      </c>
      <c r="AL173" t="inlineStr">
        <is>
          <t>Gouri Shankar</t>
        </is>
      </c>
      <c r="AM173" t="inlineStr">
        <is>
          <t>HR APIS</t>
        </is>
      </c>
      <c r="AN173" t="inlineStr">
        <is>
          <t>Pending - 1st Approval</t>
        </is>
      </c>
      <c r="AO173" t="n">
        <v/>
      </c>
      <c r="AP173" t="n">
        <v/>
      </c>
      <c r="AQ173" t="inlineStr">
        <is>
          <t>Pending</t>
        </is>
      </c>
      <c r="AR173" t="inlineStr">
        <is>
          <t>10</t>
        </is>
      </c>
      <c r="AS173" t="n">
        <v/>
      </c>
      <c r="AT173" t="n">
        <v/>
      </c>
      <c r="AU173" t="inlineStr">
        <is>
          <t>Pending</t>
        </is>
      </c>
      <c r="AV173" t="n">
        <v/>
      </c>
      <c r="AW173" t="inlineStr">
        <is>
          <t>1</t>
        </is>
      </c>
      <c r="AX173" t="inlineStr">
        <is>
          <t>0</t>
        </is>
      </c>
      <c r="AY173" t="n">
        <v/>
      </c>
      <c r="AZ173" t="inlineStr">
        <is>
          <t>Active</t>
        </is>
      </c>
      <c r="BA173" t="inlineStr">
        <is>
          <t>Modern Trade</t>
        </is>
      </c>
      <c r="BB173" t="n">
        <v/>
      </c>
      <c r="BC173" t="inlineStr">
        <is>
          <t>00:00:57</t>
        </is>
      </c>
    </row>
    <row r="174" ht="98" customHeight="1">
      <c r="A174" t="inlineStr">
        <is>
          <t>GTR02</t>
        </is>
      </c>
      <c r="B174" t="inlineStr">
        <is>
          <t>HARYANA-1</t>
        </is>
      </c>
      <c r="C174" t="inlineStr">
        <is>
          <t>MUJAHID .</t>
        </is>
      </c>
      <c r="D174" t="inlineStr">
        <is>
          <t>SL00170</t>
        </is>
      </c>
      <c r="E174" t="inlineStr">
        <is>
          <t>SSO</t>
        </is>
      </c>
      <c r="F174" t="inlineStr">
        <is>
          <t>Active</t>
        </is>
      </c>
      <c r="G174" t="inlineStr">
        <is>
          <t>GURUGRAM</t>
        </is>
      </c>
      <c r="H174" t="inlineStr">
        <is>
          <t>Kadipur Road (J. U. Enterprises - C000947)</t>
        </is>
      </c>
      <c r="I174" t="inlineStr">
        <is>
          <t>Vacant_ASE_Haryana_1</t>
        </is>
      </c>
      <c r="J174" t="n">
        <v/>
      </c>
      <c r="K174" t="inlineStr">
        <is>
          <t>ASE</t>
        </is>
      </c>
      <c r="L174" t="inlineStr">
        <is>
          <t>2026-10-17</t>
        </is>
      </c>
      <c r="M174" t="inlineStr">
        <is>
          <t>2026-10-17</t>
        </is>
      </c>
      <c r="N174" t="inlineStr">
        <is>
          <t>496382</t>
        </is>
      </c>
      <c r="O174" t="inlineStr">
        <is>
          <t>351135</t>
        </is>
      </c>
      <c r="P174" t="inlineStr">
        <is>
          <t>HQ-LOCAL TRAVEL (For 35KM+)</t>
        </is>
      </c>
      <c r="Q174" t="inlineStr">
        <is>
          <t>Retailing HQ</t>
        </is>
      </c>
      <c r="R174" t="n">
        <v/>
      </c>
      <c r="S174" t="n">
        <v/>
      </c>
      <c r="T174" t="n">
        <v/>
      </c>
      <c r="U174" t="n">
        <v/>
      </c>
      <c r="V174" t="n">
        <v/>
      </c>
      <c r="W174" t="inlineStr">
        <is>
          <t>https://bizompictures.s3.ap-southeast-1.amazonaws.com/1810/RyrhhJSULuDnrDkLMfYh1792257146847Zc25.jpeg</t>
        </is>
      </c>
      <c r="X174" t="inlineStr">
        <is>
          <t>https://bizompictures.s3.ap-southeast-1.amazonaws.com/1810/gAEiPJuIfBBvZMm03kuY1792257149101iwgi.jpeg</t>
        </is>
      </c>
      <c r="Y174" t="inlineStr">
        <is>
          <t>Bike</t>
        </is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inlineStr">
        <is>
          <t>336.00</t>
        </is>
      </c>
      <c r="AI174" t="n">
        <v/>
      </c>
      <c r="AJ174" t="inlineStr">
        <is>
          <t>0.00</t>
        </is>
      </c>
      <c r="AK174" t="inlineStr">
        <is>
          <t>334</t>
        </is>
      </c>
      <c r="AL174" t="inlineStr">
        <is>
          <t>PUNEET WADHWA</t>
        </is>
      </c>
      <c r="AM174" t="inlineStr">
        <is>
          <t>HR APIS</t>
        </is>
      </c>
      <c r="AN174" t="inlineStr">
        <is>
          <t>Pending - 1st Approval</t>
        </is>
      </c>
      <c r="AO174" t="n">
        <v/>
      </c>
      <c r="AP174" t="n">
        <v/>
      </c>
      <c r="AQ174" t="inlineStr">
        <is>
          <t>Pending</t>
        </is>
      </c>
      <c r="AR174" t="inlineStr">
        <is>
          <t>6</t>
        </is>
      </c>
      <c r="AS174" t="n">
        <v/>
      </c>
      <c r="AT174" t="n">
        <v/>
      </c>
      <c r="AU174" t="inlineStr">
        <is>
          <t>Pending</t>
        </is>
      </c>
      <c r="AV174" t="n">
        <v/>
      </c>
      <c r="AW174" t="inlineStr">
        <is>
          <t>42</t>
        </is>
      </c>
      <c r="AX174" t="inlineStr">
        <is>
          <t>23</t>
        </is>
      </c>
      <c r="AY174" t="inlineStr">
        <is>
          <t>120.00</t>
        </is>
      </c>
      <c r="AZ174" t="inlineStr">
        <is>
          <t>Active</t>
        </is>
      </c>
      <c r="BA174" t="inlineStr">
        <is>
          <t>General Trade</t>
        </is>
      </c>
      <c r="BB174" t="n">
        <v/>
      </c>
      <c r="BC174" t="inlineStr">
        <is>
          <t>07:10:23</t>
        </is>
      </c>
    </row>
    <row r="175" ht="98" customHeight="1">
      <c r="A175" t="inlineStr">
        <is>
          <t>GTR02</t>
        </is>
      </c>
      <c r="B175" t="inlineStr">
        <is>
          <t>DELHI-2</t>
        </is>
      </c>
      <c r="C175" t="inlineStr">
        <is>
          <t>ARVIND KUMAR DUBEY</t>
        </is>
      </c>
      <c r="D175" t="inlineStr">
        <is>
          <t>SL04125</t>
        </is>
      </c>
      <c r="E175" t="inlineStr">
        <is>
          <t>ASE</t>
        </is>
      </c>
      <c r="F175" t="inlineStr">
        <is>
          <t>Active</t>
        </is>
      </c>
      <c r="G175" t="inlineStr">
        <is>
          <t>NORTH AND EAST DELHI</t>
        </is>
      </c>
      <c r="H175" t="inlineStr">
        <is>
          <t>Kharibavli(GOYAL ENTERPRISES-C000052)</t>
        </is>
      </c>
      <c r="I175" t="inlineStr">
        <is>
          <t>Vacant_TSM_Delhi_2</t>
        </is>
      </c>
      <c r="J175" t="n">
        <v/>
      </c>
      <c r="K175" t="inlineStr">
        <is>
          <t>TSM</t>
        </is>
      </c>
      <c r="L175" t="inlineStr">
        <is>
          <t>2026-10-17</t>
        </is>
      </c>
      <c r="M175" t="inlineStr">
        <is>
          <t>2026-10-17</t>
        </is>
      </c>
      <c r="N175" t="inlineStr">
        <is>
          <t>496394</t>
        </is>
      </c>
      <c r="O175" t="inlineStr">
        <is>
          <t>351144</t>
        </is>
      </c>
      <c r="P175" t="inlineStr">
        <is>
          <t>HQ-LOCAL TRAVEL (For 35KM+)</t>
        </is>
      </c>
      <c r="Q175" t="inlineStr">
        <is>
          <t>Joint Working HQ</t>
        </is>
      </c>
      <c r="R175" t="n">
        <v/>
      </c>
      <c r="S175" t="n">
        <v/>
      </c>
      <c r="T175" t="n">
        <v/>
      </c>
      <c r="U175" t="n">
        <v/>
      </c>
      <c r="V175" t="n">
        <v/>
      </c>
      <c r="W175" t="inlineStr">
        <is>
          <t>https://bizompictures.s3.ap-southeast-1.amazonaws.com/1810/JxCo9lLWeT6okgIlLkXm1792258035314WXaC.jpeg</t>
        </is>
      </c>
      <c r="X175" t="inlineStr">
        <is>
          <t>https://bizompictures.s3.ap-southeast-1.amazonaws.com/1810/3CQa49jpTsdlnahgl3MM1792258047326rlVk.jpeg</t>
        </is>
      </c>
      <c r="Y175" t="inlineStr">
        <is>
          <t>Bike</t>
        </is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inlineStr">
        <is>
          <t>292.00</t>
        </is>
      </c>
      <c r="AI175" t="n">
        <v/>
      </c>
      <c r="AJ175" t="inlineStr">
        <is>
          <t>0.00</t>
        </is>
      </c>
      <c r="AK175" t="inlineStr">
        <is>
          <t>1723</t>
        </is>
      </c>
      <c r="AL175" t="inlineStr">
        <is>
          <t>RAHUL GAUTAM</t>
        </is>
      </c>
      <c r="AM175" t="inlineStr">
        <is>
          <t>HR APIS</t>
        </is>
      </c>
      <c r="AN175" t="inlineStr">
        <is>
          <t>Pending - 1st Approval</t>
        </is>
      </c>
      <c r="AO175" t="n">
        <v/>
      </c>
      <c r="AP175" t="n">
        <v/>
      </c>
      <c r="AQ175" t="inlineStr">
        <is>
          <t>Pending</t>
        </is>
      </c>
      <c r="AR175" t="inlineStr">
        <is>
          <t>6</t>
        </is>
      </c>
      <c r="AS175" t="n">
        <v/>
      </c>
      <c r="AT175" t="n">
        <v/>
      </c>
      <c r="AU175" t="inlineStr">
        <is>
          <t>Pending</t>
        </is>
      </c>
      <c r="AV175" t="n">
        <v/>
      </c>
      <c r="AW175" t="inlineStr">
        <is>
          <t>3</t>
        </is>
      </c>
      <c r="AX175" t="inlineStr">
        <is>
          <t>0</t>
        </is>
      </c>
      <c r="AY175" t="n">
        <v/>
      </c>
      <c r="AZ175" t="inlineStr">
        <is>
          <t>Active</t>
        </is>
      </c>
      <c r="BA175" t="inlineStr">
        <is>
          <t>General Trade</t>
        </is>
      </c>
      <c r="BB175" t="n">
        <v/>
      </c>
      <c r="BC175" t="inlineStr">
        <is>
          <t>00:24:27</t>
        </is>
      </c>
    </row>
    <row r="176" ht="98" customHeight="1">
      <c r="A176" t="inlineStr">
        <is>
          <t>GTR02</t>
        </is>
      </c>
      <c r="B176" t="inlineStr">
        <is>
          <t>HARYANA-1</t>
        </is>
      </c>
      <c r="C176" t="inlineStr">
        <is>
          <t>SALIM KHAN</t>
        </is>
      </c>
      <c r="D176" t="inlineStr">
        <is>
          <t>SL04240</t>
        </is>
      </c>
      <c r="E176" t="inlineStr">
        <is>
          <t>SO</t>
        </is>
      </c>
      <c r="F176" t="inlineStr">
        <is>
          <t>Active</t>
        </is>
      </c>
      <c r="G176" t="inlineStr">
        <is>
          <t>Faridabad</t>
        </is>
      </c>
      <c r="H176" t="inlineStr">
        <is>
          <t>Rajeev Nagar Sec 30,31,35 Market (Dhingra Sales Agencies - C001648)</t>
        </is>
      </c>
      <c r="I176" t="inlineStr">
        <is>
          <t>Vacant_ASE_Haryana_1</t>
        </is>
      </c>
      <c r="J176" t="n">
        <v/>
      </c>
      <c r="K176" t="inlineStr">
        <is>
          <t>ASE</t>
        </is>
      </c>
      <c r="L176" t="inlineStr">
        <is>
          <t>2026-10-17</t>
        </is>
      </c>
      <c r="M176" t="inlineStr">
        <is>
          <t>2026-10-17</t>
        </is>
      </c>
      <c r="N176" t="inlineStr">
        <is>
          <t>496410</t>
        </is>
      </c>
      <c r="O176" t="inlineStr">
        <is>
          <t>351157</t>
        </is>
      </c>
      <c r="P176" t="inlineStr">
        <is>
          <t>HQ-LOCAL TRAVEL (For 35KM+)</t>
        </is>
      </c>
      <c r="Q176" t="inlineStr">
        <is>
          <t>Retailing HQ</t>
        </is>
      </c>
      <c r="R176" t="n">
        <v/>
      </c>
      <c r="S176" t="n">
        <v/>
      </c>
      <c r="T176" t="n">
        <v/>
      </c>
      <c r="U176" t="n">
        <v/>
      </c>
      <c r="V176" t="n">
        <v/>
      </c>
      <c r="W176" t="inlineStr">
        <is>
          <t>https://bizompictures.s3.ap-southeast-1.amazonaws.com/1810/EyIbVzblS5y2IwtEelod1792260600008gtDy.jpeg</t>
        </is>
      </c>
      <c r="X176" t="inlineStr">
        <is>
          <t>https://bizompictures.s3.ap-southeast-1.amazonaws.com/1810/btF1xll0MhREghBW9N3Y1792260601419kGcs.jpeg</t>
        </is>
      </c>
      <c r="Y176" t="inlineStr">
        <is>
          <t>Bike</t>
        </is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inlineStr">
        <is>
          <t>52.00</t>
        </is>
      </c>
      <c r="AI176" t="n">
        <v/>
      </c>
      <c r="AJ176" t="inlineStr">
        <is>
          <t>0.00</t>
        </is>
      </c>
      <c r="AK176" t="inlineStr">
        <is>
          <t>1906</t>
        </is>
      </c>
      <c r="AL176" t="inlineStr">
        <is>
          <t>PUNEET WADHWA</t>
        </is>
      </c>
      <c r="AM176" t="inlineStr">
        <is>
          <t>HR APIS</t>
        </is>
      </c>
      <c r="AN176" t="inlineStr">
        <is>
          <t>Pending - 1st Approval</t>
        </is>
      </c>
      <c r="AO176" t="n">
        <v/>
      </c>
      <c r="AP176" t="n">
        <v/>
      </c>
      <c r="AQ176" t="inlineStr">
        <is>
          <t>Pending</t>
        </is>
      </c>
      <c r="AR176" t="inlineStr">
        <is>
          <t>6</t>
        </is>
      </c>
      <c r="AS176" t="n">
        <v/>
      </c>
      <c r="AT176" t="n">
        <v/>
      </c>
      <c r="AU176" t="inlineStr">
        <is>
          <t>Pending</t>
        </is>
      </c>
      <c r="AV176" t="n">
        <v/>
      </c>
      <c r="AW176" t="inlineStr">
        <is>
          <t>41</t>
        </is>
      </c>
      <c r="AX176" t="inlineStr">
        <is>
          <t>10</t>
        </is>
      </c>
      <c r="AY176" t="inlineStr">
        <is>
          <t>192.00</t>
        </is>
      </c>
      <c r="AZ176" t="inlineStr">
        <is>
          <t>Active</t>
        </is>
      </c>
      <c r="BA176" t="inlineStr">
        <is>
          <t>General Trade</t>
        </is>
      </c>
      <c r="BB176" t="n">
        <v/>
      </c>
      <c r="BC176" t="inlineStr">
        <is>
          <t>05:45:28</t>
        </is>
      </c>
    </row>
    <row r="177" ht="98" customHeight="1">
      <c r="A177" t="inlineStr">
        <is>
          <t>GTR03 B</t>
        </is>
      </c>
      <c r="B177" t="inlineStr">
        <is>
          <t>UP WEST-2</t>
        </is>
      </c>
      <c r="C177" t="inlineStr">
        <is>
          <t>DEEPAK SHARMA</t>
        </is>
      </c>
      <c r="D177" t="inlineStr">
        <is>
          <t>SL04451</t>
        </is>
      </c>
      <c r="E177" t="inlineStr">
        <is>
          <t>SO</t>
        </is>
      </c>
      <c r="F177" t="inlineStr">
        <is>
          <t>Active</t>
        </is>
      </c>
      <c r="G177" t="inlineStr">
        <is>
          <t>MATHURA</t>
        </is>
      </c>
      <c r="H177" t="inlineStr">
        <is>
          <t>Holi Gate Market (MAA RANGESHWARI TRADERS - C002890)</t>
        </is>
      </c>
      <c r="I177" t="inlineStr">
        <is>
          <t>IMRAN KHAN</t>
        </is>
      </c>
      <c r="J177" t="inlineStr">
        <is>
          <t>SL04594</t>
        </is>
      </c>
      <c r="K177" t="inlineStr">
        <is>
          <t>ASE</t>
        </is>
      </c>
      <c r="L177" t="inlineStr">
        <is>
          <t>2026-10-17</t>
        </is>
      </c>
      <c r="M177" t="inlineStr">
        <is>
          <t>2026-10-18</t>
        </is>
      </c>
      <c r="N177" t="inlineStr">
        <is>
          <t>496506</t>
        </is>
      </c>
      <c r="O177" t="inlineStr">
        <is>
          <t>351221</t>
        </is>
      </c>
      <c r="P177" t="inlineStr">
        <is>
          <t>HQ-LOCAL TRAVEL (For 35KM+)</t>
        </is>
      </c>
      <c r="Q177" t="inlineStr">
        <is>
          <t>Retailing HQ</t>
        </is>
      </c>
      <c r="R177" t="n">
        <v/>
      </c>
      <c r="S177" t="n">
        <v/>
      </c>
      <c r="T177" t="n">
        <v/>
      </c>
      <c r="U177" t="n">
        <v/>
      </c>
      <c r="V177" t="n">
        <v/>
      </c>
      <c r="W177" t="inlineStr">
        <is>
          <t>https://bizompictures.s3.ap-southeast-1.amazonaws.com/1810/VseuXUaf1vhrSV34G33H1792317012135C4Gp.jpeg</t>
        </is>
      </c>
      <c r="X177" t="inlineStr">
        <is>
          <t>https://bizompictures.s3.ap-southeast-1.amazonaws.com/1810/QGCmrLWRT8FQrVNiimww1792317016754W2mt.jpeg</t>
        </is>
      </c>
      <c r="Y177" t="inlineStr">
        <is>
          <t>Bike</t>
        </is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inlineStr">
        <is>
          <t>160.00</t>
        </is>
      </c>
      <c r="AI177" t="n">
        <v/>
      </c>
      <c r="AJ177" t="inlineStr">
        <is>
          <t>0.00</t>
        </is>
      </c>
      <c r="AK177" t="inlineStr">
        <is>
          <t>2253</t>
        </is>
      </c>
      <c r="AL177" t="inlineStr">
        <is>
          <t>AVDHESH KUMAR SHARMA</t>
        </is>
      </c>
      <c r="AM177" t="inlineStr">
        <is>
          <t>HR APIS</t>
        </is>
      </c>
      <c r="AN177" t="inlineStr">
        <is>
          <t>Pending - 1st Approval</t>
        </is>
      </c>
      <c r="AO177" t="n">
        <v/>
      </c>
      <c r="AP177" t="n">
        <v/>
      </c>
      <c r="AQ177" t="inlineStr">
        <is>
          <t>Pending</t>
        </is>
      </c>
      <c r="AR177" t="inlineStr">
        <is>
          <t>6</t>
        </is>
      </c>
      <c r="AS177" t="n">
        <v/>
      </c>
      <c r="AT177" t="n">
        <v/>
      </c>
      <c r="AU177" t="inlineStr">
        <is>
          <t>Pending</t>
        </is>
      </c>
      <c r="AV177" t="n">
        <v/>
      </c>
      <c r="AW177" t="inlineStr">
        <is>
          <t>47</t>
        </is>
      </c>
      <c r="AX177" t="inlineStr">
        <is>
          <t>11</t>
        </is>
      </c>
      <c r="AY177" t="inlineStr">
        <is>
          <t>132.00</t>
        </is>
      </c>
      <c r="AZ177" t="inlineStr">
        <is>
          <t>Active</t>
        </is>
      </c>
      <c r="BA177" t="inlineStr">
        <is>
          <t>General Trade</t>
        </is>
      </c>
      <c r="BB177" t="n">
        <v/>
      </c>
      <c r="BC177" t="inlineStr">
        <is>
          <t>08:14:01</t>
        </is>
      </c>
    </row>
    <row r="178" ht="98" customHeight="1">
      <c r="A178" t="inlineStr">
        <is>
          <t>GTR03 A</t>
        </is>
      </c>
      <c r="B178" t="inlineStr">
        <is>
          <t>UP EAST-3</t>
        </is>
      </c>
      <c r="C178" t="inlineStr">
        <is>
          <t>PANKAJ KUMAR PANDEY</t>
        </is>
      </c>
      <c r="D178" t="inlineStr">
        <is>
          <t>SL01707</t>
        </is>
      </c>
      <c r="E178" t="inlineStr">
        <is>
          <t>SO</t>
        </is>
      </c>
      <c r="F178" t="inlineStr">
        <is>
          <t>Active</t>
        </is>
      </c>
      <c r="G178" t="inlineStr">
        <is>
          <t>FAIZABAD</t>
        </is>
      </c>
      <c r="H178" t="inlineStr">
        <is>
          <t>Hanumangadhi,Vidhya Kund Market (ABHINAV TRADERS - DB00056)</t>
        </is>
      </c>
      <c r="I178" t="inlineStr">
        <is>
          <t>Vacant_ASE_UPE_3</t>
        </is>
      </c>
      <c r="J178" t="n">
        <v/>
      </c>
      <c r="K178" t="inlineStr">
        <is>
          <t>ASE</t>
        </is>
      </c>
      <c r="L178" t="inlineStr">
        <is>
          <t>2026-10-15</t>
        </is>
      </c>
      <c r="M178" t="inlineStr">
        <is>
          <t>2026-10-18</t>
        </is>
      </c>
      <c r="N178" t="inlineStr">
        <is>
          <t>496589</t>
        </is>
      </c>
      <c r="O178" t="inlineStr">
        <is>
          <t>351276</t>
        </is>
      </c>
      <c r="P178" t="inlineStr">
        <is>
          <t>HQ-LOCAL TRAVEL (For 35KM+)</t>
        </is>
      </c>
      <c r="Q178" t="inlineStr">
        <is>
          <t>Retailing EX-HQ</t>
        </is>
      </c>
      <c r="R178" t="n">
        <v/>
      </c>
      <c r="S178" t="n">
        <v/>
      </c>
      <c r="T178" t="n">
        <v/>
      </c>
      <c r="U178" t="n">
        <v/>
      </c>
      <c r="V178" t="n">
        <v/>
      </c>
      <c r="W178" t="inlineStr">
        <is>
          <t>https://bizompictures.s3.ap-southeast-1.amazonaws.com/1810/FybKcnP4bqMUhMKoE3UM1792330466406H67t.jpeg</t>
        </is>
      </c>
      <c r="X178" t="inlineStr">
        <is>
          <t>https://bizompictures.s3.ap-southeast-1.amazonaws.com/1810/zg2b6HhlTus69C0yFLM41792330526640y69h.jpeg</t>
        </is>
      </c>
      <c r="Y178" t="inlineStr">
        <is>
          <t>Bike</t>
        </is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inlineStr">
        <is>
          <t>124.00</t>
        </is>
      </c>
      <c r="AI178" t="n">
        <v/>
      </c>
      <c r="AJ178" t="inlineStr">
        <is>
          <t>0.00</t>
        </is>
      </c>
      <c r="AK178" t="inlineStr">
        <is>
          <t>105</t>
        </is>
      </c>
      <c r="AL178" t="inlineStr">
        <is>
          <t>PRADEEP KUMAR</t>
        </is>
      </c>
      <c r="AM178" t="inlineStr">
        <is>
          <t>HR APIS</t>
        </is>
      </c>
      <c r="AN178" t="inlineStr">
        <is>
          <t>Pending - 1st Approval</t>
        </is>
      </c>
      <c r="AO178" t="n">
        <v/>
      </c>
      <c r="AP178" t="n">
        <v/>
      </c>
      <c r="AQ178" t="inlineStr">
        <is>
          <t>Pending</t>
        </is>
      </c>
      <c r="AR178" t="inlineStr">
        <is>
          <t>8</t>
        </is>
      </c>
      <c r="AS178" t="n">
        <v/>
      </c>
      <c r="AT178" t="n">
        <v/>
      </c>
      <c r="AU178" t="inlineStr">
        <is>
          <t>Pending</t>
        </is>
      </c>
      <c r="AV178" t="n">
        <v/>
      </c>
      <c r="AW178" t="inlineStr">
        <is>
          <t>40</t>
        </is>
      </c>
      <c r="AX178" t="inlineStr">
        <is>
          <t>18</t>
        </is>
      </c>
      <c r="AY178" t="inlineStr">
        <is>
          <t>243.00</t>
        </is>
      </c>
      <c r="AZ178" t="inlineStr">
        <is>
          <t>Active</t>
        </is>
      </c>
      <c r="BA178" t="inlineStr">
        <is>
          <t>General Trade</t>
        </is>
      </c>
      <c r="BB178" t="n">
        <v/>
      </c>
      <c r="BC178" t="inlineStr">
        <is>
          <t>08:24:46</t>
        </is>
      </c>
    </row>
    <row r="179" ht="98" customHeight="1">
      <c r="A179" t="inlineStr">
        <is>
          <t>West</t>
        </is>
      </c>
      <c r="B179" t="inlineStr">
        <is>
          <t>GUJARAT_MT,MAHARASHTRA_MT</t>
        </is>
      </c>
      <c r="C179" t="inlineStr">
        <is>
          <t>NAVEEN N ANCHAN</t>
        </is>
      </c>
      <c r="D179" t="inlineStr">
        <is>
          <t>SL04371</t>
        </is>
      </c>
      <c r="E179" t="inlineStr">
        <is>
          <t>KAM</t>
        </is>
      </c>
      <c r="F179" t="inlineStr">
        <is>
          <t>Active</t>
        </is>
      </c>
      <c r="G179" t="inlineStr">
        <is>
          <t>Mumbai</t>
        </is>
      </c>
      <c r="H179" t="inlineStr">
        <is>
          <t>Malad(Ashish Marketing (D-Mart)-C000332)</t>
        </is>
      </c>
      <c r="I179" t="inlineStr">
        <is>
          <t>Gouri Shankar</t>
        </is>
      </c>
      <c r="J179" t="inlineStr">
        <is>
          <t>SL01965</t>
        </is>
      </c>
      <c r="K179" t="inlineStr">
        <is>
          <t>RSM</t>
        </is>
      </c>
      <c r="L179" t="inlineStr">
        <is>
          <t>2026-10-16</t>
        </is>
      </c>
      <c r="M179" t="inlineStr">
        <is>
          <t>2026-10-18</t>
        </is>
      </c>
      <c r="N179" t="inlineStr">
        <is>
          <t>496599</t>
        </is>
      </c>
      <c r="O179" t="inlineStr">
        <is>
          <t>351285</t>
        </is>
      </c>
      <c r="P179" t="inlineStr">
        <is>
          <t>HQ-LOCAL TRAVEL (For 35KM+)</t>
        </is>
      </c>
      <c r="Q179" t="inlineStr">
        <is>
          <t>Customer Visit EX-HQ</t>
        </is>
      </c>
      <c r="R179" t="n">
        <v/>
      </c>
      <c r="S179" t="n">
        <v/>
      </c>
      <c r="T179" t="n">
        <v/>
      </c>
      <c r="U179" t="n">
        <v/>
      </c>
      <c r="V179" t="n">
        <v/>
      </c>
      <c r="W179" t="inlineStr">
        <is>
          <t>https://bizompictures.s3.ap-southeast-1.amazonaws.com/1810/giZImrzQ1JskG0bPsVkm1792331614834LfRz.jpeg</t>
        </is>
      </c>
      <c r="X179" t="inlineStr">
        <is>
          <t>https://bizompictures.s3.ap-southeast-1.amazonaws.com/1810/S5O4rP2uKB9vcc6FWzPy1792331616989wlB6.jpeg</t>
        </is>
      </c>
      <c r="Y179" t="inlineStr">
        <is>
          <t>Car..</t>
        </is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inlineStr">
        <is>
          <t>5150.00</t>
        </is>
      </c>
      <c r="AI179" t="n">
        <v/>
      </c>
      <c r="AJ179" t="inlineStr">
        <is>
          <t>0.00</t>
        </is>
      </c>
      <c r="AK179" t="inlineStr">
        <is>
          <t>2121</t>
        </is>
      </c>
      <c r="AL179" t="inlineStr">
        <is>
          <t>Gouri Shankar</t>
        </is>
      </c>
      <c r="AM179" t="inlineStr">
        <is>
          <t>HR APIS</t>
        </is>
      </c>
      <c r="AN179" t="inlineStr">
        <is>
          <t>Pending - 1st Approval</t>
        </is>
      </c>
      <c r="AO179" t="n">
        <v/>
      </c>
      <c r="AP179" t="n">
        <v/>
      </c>
      <c r="AQ179" t="inlineStr">
        <is>
          <t>Pending</t>
        </is>
      </c>
      <c r="AR179" t="inlineStr">
        <is>
          <t>7</t>
        </is>
      </c>
      <c r="AS179" t="n">
        <v/>
      </c>
      <c r="AT179" t="n">
        <v/>
      </c>
      <c r="AU179" t="inlineStr">
        <is>
          <t>Pending</t>
        </is>
      </c>
      <c r="AV179" t="n">
        <v/>
      </c>
      <c r="AW179" t="n">
        <v/>
      </c>
      <c r="AX179" t="n">
        <v/>
      </c>
      <c r="AY179" t="n">
        <v/>
      </c>
      <c r="AZ179" t="inlineStr">
        <is>
          <t>Active</t>
        </is>
      </c>
      <c r="BA179" t="inlineStr">
        <is>
          <t>Modern Trade</t>
        </is>
      </c>
      <c r="BB179" t="n">
        <v/>
      </c>
      <c r="BC179" t="n">
        <v/>
      </c>
    </row>
    <row r="180" ht="98" customHeight="1">
      <c r="A180" t="inlineStr">
        <is>
          <t>GTR07</t>
        </is>
      </c>
      <c r="B180" t="inlineStr">
        <is>
          <t>ANDHRA PRADESH-2</t>
        </is>
      </c>
      <c r="C180" t="inlineStr">
        <is>
          <t>DEVAIAH KUDUMU</t>
        </is>
      </c>
      <c r="D180" t="inlineStr">
        <is>
          <t>SL04417</t>
        </is>
      </c>
      <c r="E180" t="inlineStr">
        <is>
          <t>SR</t>
        </is>
      </c>
      <c r="F180" t="inlineStr">
        <is>
          <t>Active</t>
        </is>
      </c>
      <c r="G180" t="inlineStr">
        <is>
          <t>Tirupati</t>
        </is>
      </c>
      <c r="H180" t="inlineStr">
        <is>
          <t>Subha Reddy Nagar Market (KEERTHI ENTERPRISES - DB00316)</t>
        </is>
      </c>
      <c r="I180" t="inlineStr">
        <is>
          <t>Vacant_ASE_Andhra_2</t>
        </is>
      </c>
      <c r="J180" t="n">
        <v/>
      </c>
      <c r="K180" t="inlineStr">
        <is>
          <t>ASE</t>
        </is>
      </c>
      <c r="L180" t="inlineStr">
        <is>
          <t>2026-10-14</t>
        </is>
      </c>
      <c r="M180" t="inlineStr">
        <is>
          <t>2026-10-19</t>
        </is>
      </c>
      <c r="N180" t="inlineStr">
        <is>
          <t>496869</t>
        </is>
      </c>
      <c r="O180" t="inlineStr">
        <is>
          <t>351494</t>
        </is>
      </c>
      <c r="P180" t="inlineStr">
        <is>
          <t>HQ-LOCAL TRAVEL (For 35KM+)</t>
        </is>
      </c>
      <c r="Q180" t="inlineStr">
        <is>
          <t>Retailing HQ</t>
        </is>
      </c>
      <c r="R180" t="n">
        <v/>
      </c>
      <c r="S180" t="n">
        <v/>
      </c>
      <c r="T180" t="n">
        <v/>
      </c>
      <c r="U180" t="n">
        <v/>
      </c>
      <c r="V180" t="n">
        <v/>
      </c>
      <c r="W180" t="inlineStr">
        <is>
          <t>https://bizompictures.s3.ap-southeast-1.amazonaws.com/1810/LkoXEWeDPF9Vb2QpMEci1792401551327VBjR.jpeg</t>
        </is>
      </c>
      <c r="X180" t="inlineStr">
        <is>
          <t>https://bizompictures.s3.ap-southeast-1.amazonaws.com/1810/ERx8uWkmkvCiUqUnLKfc1792401672041EYYn.jpeg</t>
        </is>
      </c>
      <c r="Y180" t="inlineStr">
        <is>
          <t>Bike</t>
        </is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inlineStr">
        <is>
          <t>80.00</t>
        </is>
      </c>
      <c r="AI180" t="inlineStr">
        <is>
          <t>80.00</t>
        </is>
      </c>
      <c r="AJ180" t="inlineStr">
        <is>
          <t>80.00</t>
        </is>
      </c>
      <c r="AK180" t="inlineStr">
        <is>
          <t>2200</t>
        </is>
      </c>
      <c r="AL180" t="inlineStr">
        <is>
          <t>VINOD KANDAPPAGARI</t>
        </is>
      </c>
      <c r="AM180" t="inlineStr">
        <is>
          <t>HR APIS</t>
        </is>
      </c>
      <c r="AN180" t="inlineStr">
        <is>
          <t>Pending - 2nd Approval</t>
        </is>
      </c>
      <c r="AO180" t="inlineStr">
        <is>
          <t>2026-10-21</t>
        </is>
      </c>
      <c r="AP180" t="n">
        <v/>
      </c>
      <c r="AQ180" t="inlineStr">
        <is>
          <t>Approved</t>
        </is>
      </c>
      <c r="AR180" t="inlineStr">
        <is>
          <t>9</t>
        </is>
      </c>
      <c r="AS180" t="n">
        <v/>
      </c>
      <c r="AT180" t="n">
        <v/>
      </c>
      <c r="AU180" t="inlineStr">
        <is>
          <t>Pending</t>
        </is>
      </c>
      <c r="AV180" t="inlineStr">
        <is>
          <t>2</t>
        </is>
      </c>
      <c r="AW180" t="inlineStr">
        <is>
          <t>45</t>
        </is>
      </c>
      <c r="AX180" t="inlineStr">
        <is>
          <t>22</t>
        </is>
      </c>
      <c r="AY180" t="inlineStr">
        <is>
          <t>343.00</t>
        </is>
      </c>
      <c r="AZ180" t="inlineStr">
        <is>
          <t>Active</t>
        </is>
      </c>
      <c r="BA180" t="inlineStr">
        <is>
          <t>General Trade</t>
        </is>
      </c>
      <c r="BB180" t="n">
        <v/>
      </c>
      <c r="BC180" t="inlineStr">
        <is>
          <t>10:16:42</t>
        </is>
      </c>
    </row>
    <row r="181" ht="98" customHeight="1">
      <c r="A181" t="inlineStr">
        <is>
          <t>GTR07</t>
        </is>
      </c>
      <c r="B181" t="inlineStr">
        <is>
          <t>ANDHRA PRADESH-2</t>
        </is>
      </c>
      <c r="C181" t="inlineStr">
        <is>
          <t>DEVAIAH KUDUMU</t>
        </is>
      </c>
      <c r="D181" t="inlineStr">
        <is>
          <t>SL04417</t>
        </is>
      </c>
      <c r="E181" t="inlineStr">
        <is>
          <t>SR</t>
        </is>
      </c>
      <c r="F181" t="inlineStr">
        <is>
          <t>Active</t>
        </is>
      </c>
      <c r="G181" t="inlineStr">
        <is>
          <t>Tirupati</t>
        </is>
      </c>
      <c r="H181" t="inlineStr">
        <is>
          <t>GIRIPURAM (KEERTHI ENTERPRISES - DB00316)</t>
        </is>
      </c>
      <c r="I181" t="inlineStr">
        <is>
          <t>Vacant_ASE_Andhra_2</t>
        </is>
      </c>
      <c r="J181" t="n">
        <v/>
      </c>
      <c r="K181" t="inlineStr">
        <is>
          <t>ASE</t>
        </is>
      </c>
      <c r="L181" t="inlineStr">
        <is>
          <t>2026-10-13</t>
        </is>
      </c>
      <c r="M181" t="inlineStr">
        <is>
          <t>2026-10-19</t>
        </is>
      </c>
      <c r="N181" t="inlineStr">
        <is>
          <t>496871</t>
        </is>
      </c>
      <c r="O181" t="inlineStr">
        <is>
          <t>351495</t>
        </is>
      </c>
      <c r="P181" t="inlineStr">
        <is>
          <t>HQ-LOCAL TRAVEL (For 35KM+)</t>
        </is>
      </c>
      <c r="Q181" t="inlineStr">
        <is>
          <t>Retailing HQ</t>
        </is>
      </c>
      <c r="R181" t="n">
        <v/>
      </c>
      <c r="S181" t="n">
        <v/>
      </c>
      <c r="T181" t="n">
        <v/>
      </c>
      <c r="U181" t="n">
        <v/>
      </c>
      <c r="V181" t="n">
        <v/>
      </c>
      <c r="W181" t="inlineStr">
        <is>
          <t>https://bizompictures.s3.ap-southeast-1.amazonaws.com/1810/9ymTWkxUHdcTg2Mvq1Kk1792401233269zf3V.jpeg</t>
        </is>
      </c>
      <c r="X181" t="inlineStr">
        <is>
          <t>https://bizompictures.s3.ap-southeast-1.amazonaws.com/1810/efqjQnlXz9ngR8m9HIqZ1792401512428WSNG.jpeg</t>
        </is>
      </c>
      <c r="Y181" t="inlineStr">
        <is>
          <t>Bike</t>
        </is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inlineStr">
        <is>
          <t>92.00</t>
        </is>
      </c>
      <c r="AI181" t="inlineStr">
        <is>
          <t>92.00</t>
        </is>
      </c>
      <c r="AJ181" t="inlineStr">
        <is>
          <t>92.00</t>
        </is>
      </c>
      <c r="AK181" t="inlineStr">
        <is>
          <t>2200</t>
        </is>
      </c>
      <c r="AL181" t="inlineStr">
        <is>
          <t>VINOD KANDAPPAGARI</t>
        </is>
      </c>
      <c r="AM181" t="inlineStr">
        <is>
          <t>HR APIS</t>
        </is>
      </c>
      <c r="AN181" t="inlineStr">
        <is>
          <t>Pending - 2nd Approval</t>
        </is>
      </c>
      <c r="AO181" t="inlineStr">
        <is>
          <t>2026-10-21</t>
        </is>
      </c>
      <c r="AP181" t="n">
        <v/>
      </c>
      <c r="AQ181" t="inlineStr">
        <is>
          <t>Approved</t>
        </is>
      </c>
      <c r="AR181" t="inlineStr">
        <is>
          <t>10</t>
        </is>
      </c>
      <c r="AS181" t="n">
        <v/>
      </c>
      <c r="AT181" t="n">
        <v/>
      </c>
      <c r="AU181" t="inlineStr">
        <is>
          <t>Pending</t>
        </is>
      </c>
      <c r="AV181" t="inlineStr">
        <is>
          <t>2</t>
        </is>
      </c>
      <c r="AW181" t="inlineStr">
        <is>
          <t>45</t>
        </is>
      </c>
      <c r="AX181" t="inlineStr">
        <is>
          <t>21</t>
        </is>
      </c>
      <c r="AY181" t="inlineStr">
        <is>
          <t>363.00</t>
        </is>
      </c>
      <c r="AZ181" t="inlineStr">
        <is>
          <t>Active</t>
        </is>
      </c>
      <c r="BA181" t="inlineStr">
        <is>
          <t>General Trade</t>
        </is>
      </c>
      <c r="BB181" t="n">
        <v/>
      </c>
      <c r="BC181" t="inlineStr">
        <is>
          <t>08:44:26</t>
        </is>
      </c>
    </row>
    <row r="182" ht="98" customHeight="1">
      <c r="A182" t="inlineStr">
        <is>
          <t>GTR05</t>
        </is>
      </c>
      <c r="B182" t="inlineStr">
        <is>
          <t>ORISSA</t>
        </is>
      </c>
      <c r="C182" t="inlineStr">
        <is>
          <t>RAMAKANTA SAHU</t>
        </is>
      </c>
      <c r="D182" t="inlineStr">
        <is>
          <t>SL02670</t>
        </is>
      </c>
      <c r="E182" t="inlineStr">
        <is>
          <t>SO</t>
        </is>
      </c>
      <c r="F182" t="inlineStr">
        <is>
          <t>Active</t>
        </is>
      </c>
      <c r="G182" t="inlineStr">
        <is>
          <t>BALANGIRI</t>
        </is>
      </c>
      <c r="H182" t="inlineStr">
        <is>
          <t>Sonepur Sonepur Local Market (SK TRADING CO. - DB03344)</t>
        </is>
      </c>
      <c r="I182" t="inlineStr">
        <is>
          <t>JITESH PANIGRAHI</t>
        </is>
      </c>
      <c r="J182" t="inlineStr">
        <is>
          <t>SL03805</t>
        </is>
      </c>
      <c r="K182" t="inlineStr">
        <is>
          <t>ASE</t>
        </is>
      </c>
      <c r="L182" t="inlineStr">
        <is>
          <t>2026-10-16</t>
        </is>
      </c>
      <c r="M182" t="inlineStr">
        <is>
          <t>2026-10-19</t>
        </is>
      </c>
      <c r="N182" t="inlineStr">
        <is>
          <t>496949</t>
        </is>
      </c>
      <c r="O182" t="inlineStr">
        <is>
          <t>351558</t>
        </is>
      </c>
      <c r="P182" t="inlineStr">
        <is>
          <t>HQ-LOCAL TRAVEL (For 35KM+)</t>
        </is>
      </c>
      <c r="Q182" t="inlineStr">
        <is>
          <t>Joint Working HQ</t>
        </is>
      </c>
      <c r="R182" t="n">
        <v/>
      </c>
      <c r="S182" t="n">
        <v/>
      </c>
      <c r="T182" t="n">
        <v/>
      </c>
      <c r="U182" t="n">
        <v/>
      </c>
      <c r="V182" t="n">
        <v/>
      </c>
      <c r="W182" t="inlineStr">
        <is>
          <t>https://bizompictures.s3.ap-southeast-1.amazonaws.com/1810/ekS1cCvW2mI1u3Wnxwup1792412019277Pvyk.jpeg</t>
        </is>
      </c>
      <c r="X182" t="inlineStr">
        <is>
          <t>https://bizompictures.s3.ap-southeast-1.amazonaws.com/1810/zzJefukAIjYwMqGQrPvU1792412025444Cexw.jpeg</t>
        </is>
      </c>
      <c r="Y182" t="inlineStr">
        <is>
          <t>Bike</t>
        </is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inlineStr">
        <is>
          <t>584.00</t>
        </is>
      </c>
      <c r="AI182" t="n">
        <v/>
      </c>
      <c r="AJ182" t="inlineStr">
        <is>
          <t>0.00</t>
        </is>
      </c>
      <c r="AK182" t="inlineStr">
        <is>
          <t>139</t>
        </is>
      </c>
      <c r="AL182" t="inlineStr">
        <is>
          <t>UMA SANKAR PATTANAIK</t>
        </is>
      </c>
      <c r="AM182" t="inlineStr">
        <is>
          <t>HR APIS</t>
        </is>
      </c>
      <c r="AN182" t="inlineStr">
        <is>
          <t>Pending - 1st Approval</t>
        </is>
      </c>
      <c r="AO182" t="n">
        <v/>
      </c>
      <c r="AP182" t="n">
        <v/>
      </c>
      <c r="AQ182" t="inlineStr">
        <is>
          <t>Pending</t>
        </is>
      </c>
      <c r="AR182" t="inlineStr">
        <is>
          <t>7</t>
        </is>
      </c>
      <c r="AS182" t="n">
        <v/>
      </c>
      <c r="AT182" t="n">
        <v/>
      </c>
      <c r="AU182" t="inlineStr">
        <is>
          <t>Pending</t>
        </is>
      </c>
      <c r="AV182" t="n">
        <v/>
      </c>
      <c r="AW182" t="inlineStr">
        <is>
          <t>42</t>
        </is>
      </c>
      <c r="AX182" t="inlineStr">
        <is>
          <t>19</t>
        </is>
      </c>
      <c r="AY182" t="inlineStr">
        <is>
          <t>375.00</t>
        </is>
      </c>
      <c r="AZ182" t="inlineStr">
        <is>
          <t>Active</t>
        </is>
      </c>
      <c r="BA182" t="inlineStr">
        <is>
          <t>General Trade</t>
        </is>
      </c>
      <c r="BB182" t="n">
        <v/>
      </c>
      <c r="BC182" t="inlineStr">
        <is>
          <t>11:32:55</t>
        </is>
      </c>
    </row>
    <row r="183" ht="98" customHeight="1">
      <c r="A183" t="inlineStr">
        <is>
          <t>GTR07</t>
        </is>
      </c>
      <c r="B183" t="inlineStr">
        <is>
          <t>ANDHRA PRADESH-2</t>
        </is>
      </c>
      <c r="C183" t="inlineStr">
        <is>
          <t>DEVAIAH KUDUMU</t>
        </is>
      </c>
      <c r="D183" t="inlineStr">
        <is>
          <t>SL04417</t>
        </is>
      </c>
      <c r="E183" t="inlineStr">
        <is>
          <t>SR</t>
        </is>
      </c>
      <c r="F183" t="inlineStr">
        <is>
          <t>Active</t>
        </is>
      </c>
      <c r="G183" t="inlineStr">
        <is>
          <t>Tirupati</t>
        </is>
      </c>
      <c r="H183" t="inlineStr">
        <is>
          <t>JEEVAKONA (KEERTHI ENTERPRISES - DB00316)</t>
        </is>
      </c>
      <c r="I183" t="inlineStr">
        <is>
          <t>Vacant_ASE_Andhra_2</t>
        </is>
      </c>
      <c r="J183" t="n">
        <v/>
      </c>
      <c r="K183" t="inlineStr">
        <is>
          <t>ASE</t>
        </is>
      </c>
      <c r="L183" t="inlineStr">
        <is>
          <t>2026-10-15</t>
        </is>
      </c>
      <c r="M183" t="inlineStr">
        <is>
          <t>2026-10-19</t>
        </is>
      </c>
      <c r="N183" t="inlineStr">
        <is>
          <t>497141</t>
        </is>
      </c>
      <c r="O183" t="inlineStr">
        <is>
          <t>351713</t>
        </is>
      </c>
      <c r="P183" t="inlineStr">
        <is>
          <t>HQ-LOCAL TRAVEL (For 35KM+)</t>
        </is>
      </c>
      <c r="Q183" t="inlineStr">
        <is>
          <t>Retailing HQ</t>
        </is>
      </c>
      <c r="R183" t="n">
        <v/>
      </c>
      <c r="S183" t="n">
        <v/>
      </c>
      <c r="T183" t="n">
        <v/>
      </c>
      <c r="U183" t="n">
        <v/>
      </c>
      <c r="V183" t="n">
        <v/>
      </c>
      <c r="W183" t="inlineStr">
        <is>
          <t>https://bizompictures.s3.ap-southeast-1.amazonaws.com/1810/b83dBC6BsnXHrmfGzXri1792421533083bRER.jpeg</t>
        </is>
      </c>
      <c r="X183" t="inlineStr">
        <is>
          <t>https://bizompictures.s3.ap-southeast-1.amazonaws.com/1810/pF6tMtB93sNeXgcB24xQ1792421539155Fo5B.jpeg</t>
        </is>
      </c>
      <c r="Y183" t="inlineStr">
        <is>
          <t>Bike</t>
        </is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inlineStr">
        <is>
          <t>92.00</t>
        </is>
      </c>
      <c r="AI183" t="inlineStr">
        <is>
          <t>92.00</t>
        </is>
      </c>
      <c r="AJ183" t="inlineStr">
        <is>
          <t>92.00</t>
        </is>
      </c>
      <c r="AK183" t="inlineStr">
        <is>
          <t>2200</t>
        </is>
      </c>
      <c r="AL183" t="inlineStr">
        <is>
          <t>VINOD KANDAPPAGARI</t>
        </is>
      </c>
      <c r="AM183" t="inlineStr">
        <is>
          <t>HR APIS</t>
        </is>
      </c>
      <c r="AN183" t="inlineStr">
        <is>
          <t>Pending - 2nd Approval</t>
        </is>
      </c>
      <c r="AO183" t="inlineStr">
        <is>
          <t>2026-10-21</t>
        </is>
      </c>
      <c r="AP183" t="n">
        <v/>
      </c>
      <c r="AQ183" t="inlineStr">
        <is>
          <t>Approved</t>
        </is>
      </c>
      <c r="AR183" t="inlineStr">
        <is>
          <t>8</t>
        </is>
      </c>
      <c r="AS183" t="n">
        <v/>
      </c>
      <c r="AT183" t="n">
        <v/>
      </c>
      <c r="AU183" t="inlineStr">
        <is>
          <t>Pending</t>
        </is>
      </c>
      <c r="AV183" t="inlineStr">
        <is>
          <t>2</t>
        </is>
      </c>
      <c r="AW183" t="inlineStr">
        <is>
          <t>46</t>
        </is>
      </c>
      <c r="AX183" t="inlineStr">
        <is>
          <t>21</t>
        </is>
      </c>
      <c r="AY183" t="inlineStr">
        <is>
          <t>363.00</t>
        </is>
      </c>
      <c r="AZ183" t="inlineStr">
        <is>
          <t>Active</t>
        </is>
      </c>
      <c r="BA183" t="inlineStr">
        <is>
          <t>General Trade</t>
        </is>
      </c>
      <c r="BB183" t="n">
        <v/>
      </c>
      <c r="BC183" t="inlineStr">
        <is>
          <t>08:07:33</t>
        </is>
      </c>
    </row>
    <row r="184" ht="98" customHeight="1">
      <c r="A184" t="inlineStr">
        <is>
          <t>South</t>
        </is>
      </c>
      <c r="B184" t="inlineStr">
        <is>
          <t>TAMIL NADU_MT</t>
        </is>
      </c>
      <c r="C184" t="inlineStr">
        <is>
          <t>BHARATHI B RAMADASS</t>
        </is>
      </c>
      <c r="D184" t="inlineStr">
        <is>
          <t>SL04330</t>
        </is>
      </c>
      <c r="E184" t="inlineStr">
        <is>
          <t>SO</t>
        </is>
      </c>
      <c r="F184" t="inlineStr">
        <is>
          <t>Active</t>
        </is>
      </c>
      <c r="G184" t="inlineStr">
        <is>
          <t>Chennai</t>
        </is>
      </c>
      <c r="H184" t="inlineStr">
        <is>
          <t>ANNA NAGAR TO KUNDRATHUR( Canteen Store Department - Chennai-C002787)</t>
        </is>
      </c>
      <c r="I184" t="inlineStr">
        <is>
          <t>SURENDRAN R</t>
        </is>
      </c>
      <c r="J184" t="inlineStr">
        <is>
          <t>SL03532</t>
        </is>
      </c>
      <c r="K184" t="inlineStr">
        <is>
          <t>KAE</t>
        </is>
      </c>
      <c r="L184" t="inlineStr">
        <is>
          <t>2026-10-13</t>
        </is>
      </c>
      <c r="M184" t="inlineStr">
        <is>
          <t>2026-10-19</t>
        </is>
      </c>
      <c r="N184" t="inlineStr">
        <is>
          <t>497197</t>
        </is>
      </c>
      <c r="O184" t="inlineStr">
        <is>
          <t>351759</t>
        </is>
      </c>
      <c r="P184" t="inlineStr">
        <is>
          <t>HQ-LOCAL TRAVEL (For 35KM+)</t>
        </is>
      </c>
      <c r="Q184" t="inlineStr">
        <is>
          <t>Retailing HQ</t>
        </is>
      </c>
      <c r="R184" t="n">
        <v/>
      </c>
      <c r="S184" t="n">
        <v/>
      </c>
      <c r="T184" t="n">
        <v/>
      </c>
      <c r="U184" t="n">
        <v/>
      </c>
      <c r="V184" t="n">
        <v/>
      </c>
      <c r="W184" t="inlineStr">
        <is>
          <t>https://bizompictures.s3.ap-southeast-1.amazonaws.com/1810/E3X39uegjhoFouwpWuva1792426044897UQzR.png</t>
        </is>
      </c>
      <c r="X184" t="inlineStr">
        <is>
          <t>https://bizompictures.s3.ap-southeast-1.amazonaws.com/1810/LGAflqeAhWIwVkmECHlF1792426049231MY3o.png</t>
        </is>
      </c>
      <c r="Y184" t="inlineStr">
        <is>
          <t>Bike</t>
        </is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inlineStr">
        <is>
          <t>140.00</t>
        </is>
      </c>
      <c r="AI184" t="n">
        <v/>
      </c>
      <c r="AJ184" t="inlineStr">
        <is>
          <t>0.00</t>
        </is>
      </c>
      <c r="AK184" t="inlineStr">
        <is>
          <t>2022</t>
        </is>
      </c>
      <c r="AL184" t="inlineStr">
        <is>
          <t>SURENDRAN R</t>
        </is>
      </c>
      <c r="AM184" t="inlineStr">
        <is>
          <t>HR APIS</t>
        </is>
      </c>
      <c r="AN184" t="inlineStr">
        <is>
          <t>Pending - 1st Approval</t>
        </is>
      </c>
      <c r="AO184" t="n">
        <v/>
      </c>
      <c r="AP184" t="n">
        <v/>
      </c>
      <c r="AQ184" t="inlineStr">
        <is>
          <t>Pending</t>
        </is>
      </c>
      <c r="AR184" t="inlineStr">
        <is>
          <t>10</t>
        </is>
      </c>
      <c r="AS184" t="n">
        <v/>
      </c>
      <c r="AT184" t="n">
        <v/>
      </c>
      <c r="AU184" t="inlineStr">
        <is>
          <t>Pending</t>
        </is>
      </c>
      <c r="AV184" t="n">
        <v/>
      </c>
      <c r="AW184" t="inlineStr">
        <is>
          <t>5</t>
        </is>
      </c>
      <c r="AX184" t="inlineStr">
        <is>
          <t>0</t>
        </is>
      </c>
      <c r="AY184" t="n">
        <v/>
      </c>
      <c r="AZ184" t="inlineStr">
        <is>
          <t>Active</t>
        </is>
      </c>
      <c r="BA184" t="inlineStr">
        <is>
          <t>E-Commerce</t>
        </is>
      </c>
      <c r="BB184" t="n">
        <v/>
      </c>
      <c r="BC184" t="inlineStr">
        <is>
          <t>03:26:24</t>
        </is>
      </c>
    </row>
    <row r="185" ht="98" customHeight="1">
      <c r="A185" t="inlineStr">
        <is>
          <t>GTR07</t>
        </is>
      </c>
      <c r="B185" t="inlineStr">
        <is>
          <t>TELANGANA-1</t>
        </is>
      </c>
      <c r="C185" t="inlineStr">
        <is>
          <t>A. SURESH GOUD</t>
        </is>
      </c>
      <c r="D185" t="inlineStr">
        <is>
          <t>SL02930</t>
        </is>
      </c>
      <c r="E185" t="inlineStr">
        <is>
          <t>SR</t>
        </is>
      </c>
      <c r="F185" t="inlineStr">
        <is>
          <t>Active</t>
        </is>
      </c>
      <c r="G185" t="inlineStr">
        <is>
          <t>Jadcherla</t>
        </is>
      </c>
      <c r="H185" t="inlineStr">
        <is>
          <t>Nethaji chowk  (sai ram agencies (jadcherala) - DB00176)</t>
        </is>
      </c>
      <c r="I185" t="inlineStr">
        <is>
          <t>Vacant_ASE_Telangana_1</t>
        </is>
      </c>
      <c r="J185" t="n">
        <v/>
      </c>
      <c r="K185" t="inlineStr">
        <is>
          <t>ASE</t>
        </is>
      </c>
      <c r="L185" t="inlineStr">
        <is>
          <t>2026-10-17</t>
        </is>
      </c>
      <c r="M185" t="inlineStr">
        <is>
          <t>2026-10-19</t>
        </is>
      </c>
      <c r="N185" t="inlineStr">
        <is>
          <t>497278</t>
        </is>
      </c>
      <c r="O185" t="inlineStr">
        <is>
          <t>351802</t>
        </is>
      </c>
      <c r="P185" t="inlineStr">
        <is>
          <t>HQ-LOCAL TRAVEL (For 35KM+)</t>
        </is>
      </c>
      <c r="Q185" t="inlineStr">
        <is>
          <t>Retailing HQ</t>
        </is>
      </c>
      <c r="R185" t="n">
        <v/>
      </c>
      <c r="S185" t="n">
        <v/>
      </c>
      <c r="T185" t="n">
        <v/>
      </c>
      <c r="U185" t="n">
        <v/>
      </c>
      <c r="V185" t="n">
        <v/>
      </c>
      <c r="W185" t="inlineStr">
        <is>
          <t>https://bizompictures.s3.ap-southeast-1.amazonaws.com/1810/BkqNHuVC0whn8Dta1aKw1792427880513sglW.jpeg</t>
        </is>
      </c>
      <c r="X185" t="inlineStr">
        <is>
          <t>https://bizompictures.s3.ap-southeast-1.amazonaws.com/1810/P4Sw3YacMLRMsAx8IUtj1792427914551TXjW.jpeg</t>
        </is>
      </c>
      <c r="Y185" t="inlineStr">
        <is>
          <t>Bike</t>
        </is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inlineStr">
        <is>
          <t>192.00</t>
        </is>
      </c>
      <c r="AI185" t="n">
        <v/>
      </c>
      <c r="AJ185" t="inlineStr">
        <is>
          <t>0.00</t>
        </is>
      </c>
      <c r="AK185" t="inlineStr">
        <is>
          <t>13</t>
        </is>
      </c>
      <c r="AL185" t="inlineStr">
        <is>
          <t>B BHASKAR</t>
        </is>
      </c>
      <c r="AM185" t="inlineStr">
        <is>
          <t>HR APIS</t>
        </is>
      </c>
      <c r="AN185" t="inlineStr">
        <is>
          <t>Pending - 1st Approval</t>
        </is>
      </c>
      <c r="AO185" t="n">
        <v/>
      </c>
      <c r="AP185" t="n">
        <v/>
      </c>
      <c r="AQ185" t="inlineStr">
        <is>
          <t>Pending</t>
        </is>
      </c>
      <c r="AR185" t="inlineStr">
        <is>
          <t>6</t>
        </is>
      </c>
      <c r="AS185" t="n">
        <v/>
      </c>
      <c r="AT185" t="n">
        <v/>
      </c>
      <c r="AU185" t="inlineStr">
        <is>
          <t>Pending</t>
        </is>
      </c>
      <c r="AV185" t="n">
        <v/>
      </c>
      <c r="AW185" t="inlineStr">
        <is>
          <t>50</t>
        </is>
      </c>
      <c r="AX185" t="inlineStr">
        <is>
          <t>24</t>
        </is>
      </c>
      <c r="AY185" t="inlineStr">
        <is>
          <t>421.00</t>
        </is>
      </c>
      <c r="AZ185" t="inlineStr">
        <is>
          <t>Active</t>
        </is>
      </c>
      <c r="BA185" t="inlineStr">
        <is>
          <t>General Trade</t>
        </is>
      </c>
      <c r="BB185" t="n">
        <v/>
      </c>
      <c r="BC185" t="inlineStr">
        <is>
          <t>09:32:05</t>
        </is>
      </c>
    </row>
    <row r="186" ht="98" customHeight="1">
      <c r="A186" t="inlineStr">
        <is>
          <t>South</t>
        </is>
      </c>
      <c r="B186" t="inlineStr">
        <is>
          <t>TELANGANA_MT</t>
        </is>
      </c>
      <c r="C186" t="inlineStr">
        <is>
          <t>B Venkataiah</t>
        </is>
      </c>
      <c r="D186" t="inlineStr">
        <is>
          <t>SL02480</t>
        </is>
      </c>
      <c r="E186" t="inlineStr">
        <is>
          <t>KAE</t>
        </is>
      </c>
      <c r="F186" t="inlineStr">
        <is>
          <t>Active</t>
        </is>
      </c>
      <c r="G186" t="inlineStr">
        <is>
          <t>Hyderabad</t>
        </is>
      </c>
      <c r="H186" t="inlineStr">
        <is>
          <t>Uppal to Anojiguda(Hands on Trades Pvt Ltd(Telangana)_C001384)</t>
        </is>
      </c>
      <c r="I186" t="inlineStr">
        <is>
          <t>K.Purushotham</t>
        </is>
      </c>
      <c r="J186" t="inlineStr">
        <is>
          <t>SL00113</t>
        </is>
      </c>
      <c r="K186" t="inlineStr">
        <is>
          <t>KAM</t>
        </is>
      </c>
      <c r="L186" t="inlineStr">
        <is>
          <t>2026-10-16</t>
        </is>
      </c>
      <c r="M186" t="inlineStr">
        <is>
          <t>2026-10-19</t>
        </is>
      </c>
      <c r="N186" t="inlineStr">
        <is>
          <t>497291</t>
        </is>
      </c>
      <c r="O186" t="inlineStr">
        <is>
          <t>351812</t>
        </is>
      </c>
      <c r="P186" t="inlineStr">
        <is>
          <t>HQ-LOCAL TRAVEL (For 35KM+)</t>
        </is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inlineStr">
        <is>
          <t>https://bizompictures.s3.ap-southeast-1.amazonaws.com/1810/irzvqzgsgQlZwVgUz4T317924283958729dYX.jpeg</t>
        </is>
      </c>
      <c r="X186" t="inlineStr">
        <is>
          <t>https://bizompictures.s3.ap-southeast-1.amazonaws.com/1810/2mmtSv6rgsKYkzOzKgDV1792428398445oXOc.jpeg</t>
        </is>
      </c>
      <c r="Y186" t="inlineStr">
        <is>
          <t>Bike</t>
        </is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inlineStr">
        <is>
          <t>100.00</t>
        </is>
      </c>
      <c r="AI186" t="n">
        <v/>
      </c>
      <c r="AJ186" t="inlineStr">
        <is>
          <t>0.00</t>
        </is>
      </c>
      <c r="AK186" t="inlineStr">
        <is>
          <t>884</t>
        </is>
      </c>
      <c r="AL186" t="inlineStr">
        <is>
          <t>K.Purushotham</t>
        </is>
      </c>
      <c r="AM186" t="inlineStr">
        <is>
          <t>HR APIS</t>
        </is>
      </c>
      <c r="AN186" t="inlineStr">
        <is>
          <t>Pending - 1st Approval</t>
        </is>
      </c>
      <c r="AO186" t="n">
        <v/>
      </c>
      <c r="AP186" t="n">
        <v/>
      </c>
      <c r="AQ186" t="inlineStr">
        <is>
          <t>Pending</t>
        </is>
      </c>
      <c r="AR186" t="inlineStr">
        <is>
          <t>7</t>
        </is>
      </c>
      <c r="AS186" t="n">
        <v/>
      </c>
      <c r="AT186" t="n">
        <v/>
      </c>
      <c r="AU186" t="inlineStr">
        <is>
          <t>Pending</t>
        </is>
      </c>
      <c r="AV186" t="n">
        <v/>
      </c>
      <c r="AW186" t="inlineStr">
        <is>
          <t>7</t>
        </is>
      </c>
      <c r="AX186" t="inlineStr">
        <is>
          <t>0</t>
        </is>
      </c>
      <c r="AY186" t="n">
        <v/>
      </c>
      <c r="AZ186" t="inlineStr">
        <is>
          <t>Active</t>
        </is>
      </c>
      <c r="BA186" t="inlineStr">
        <is>
          <t>Modern Trade</t>
        </is>
      </c>
      <c r="BB186" t="n">
        <v/>
      </c>
      <c r="BC186" t="inlineStr">
        <is>
          <t>01:39:37</t>
        </is>
      </c>
    </row>
    <row r="187" ht="98" customHeight="1">
      <c r="A187" t="inlineStr">
        <is>
          <t>South</t>
        </is>
      </c>
      <c r="B187" t="inlineStr">
        <is>
          <t>TELANGANA_MT</t>
        </is>
      </c>
      <c r="C187" t="inlineStr">
        <is>
          <t>B Venkataiah</t>
        </is>
      </c>
      <c r="D187" t="inlineStr">
        <is>
          <t>SL02480</t>
        </is>
      </c>
      <c r="E187" t="inlineStr">
        <is>
          <t>KAE</t>
        </is>
      </c>
      <c r="F187" t="inlineStr">
        <is>
          <t>Active</t>
        </is>
      </c>
      <c r="G187" t="inlineStr">
        <is>
          <t>Hyderabad</t>
        </is>
      </c>
      <c r="H187" t="inlineStr">
        <is>
          <t>BN Reddy Nagar To Balapur(Hands on Trades Pvt Ltd(Telangana)_C001384)</t>
        </is>
      </c>
      <c r="I187" t="inlineStr">
        <is>
          <t>K.Purushotham</t>
        </is>
      </c>
      <c r="J187" t="inlineStr">
        <is>
          <t>SL00113</t>
        </is>
      </c>
      <c r="K187" t="inlineStr">
        <is>
          <t>KAM</t>
        </is>
      </c>
      <c r="L187" t="inlineStr">
        <is>
          <t>2026-10-17</t>
        </is>
      </c>
      <c r="M187" t="inlineStr">
        <is>
          <t>2026-10-19</t>
        </is>
      </c>
      <c r="N187" t="inlineStr">
        <is>
          <t>497306</t>
        </is>
      </c>
      <c r="O187" t="inlineStr">
        <is>
          <t>351825</t>
        </is>
      </c>
      <c r="P187" t="inlineStr">
        <is>
          <t>HQ-LOCAL TRAVEL (For 35KM+)</t>
        </is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inlineStr">
        <is>
          <t>https://bizompictures.s3.ap-southeast-1.amazonaws.com/1810/Pn6JOisaAplNVURkpMQy1792429374384XU87.jpeg</t>
        </is>
      </c>
      <c r="X187" t="inlineStr">
        <is>
          <t>https://bizompictures.s3.ap-southeast-1.amazonaws.com/1810/NiNyTNnfVls1lCUnMMII1792429382042rEQx.jpeg</t>
        </is>
      </c>
      <c r="Y187" t="inlineStr">
        <is>
          <t>Bike</t>
        </is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inlineStr">
        <is>
          <t>40.00</t>
        </is>
      </c>
      <c r="AI187" t="n">
        <v/>
      </c>
      <c r="AJ187" t="inlineStr">
        <is>
          <t>0.00</t>
        </is>
      </c>
      <c r="AK187" t="inlineStr">
        <is>
          <t>884</t>
        </is>
      </c>
      <c r="AL187" t="inlineStr">
        <is>
          <t>K.Purushotham</t>
        </is>
      </c>
      <c r="AM187" t="inlineStr">
        <is>
          <t>HR APIS</t>
        </is>
      </c>
      <c r="AN187" t="inlineStr">
        <is>
          <t>Pending - 1st Approval</t>
        </is>
      </c>
      <c r="AO187" t="n">
        <v/>
      </c>
      <c r="AP187" t="n">
        <v/>
      </c>
      <c r="AQ187" t="inlineStr">
        <is>
          <t>Pending</t>
        </is>
      </c>
      <c r="AR187" t="inlineStr">
        <is>
          <t>6</t>
        </is>
      </c>
      <c r="AS187" t="n">
        <v/>
      </c>
      <c r="AT187" t="n">
        <v/>
      </c>
      <c r="AU187" t="inlineStr">
        <is>
          <t>Pending</t>
        </is>
      </c>
      <c r="AV187" t="n">
        <v/>
      </c>
      <c r="AW187" t="inlineStr">
        <is>
          <t>3</t>
        </is>
      </c>
      <c r="AX187" t="inlineStr">
        <is>
          <t>0</t>
        </is>
      </c>
      <c r="AY187" t="n">
        <v/>
      </c>
      <c r="AZ187" t="inlineStr">
        <is>
          <t>Active</t>
        </is>
      </c>
      <c r="BA187" t="inlineStr">
        <is>
          <t>Modern Trade</t>
        </is>
      </c>
      <c r="BB187" t="n">
        <v/>
      </c>
      <c r="BC187" t="inlineStr">
        <is>
          <t>00:36:32</t>
        </is>
      </c>
    </row>
    <row r="188" ht="98" customHeight="1">
      <c r="A188" t="inlineStr">
        <is>
          <t>GTR08</t>
        </is>
      </c>
      <c r="B188" t="inlineStr">
        <is>
          <t>GOA</t>
        </is>
      </c>
      <c r="C188" t="inlineStr">
        <is>
          <t>ZEVER FARNONDES</t>
        </is>
      </c>
      <c r="D188" t="inlineStr">
        <is>
          <t>SL02068</t>
        </is>
      </c>
      <c r="E188" t="inlineStr">
        <is>
          <t>SO</t>
        </is>
      </c>
      <c r="F188" t="inlineStr">
        <is>
          <t>Active</t>
        </is>
      </c>
      <c r="G188" t="inlineStr">
        <is>
          <t>PANJIM</t>
        </is>
      </c>
      <c r="H188" t="inlineStr">
        <is>
          <t>Donapaula Market Market (2 B Enterprises - C001618)</t>
        </is>
      </c>
      <c r="I188" t="inlineStr">
        <is>
          <t>Vacant_ASE_Goa</t>
        </is>
      </c>
      <c r="J188" t="n">
        <v/>
      </c>
      <c r="K188" t="inlineStr">
        <is>
          <t>ASE</t>
        </is>
      </c>
      <c r="L188" t="inlineStr">
        <is>
          <t>2026-10-15</t>
        </is>
      </c>
      <c r="M188" t="inlineStr">
        <is>
          <t>2026-10-19</t>
        </is>
      </c>
      <c r="N188" t="inlineStr">
        <is>
          <t>497321</t>
        </is>
      </c>
      <c r="O188" t="inlineStr">
        <is>
          <t>351840</t>
        </is>
      </c>
      <c r="P188" t="inlineStr">
        <is>
          <t>HQ-LOCAL TRAVEL (For 35KM+)</t>
        </is>
      </c>
      <c r="Q188" t="inlineStr">
        <is>
          <t>Retailing HQ</t>
        </is>
      </c>
      <c r="R188" t="n">
        <v/>
      </c>
      <c r="S188" t="n">
        <v/>
      </c>
      <c r="T188" t="n">
        <v/>
      </c>
      <c r="U188" t="n">
        <v/>
      </c>
      <c r="V188" t="n">
        <v/>
      </c>
      <c r="W188" t="inlineStr">
        <is>
          <t>https://bizompictures.s3.ap-southeast-1.amazonaws.com/1810/j24XwPetrgSf6UfzMkJZ1792430193815ywSY.jpeg</t>
        </is>
      </c>
      <c r="X188" t="inlineStr">
        <is>
          <t>https://bizompictures.s3.ap-southeast-1.amazonaws.com/1810/RqvaWZf9uqhqPrTgigKl1792430196539fqsf.jpeg</t>
        </is>
      </c>
      <c r="Y188" t="inlineStr">
        <is>
          <t>Bike</t>
        </is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inlineStr">
        <is>
          <t>76.00</t>
        </is>
      </c>
      <c r="AI188" t="n">
        <v/>
      </c>
      <c r="AJ188" t="inlineStr">
        <is>
          <t>0.00</t>
        </is>
      </c>
      <c r="AK188" t="inlineStr">
        <is>
          <t>89</t>
        </is>
      </c>
      <c r="AL188" t="inlineStr">
        <is>
          <t>MANOHAR KUMAR JHA</t>
        </is>
      </c>
      <c r="AM188" t="inlineStr">
        <is>
          <t>HR APIS</t>
        </is>
      </c>
      <c r="AN188" t="inlineStr">
        <is>
          <t>Pending - 1st Approval</t>
        </is>
      </c>
      <c r="AO188" t="n">
        <v/>
      </c>
      <c r="AP188" t="n">
        <v/>
      </c>
      <c r="AQ188" t="inlineStr">
        <is>
          <t>Pending</t>
        </is>
      </c>
      <c r="AR188" t="inlineStr">
        <is>
          <t>8</t>
        </is>
      </c>
      <c r="AS188" t="n">
        <v/>
      </c>
      <c r="AT188" t="n">
        <v/>
      </c>
      <c r="AU188" t="inlineStr">
        <is>
          <t>Pending</t>
        </is>
      </c>
      <c r="AV188" t="n">
        <v/>
      </c>
      <c r="AW188" t="inlineStr">
        <is>
          <t>49</t>
        </is>
      </c>
      <c r="AX188" t="inlineStr">
        <is>
          <t>11</t>
        </is>
      </c>
      <c r="AY188" t="inlineStr">
        <is>
          <t>90.00</t>
        </is>
      </c>
      <c r="AZ188" t="inlineStr">
        <is>
          <t>Active</t>
        </is>
      </c>
      <c r="BA188" t="inlineStr">
        <is>
          <t>General Trade</t>
        </is>
      </c>
      <c r="BB188" t="n">
        <v/>
      </c>
      <c r="BC188" t="inlineStr">
        <is>
          <t>06:24:53</t>
        </is>
      </c>
    </row>
    <row r="189" ht="98" customHeight="1">
      <c r="A189" t="inlineStr">
        <is>
          <t>GTR08</t>
        </is>
      </c>
      <c r="B189" t="inlineStr">
        <is>
          <t>GOA</t>
        </is>
      </c>
      <c r="C189" t="inlineStr">
        <is>
          <t>ZEVER FARNONDES</t>
        </is>
      </c>
      <c r="D189" t="inlineStr">
        <is>
          <t>SL02068</t>
        </is>
      </c>
      <c r="E189" t="inlineStr">
        <is>
          <t>SO</t>
        </is>
      </c>
      <c r="F189" t="inlineStr">
        <is>
          <t>Active</t>
        </is>
      </c>
      <c r="G189" t="inlineStr">
        <is>
          <t>PANJIM</t>
        </is>
      </c>
      <c r="H189" t="inlineStr">
        <is>
          <t>Merces Market (2 B Enterprises - C001618)</t>
        </is>
      </c>
      <c r="I189" t="inlineStr">
        <is>
          <t>Vacant_ASE_Goa</t>
        </is>
      </c>
      <c r="J189" t="n">
        <v/>
      </c>
      <c r="K189" t="inlineStr">
        <is>
          <t>ASE</t>
        </is>
      </c>
      <c r="L189" t="inlineStr">
        <is>
          <t>2026-10-16</t>
        </is>
      </c>
      <c r="M189" t="inlineStr">
        <is>
          <t>2026-10-19</t>
        </is>
      </c>
      <c r="N189" t="inlineStr">
        <is>
          <t>497325</t>
        </is>
      </c>
      <c r="O189" t="inlineStr">
        <is>
          <t>351843</t>
        </is>
      </c>
      <c r="P189" t="inlineStr">
        <is>
          <t>HQ-LOCAL TRAVEL (For 35KM+)</t>
        </is>
      </c>
      <c r="Q189" t="inlineStr">
        <is>
          <t>Retailing HQ</t>
        </is>
      </c>
      <c r="R189" t="n">
        <v/>
      </c>
      <c r="S189" t="n">
        <v/>
      </c>
      <c r="T189" t="n">
        <v/>
      </c>
      <c r="U189" t="n">
        <v/>
      </c>
      <c r="V189" t="n">
        <v/>
      </c>
      <c r="W189" t="inlineStr">
        <is>
          <t>https://bizompictures.s3.ap-southeast-1.amazonaws.com/1810/YKV9HGB7c7zUgxWW8FjS1792430294697djb6.jpeg</t>
        </is>
      </c>
      <c r="X189" t="inlineStr">
        <is>
          <t>https://bizompictures.s3.ap-southeast-1.amazonaws.com/1810/LnpGJuGw2G17yKlaSf7r17924302959695kcj.jpeg</t>
        </is>
      </c>
      <c r="Y189" t="inlineStr">
        <is>
          <t>Bike</t>
        </is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inlineStr">
        <is>
          <t>88.00</t>
        </is>
      </c>
      <c r="AI189" t="n">
        <v/>
      </c>
      <c r="AJ189" t="inlineStr">
        <is>
          <t>0.00</t>
        </is>
      </c>
      <c r="AK189" t="inlineStr">
        <is>
          <t>89</t>
        </is>
      </c>
      <c r="AL189" t="inlineStr">
        <is>
          <t>MANOHAR KUMAR JHA</t>
        </is>
      </c>
      <c r="AM189" t="inlineStr">
        <is>
          <t>HR APIS</t>
        </is>
      </c>
      <c r="AN189" t="inlineStr">
        <is>
          <t>Pending - 1st Approval</t>
        </is>
      </c>
      <c r="AO189" t="n">
        <v/>
      </c>
      <c r="AP189" t="n">
        <v/>
      </c>
      <c r="AQ189" t="inlineStr">
        <is>
          <t>Pending</t>
        </is>
      </c>
      <c r="AR189" t="inlineStr">
        <is>
          <t>7</t>
        </is>
      </c>
      <c r="AS189" t="n">
        <v/>
      </c>
      <c r="AT189" t="n">
        <v/>
      </c>
      <c r="AU189" t="inlineStr">
        <is>
          <t>Pending</t>
        </is>
      </c>
      <c r="AV189" t="n">
        <v/>
      </c>
      <c r="AW189" t="inlineStr">
        <is>
          <t>50</t>
        </is>
      </c>
      <c r="AX189" t="inlineStr">
        <is>
          <t>17</t>
        </is>
      </c>
      <c r="AY189" t="inlineStr">
        <is>
          <t>219.00</t>
        </is>
      </c>
      <c r="AZ189" t="inlineStr">
        <is>
          <t>Active</t>
        </is>
      </c>
      <c r="BA189" t="inlineStr">
        <is>
          <t>General Trade</t>
        </is>
      </c>
      <c r="BB189" t="n">
        <v/>
      </c>
      <c r="BC189" t="inlineStr">
        <is>
          <t>06:29:30</t>
        </is>
      </c>
    </row>
    <row r="190" ht="98" customHeight="1">
      <c r="A190" t="inlineStr">
        <is>
          <t>GTR08</t>
        </is>
      </c>
      <c r="B190" t="inlineStr">
        <is>
          <t>GOA</t>
        </is>
      </c>
      <c r="C190" t="inlineStr">
        <is>
          <t>ZEVER FARNONDES</t>
        </is>
      </c>
      <c r="D190" t="inlineStr">
        <is>
          <t>SL02068</t>
        </is>
      </c>
      <c r="E190" t="inlineStr">
        <is>
          <t>SO</t>
        </is>
      </c>
      <c r="F190" t="inlineStr">
        <is>
          <t>Active</t>
        </is>
      </c>
      <c r="G190" t="inlineStr">
        <is>
          <t>PANJIM</t>
        </is>
      </c>
      <c r="H190" t="inlineStr">
        <is>
          <t>St Cruz Market Market (2 B Enterprises - C001618)</t>
        </is>
      </c>
      <c r="I190" t="inlineStr">
        <is>
          <t>Vacant_ASE_Goa</t>
        </is>
      </c>
      <c r="J190" t="n">
        <v/>
      </c>
      <c r="K190" t="inlineStr">
        <is>
          <t>ASE</t>
        </is>
      </c>
      <c r="L190" t="inlineStr">
        <is>
          <t>2026-10-17</t>
        </is>
      </c>
      <c r="M190" t="inlineStr">
        <is>
          <t>2026-10-19</t>
        </is>
      </c>
      <c r="N190" t="inlineStr">
        <is>
          <t>497329</t>
        </is>
      </c>
      <c r="O190" t="inlineStr">
        <is>
          <t>351847</t>
        </is>
      </c>
      <c r="P190" t="inlineStr">
        <is>
          <t>HQ-LOCAL TRAVEL (For 35KM+)</t>
        </is>
      </c>
      <c r="Q190" t="inlineStr">
        <is>
          <t>Retailing HQ</t>
        </is>
      </c>
      <c r="R190" t="n">
        <v/>
      </c>
      <c r="S190" t="n">
        <v/>
      </c>
      <c r="T190" t="n">
        <v/>
      </c>
      <c r="U190" t="n">
        <v/>
      </c>
      <c r="V190" t="n">
        <v/>
      </c>
      <c r="W190" t="inlineStr">
        <is>
          <t>https://bizompictures.s3.ap-southeast-1.amazonaws.com/1810/ttcZAu9O1CrMM4cMmqHu17924304267267eIr.jpeg</t>
        </is>
      </c>
      <c r="X190" t="inlineStr">
        <is>
          <t>https://bizompictures.s3.ap-southeast-1.amazonaws.com/1810/sGClKzqRtp116OX8sZJ61792430427867fFOW.jpeg</t>
        </is>
      </c>
      <c r="Y190" t="inlineStr">
        <is>
          <t>Bike</t>
        </is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84.00</t>
        </is>
      </c>
      <c r="AI190" t="n">
        <v/>
      </c>
      <c r="AJ190" t="inlineStr">
        <is>
          <t>0.00</t>
        </is>
      </c>
      <c r="AK190" t="inlineStr">
        <is>
          <t>89</t>
        </is>
      </c>
      <c r="AL190" t="inlineStr">
        <is>
          <t>MANOHAR KUMAR JHA</t>
        </is>
      </c>
      <c r="AM190" t="inlineStr">
        <is>
          <t>HR APIS</t>
        </is>
      </c>
      <c r="AN190" t="inlineStr">
        <is>
          <t>Pending - 1st Approval</t>
        </is>
      </c>
      <c r="AO190" t="n">
        <v/>
      </c>
      <c r="AP190" t="n">
        <v/>
      </c>
      <c r="AQ190" t="inlineStr">
        <is>
          <t>Pending</t>
        </is>
      </c>
      <c r="AR190" t="inlineStr">
        <is>
          <t>6</t>
        </is>
      </c>
      <c r="AS190" t="n">
        <v/>
      </c>
      <c r="AT190" t="n">
        <v/>
      </c>
      <c r="AU190" t="inlineStr">
        <is>
          <t>Pending</t>
        </is>
      </c>
      <c r="AV190" t="n">
        <v/>
      </c>
      <c r="AW190" t="inlineStr">
        <is>
          <t>50</t>
        </is>
      </c>
      <c r="AX190" t="inlineStr">
        <is>
          <t>16</t>
        </is>
      </c>
      <c r="AY190" t="inlineStr">
        <is>
          <t>442.00</t>
        </is>
      </c>
      <c r="AZ190" t="inlineStr">
        <is>
          <t>Active</t>
        </is>
      </c>
      <c r="BA190" t="inlineStr">
        <is>
          <t>General Trade</t>
        </is>
      </c>
      <c r="BB190" t="n">
        <v/>
      </c>
      <c r="BC190" t="inlineStr">
        <is>
          <t>06:11:52</t>
        </is>
      </c>
    </row>
    <row r="191" ht="98" customHeight="1">
      <c r="A191" t="inlineStr">
        <is>
          <t>GTR04 B</t>
        </is>
      </c>
      <c r="B191" t="inlineStr">
        <is>
          <t>JHARKHAND</t>
        </is>
      </c>
      <c r="C191" t="inlineStr">
        <is>
          <t>PINKU KUMAR CHOUDHARI</t>
        </is>
      </c>
      <c r="D191" t="inlineStr">
        <is>
          <t>SL04004</t>
        </is>
      </c>
      <c r="E191" t="inlineStr">
        <is>
          <t>SR</t>
        </is>
      </c>
      <c r="F191" t="inlineStr">
        <is>
          <t>Active</t>
        </is>
      </c>
      <c r="G191" t="inlineStr">
        <is>
          <t>DEOGHAR</t>
        </is>
      </c>
      <c r="H191" t="inlineStr">
        <is>
          <t>Sharwa To Balichokwki Market (Vikash store - DB03809)</t>
        </is>
      </c>
      <c r="I191" t="inlineStr">
        <is>
          <t>BRAJESH KUMAR MISHRA</t>
        </is>
      </c>
      <c r="J191" t="inlineStr">
        <is>
          <t>SL04573</t>
        </is>
      </c>
      <c r="K191" t="inlineStr">
        <is>
          <t>ASE</t>
        </is>
      </c>
      <c r="L191" t="inlineStr">
        <is>
          <t>2026-10-17</t>
        </is>
      </c>
      <c r="M191" t="inlineStr">
        <is>
          <t>2026-10-20</t>
        </is>
      </c>
      <c r="N191" t="inlineStr">
        <is>
          <t>497388</t>
        </is>
      </c>
      <c r="O191" t="inlineStr">
        <is>
          <t>351883</t>
        </is>
      </c>
      <c r="P191" t="inlineStr">
        <is>
          <t>HQ-LOCAL TRAVEL (For 35KM+)</t>
        </is>
      </c>
      <c r="Q191" t="inlineStr">
        <is>
          <t>Retailing HQ</t>
        </is>
      </c>
      <c r="R191" t="n">
        <v/>
      </c>
      <c r="S191" t="n">
        <v/>
      </c>
      <c r="T191" t="n">
        <v/>
      </c>
      <c r="U191" t="n">
        <v/>
      </c>
      <c r="V191" t="n">
        <v/>
      </c>
      <c r="W191" t="inlineStr">
        <is>
          <t>https://bizompictures.s3.ap-southeast-1.amazonaws.com/1810/2gztzt0S64U2k9i4rMLD1792469775744S0io.jpeg</t>
        </is>
      </c>
      <c r="X191" t="inlineStr">
        <is>
          <t>https://bizompictures.s3.ap-southeast-1.amazonaws.com/1810/Pg1uwoApyVts2GRUnzhm1792469779068s8B1.jpeg</t>
        </is>
      </c>
      <c r="Y191" t="inlineStr">
        <is>
          <t>Bike</t>
        </is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inlineStr">
        <is>
          <t>124.00</t>
        </is>
      </c>
      <c r="AI191" t="n">
        <v/>
      </c>
      <c r="AJ191" t="inlineStr">
        <is>
          <t>0.00</t>
        </is>
      </c>
      <c r="AK191" t="inlineStr">
        <is>
          <t>1573</t>
        </is>
      </c>
      <c r="AL191" t="inlineStr">
        <is>
          <t>AMIT KUMAR SINHA</t>
        </is>
      </c>
      <c r="AM191" t="inlineStr">
        <is>
          <t>HR APIS</t>
        </is>
      </c>
      <c r="AN191" t="inlineStr">
        <is>
          <t>Pending - 1st Approval</t>
        </is>
      </c>
      <c r="AO191" t="n">
        <v/>
      </c>
      <c r="AP191" t="n">
        <v/>
      </c>
      <c r="AQ191" t="inlineStr">
        <is>
          <t>Pending</t>
        </is>
      </c>
      <c r="AR191" t="inlineStr">
        <is>
          <t>6</t>
        </is>
      </c>
      <c r="AS191" t="n">
        <v/>
      </c>
      <c r="AT191" t="n">
        <v/>
      </c>
      <c r="AU191" t="inlineStr">
        <is>
          <t>Pending</t>
        </is>
      </c>
      <c r="AV191" t="n">
        <v/>
      </c>
      <c r="AW191" t="inlineStr">
        <is>
          <t>41</t>
        </is>
      </c>
      <c r="AX191" t="inlineStr">
        <is>
          <t>22</t>
        </is>
      </c>
      <c r="AY191" t="inlineStr">
        <is>
          <t>273.00</t>
        </is>
      </c>
      <c r="AZ191" t="inlineStr">
        <is>
          <t>Active</t>
        </is>
      </c>
      <c r="BA191" t="inlineStr">
        <is>
          <t>General Trade</t>
        </is>
      </c>
      <c r="BB191" t="n">
        <v/>
      </c>
      <c r="BC191" t="inlineStr">
        <is>
          <t>08:28:22</t>
        </is>
      </c>
    </row>
    <row r="192" ht="98" customHeight="1">
      <c r="A192" t="inlineStr">
        <is>
          <t>West</t>
        </is>
      </c>
      <c r="B192" t="inlineStr">
        <is>
          <t>MAHARASHTRA_MT</t>
        </is>
      </c>
      <c r="C192" t="inlineStr">
        <is>
          <t>SUBHASH GANESH MANDVE</t>
        </is>
      </c>
      <c r="D192" t="inlineStr">
        <is>
          <t>SL04150</t>
        </is>
      </c>
      <c r="E192" t="inlineStr">
        <is>
          <t>SO</t>
        </is>
      </c>
      <c r="F192" t="inlineStr">
        <is>
          <t>Active</t>
        </is>
      </c>
      <c r="G192" t="inlineStr">
        <is>
          <t>NAGPUR</t>
        </is>
      </c>
      <c r="H192" t="inlineStr">
        <is>
          <t>Bhandara(Bagri Corporation _C003370)</t>
        </is>
      </c>
      <c r="I192" t="inlineStr">
        <is>
          <t>POKHRAJ KUMAR SAHU</t>
        </is>
      </c>
      <c r="J192" t="inlineStr">
        <is>
          <t>SL04054</t>
        </is>
      </c>
      <c r="K192" t="inlineStr">
        <is>
          <t>KAE</t>
        </is>
      </c>
      <c r="L192" t="inlineStr">
        <is>
          <t>2026-10-15</t>
        </is>
      </c>
      <c r="M192" t="inlineStr">
        <is>
          <t>2026-10-20</t>
        </is>
      </c>
      <c r="N192" t="inlineStr">
        <is>
          <t>497498</t>
        </is>
      </c>
      <c r="O192" t="inlineStr">
        <is>
          <t>351967</t>
        </is>
      </c>
      <c r="P192" t="inlineStr">
        <is>
          <t>HQ-LOCAL TRAVEL (For 35KM+)</t>
        </is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inlineStr">
        <is>
          <t>https://bizompictures.s3.ap-southeast-1.amazonaws.com/1810/HDfpe75xPnW5geMEY6f81792501288881iyt6.jpeg</t>
        </is>
      </c>
      <c r="X192" t="inlineStr">
        <is>
          <t>https://bizompictures.s3.ap-southeast-1.amazonaws.com/1810/gKah8k1aaAu03mv33ZvG17925012912216Fpa.jpeg</t>
        </is>
      </c>
      <c r="Y192" t="inlineStr">
        <is>
          <t>Bike</t>
        </is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inlineStr">
        <is>
          <t>464.00</t>
        </is>
      </c>
      <c r="AI192" t="n">
        <v/>
      </c>
      <c r="AJ192" t="inlineStr">
        <is>
          <t>0.00</t>
        </is>
      </c>
      <c r="AK192" t="inlineStr">
        <is>
          <t>1764</t>
        </is>
      </c>
      <c r="AL192" t="inlineStr">
        <is>
          <t>POKHRAJ KUMAR SAHU</t>
        </is>
      </c>
      <c r="AM192" t="inlineStr">
        <is>
          <t>HR APIS</t>
        </is>
      </c>
      <c r="AN192" t="inlineStr">
        <is>
          <t>Pending - 1st Approval</t>
        </is>
      </c>
      <c r="AO192" t="n">
        <v/>
      </c>
      <c r="AP192" t="n">
        <v/>
      </c>
      <c r="AQ192" t="inlineStr">
        <is>
          <t>Pending</t>
        </is>
      </c>
      <c r="AR192" t="inlineStr">
        <is>
          <t>8</t>
        </is>
      </c>
      <c r="AS192" t="n">
        <v/>
      </c>
      <c r="AT192" t="n">
        <v/>
      </c>
      <c r="AU192" t="inlineStr">
        <is>
          <t>Pending</t>
        </is>
      </c>
      <c r="AV192" t="n">
        <v/>
      </c>
      <c r="AW192" t="inlineStr">
        <is>
          <t>1</t>
        </is>
      </c>
      <c r="AX192" t="inlineStr">
        <is>
          <t>0</t>
        </is>
      </c>
      <c r="AY192" t="n">
        <v/>
      </c>
      <c r="AZ192" t="inlineStr">
        <is>
          <t>Active</t>
        </is>
      </c>
      <c r="BA192" t="inlineStr">
        <is>
          <t>Modern Trade</t>
        </is>
      </c>
      <c r="BB192" t="n">
        <v/>
      </c>
      <c r="BC192" t="inlineStr">
        <is>
          <t>01:22:52</t>
        </is>
      </c>
    </row>
    <row r="193" ht="98" customHeight="1">
      <c r="A193" t="inlineStr">
        <is>
          <t>GTR02</t>
        </is>
      </c>
      <c r="B193" t="inlineStr">
        <is>
          <t>DELHI-1</t>
        </is>
      </c>
      <c r="C193" t="inlineStr">
        <is>
          <t>IBRAR ALAM</t>
        </is>
      </c>
      <c r="D193" t="inlineStr">
        <is>
          <t>SL02671</t>
        </is>
      </c>
      <c r="E193" t="inlineStr">
        <is>
          <t>SR</t>
        </is>
      </c>
      <c r="F193" t="inlineStr">
        <is>
          <t>Active</t>
        </is>
      </c>
      <c r="G193" t="inlineStr">
        <is>
          <t>EAST DELHI</t>
        </is>
      </c>
      <c r="H193" t="inlineStr">
        <is>
          <t>Viswash Nagar market(B.L Traders-C002839)</t>
        </is>
      </c>
      <c r="I193" t="inlineStr">
        <is>
          <t>AJAY KUMAR</t>
        </is>
      </c>
      <c r="J193" t="inlineStr">
        <is>
          <t>SL04502</t>
        </is>
      </c>
      <c r="K193" t="inlineStr">
        <is>
          <t>ASE</t>
        </is>
      </c>
      <c r="L193" t="inlineStr">
        <is>
          <t>2026-10-17</t>
        </is>
      </c>
      <c r="M193" t="inlineStr">
        <is>
          <t>2026-10-21</t>
        </is>
      </c>
      <c r="N193" t="inlineStr">
        <is>
          <t>497691</t>
        </is>
      </c>
      <c r="O193" t="inlineStr">
        <is>
          <t>352100</t>
        </is>
      </c>
      <c r="P193" t="inlineStr">
        <is>
          <t>HQ-LOCAL TRAVEL (For 35KM+)</t>
        </is>
      </c>
      <c r="Q193" t="inlineStr">
        <is>
          <t>Retailing HQ</t>
        </is>
      </c>
      <c r="R193" t="n">
        <v/>
      </c>
      <c r="S193" t="n">
        <v/>
      </c>
      <c r="T193" t="n">
        <v/>
      </c>
      <c r="U193" t="n">
        <v/>
      </c>
      <c r="V193" t="n">
        <v/>
      </c>
      <c r="W193" t="inlineStr">
        <is>
          <t>https://bizompictures.s3.ap-southeast-1.amazonaws.com/1810/95Xk76Rpo1fuKibJhw641792561999162SfLs.jpeg</t>
        </is>
      </c>
      <c r="X193" t="inlineStr">
        <is>
          <t>https://bizompictures.s3.ap-southeast-1.amazonaws.com/1810/BA6T8qLub7e4Rqiaeil21792562005511hZ5J.jpeg</t>
        </is>
      </c>
      <c r="Y193" t="inlineStr">
        <is>
          <t>Bike</t>
        </is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inlineStr">
        <is>
          <t>64.00</t>
        </is>
      </c>
      <c r="AI193" t="n">
        <v/>
      </c>
      <c r="AJ193" t="inlineStr">
        <is>
          <t>0.00</t>
        </is>
      </c>
      <c r="AK193" t="inlineStr">
        <is>
          <t>262</t>
        </is>
      </c>
      <c r="AL193" t="inlineStr">
        <is>
          <t>RAHUL GAUTAM</t>
        </is>
      </c>
      <c r="AM193" t="inlineStr">
        <is>
          <t>HR APIS</t>
        </is>
      </c>
      <c r="AN193" t="inlineStr">
        <is>
          <t>Pending - 1st Approval</t>
        </is>
      </c>
      <c r="AO193" t="n">
        <v/>
      </c>
      <c r="AP193" t="n">
        <v/>
      </c>
      <c r="AQ193" t="inlineStr">
        <is>
          <t>Pending</t>
        </is>
      </c>
      <c r="AR193" t="inlineStr">
        <is>
          <t>6</t>
        </is>
      </c>
      <c r="AS193" t="n">
        <v/>
      </c>
      <c r="AT193" t="n">
        <v/>
      </c>
      <c r="AU193" t="inlineStr">
        <is>
          <t>Pending</t>
        </is>
      </c>
      <c r="AV193" t="n">
        <v/>
      </c>
      <c r="AW193" t="inlineStr">
        <is>
          <t>40</t>
        </is>
      </c>
      <c r="AX193" t="inlineStr">
        <is>
          <t>20</t>
        </is>
      </c>
      <c r="AY193" t="inlineStr">
        <is>
          <t>128.00</t>
        </is>
      </c>
      <c r="AZ193" t="inlineStr">
        <is>
          <t>Active</t>
        </is>
      </c>
      <c r="BA193" t="inlineStr">
        <is>
          <t>General Trade</t>
        </is>
      </c>
      <c r="BB193" t="n">
        <v/>
      </c>
      <c r="BC193" t="inlineStr">
        <is>
          <t>06:00:36</t>
        </is>
      </c>
    </row>
    <row r="194" ht="98" customHeight="1">
      <c r="A194" t="inlineStr">
        <is>
          <t>South</t>
        </is>
      </c>
      <c r="B194" t="inlineStr">
        <is>
          <t>TAMIL NADU_MT</t>
        </is>
      </c>
      <c r="C194" t="inlineStr">
        <is>
          <t>BHARATHI B RAMADASS</t>
        </is>
      </c>
      <c r="D194" t="inlineStr">
        <is>
          <t>SL04330</t>
        </is>
      </c>
      <c r="E194" t="inlineStr">
        <is>
          <t>SO</t>
        </is>
      </c>
      <c r="F194" t="inlineStr">
        <is>
          <t>Active</t>
        </is>
      </c>
      <c r="G194" t="inlineStr">
        <is>
          <t>Chennai</t>
        </is>
      </c>
      <c r="H194" t="inlineStr">
        <is>
          <t>VELACHERY OMR ROAD( Canteen Store Department - Chennai-C002787)</t>
        </is>
      </c>
      <c r="I194" t="inlineStr">
        <is>
          <t>SURENDRAN R</t>
        </is>
      </c>
      <c r="J194" t="inlineStr">
        <is>
          <t>SL03532</t>
        </is>
      </c>
      <c r="K194" t="inlineStr">
        <is>
          <t>KAE</t>
        </is>
      </c>
      <c r="L194" t="inlineStr">
        <is>
          <t>2026-10-14</t>
        </is>
      </c>
      <c r="M194" t="inlineStr">
        <is>
          <t>2026-10-21</t>
        </is>
      </c>
      <c r="N194" t="inlineStr">
        <is>
          <t>497693</t>
        </is>
      </c>
      <c r="O194" t="inlineStr">
        <is>
          <t>352102</t>
        </is>
      </c>
      <c r="P194" t="inlineStr">
        <is>
          <t>HQ-LOCAL TRAVEL (For 35KM+)</t>
        </is>
      </c>
      <c r="Q194" t="inlineStr">
        <is>
          <t>Retailing HQ</t>
        </is>
      </c>
      <c r="R194" t="n">
        <v/>
      </c>
      <c r="S194" t="n">
        <v/>
      </c>
      <c r="T194" t="n">
        <v/>
      </c>
      <c r="U194" t="n">
        <v/>
      </c>
      <c r="V194" t="n">
        <v/>
      </c>
      <c r="W194" t="inlineStr">
        <is>
          <t>https://bizompictures.s3.ap-southeast-1.amazonaws.com/1810/BcPgnBrFvBmKlnE2E9ZS1792562410685s0Lg.png</t>
        </is>
      </c>
      <c r="X194" t="inlineStr">
        <is>
          <t>https://bizompictures.s3.ap-southeast-1.amazonaws.com/1810/qt0XXDv9WthxKWgIA3Id1792562414711R6NV.png</t>
        </is>
      </c>
      <c r="Y194" t="inlineStr">
        <is>
          <t>Bike</t>
        </is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inlineStr">
        <is>
          <t>440.00</t>
        </is>
      </c>
      <c r="AI194" t="n">
        <v/>
      </c>
      <c r="AJ194" t="inlineStr">
        <is>
          <t>0.00</t>
        </is>
      </c>
      <c r="AK194" t="inlineStr">
        <is>
          <t>2022</t>
        </is>
      </c>
      <c r="AL194" t="inlineStr">
        <is>
          <t>SURENDRAN R</t>
        </is>
      </c>
      <c r="AM194" t="inlineStr">
        <is>
          <t>HR APIS</t>
        </is>
      </c>
      <c r="AN194" t="inlineStr">
        <is>
          <t>Pending - 1st Approval</t>
        </is>
      </c>
      <c r="AO194" t="n">
        <v/>
      </c>
      <c r="AP194" t="n">
        <v/>
      </c>
      <c r="AQ194" t="inlineStr">
        <is>
          <t>Pending</t>
        </is>
      </c>
      <c r="AR194" t="inlineStr">
        <is>
          <t>9</t>
        </is>
      </c>
      <c r="AS194" t="n">
        <v/>
      </c>
      <c r="AT194" t="n">
        <v/>
      </c>
      <c r="AU194" t="inlineStr">
        <is>
          <t>Pending</t>
        </is>
      </c>
      <c r="AV194" t="n">
        <v/>
      </c>
      <c r="AW194" t="inlineStr">
        <is>
          <t>6</t>
        </is>
      </c>
      <c r="AX194" t="inlineStr">
        <is>
          <t>0</t>
        </is>
      </c>
      <c r="AY194" t="n">
        <v/>
      </c>
      <c r="AZ194" t="inlineStr">
        <is>
          <t>Active</t>
        </is>
      </c>
      <c r="BA194" t="inlineStr">
        <is>
          <t>E-Commerce</t>
        </is>
      </c>
      <c r="BB194" t="n">
        <v/>
      </c>
      <c r="BC194" t="inlineStr">
        <is>
          <t>05:31:59</t>
        </is>
      </c>
    </row>
    <row r="195" ht="98" customHeight="1">
      <c r="A195" t="inlineStr">
        <is>
          <t>GTR03 B</t>
        </is>
      </c>
      <c r="B195" t="inlineStr">
        <is>
          <t>UP WEST-1,UP WEST-2</t>
        </is>
      </c>
      <c r="C195" t="inlineStr">
        <is>
          <t>KAFIL AHMAD KHAN</t>
        </is>
      </c>
      <c r="D195" t="inlineStr">
        <is>
          <t>SL04461</t>
        </is>
      </c>
      <c r="E195" t="inlineStr">
        <is>
          <t>SO</t>
        </is>
      </c>
      <c r="F195" t="inlineStr">
        <is>
          <t>Active</t>
        </is>
      </c>
      <c r="G195" t="inlineStr">
        <is>
          <t>Shahjahanpur</t>
        </is>
      </c>
      <c r="H195" t="inlineStr">
        <is>
          <t>Shahjahanpur.1 Market (ARVIKA TRADERS - C002848)</t>
        </is>
      </c>
      <c r="I195" t="inlineStr">
        <is>
          <t>DHARAM PAL SINGH</t>
        </is>
      </c>
      <c r="J195" t="inlineStr">
        <is>
          <t>SL04385</t>
        </is>
      </c>
      <c r="K195" t="inlineStr">
        <is>
          <t>ASE</t>
        </is>
      </c>
      <c r="L195" t="inlineStr">
        <is>
          <t>2026-10-14</t>
        </is>
      </c>
      <c r="M195" t="inlineStr">
        <is>
          <t>2026-10-21</t>
        </is>
      </c>
      <c r="N195" t="inlineStr">
        <is>
          <t>497745</t>
        </is>
      </c>
      <c r="O195" t="inlineStr">
        <is>
          <t>352141</t>
        </is>
      </c>
      <c r="P195" t="inlineStr">
        <is>
          <t>HQ-LOCAL TRAVEL (For 35KM+)</t>
        </is>
      </c>
      <c r="Q195" t="inlineStr">
        <is>
          <t>Retailing HQ</t>
        </is>
      </c>
      <c r="R195" t="n">
        <v/>
      </c>
      <c r="S195" t="n">
        <v/>
      </c>
      <c r="T195" t="n">
        <v/>
      </c>
      <c r="U195" t="n">
        <v/>
      </c>
      <c r="V195" t="n">
        <v/>
      </c>
      <c r="W195" t="inlineStr">
        <is>
          <t>https://bizompictures.s3.ap-southeast-1.amazonaws.com/1810/IEo671C442f74m8o2jZL1792577471721errC.jpeg</t>
        </is>
      </c>
      <c r="X195" t="inlineStr">
        <is>
          <t>https://bizompictures.s3.ap-southeast-1.amazonaws.com/1810/qosTOIrKbTorYEGV4ZBU1792577479237hJFa.jpeg</t>
        </is>
      </c>
      <c r="Y195" t="inlineStr">
        <is>
          <t>Bike</t>
        </is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inlineStr">
        <is>
          <t>140.00</t>
        </is>
      </c>
      <c r="AI195" t="n">
        <v/>
      </c>
      <c r="AJ195" t="inlineStr">
        <is>
          <t>0.00</t>
        </is>
      </c>
      <c r="AK195" t="inlineStr">
        <is>
          <t>2264</t>
        </is>
      </c>
      <c r="AL195" t="inlineStr">
        <is>
          <t>SAURABH JAISWAL</t>
        </is>
      </c>
      <c r="AM195" t="inlineStr">
        <is>
          <t>HR APIS</t>
        </is>
      </c>
      <c r="AN195" t="inlineStr">
        <is>
          <t>Pending - 1st Approval</t>
        </is>
      </c>
      <c r="AO195" t="n">
        <v/>
      </c>
      <c r="AP195" t="n">
        <v/>
      </c>
      <c r="AQ195" t="inlineStr">
        <is>
          <t>Pending</t>
        </is>
      </c>
      <c r="AR195" t="inlineStr">
        <is>
          <t>9</t>
        </is>
      </c>
      <c r="AS195" t="n">
        <v/>
      </c>
      <c r="AT195" t="n">
        <v/>
      </c>
      <c r="AU195" t="inlineStr">
        <is>
          <t>Pending</t>
        </is>
      </c>
      <c r="AV195" t="n">
        <v/>
      </c>
      <c r="AW195" t="inlineStr">
        <is>
          <t>42</t>
        </is>
      </c>
      <c r="AX195" t="inlineStr">
        <is>
          <t>23</t>
        </is>
      </c>
      <c r="AY195" t="inlineStr">
        <is>
          <t>170.00</t>
        </is>
      </c>
      <c r="AZ195" t="inlineStr">
        <is>
          <t>Active</t>
        </is>
      </c>
      <c r="BA195" t="inlineStr">
        <is>
          <t>General Trade</t>
        </is>
      </c>
      <c r="BB195" t="n">
        <v/>
      </c>
      <c r="BC195" t="inlineStr">
        <is>
          <t>07:13:26</t>
        </is>
      </c>
    </row>
    <row r="196" ht="98" customHeight="1">
      <c r="A196" t="inlineStr">
        <is>
          <t>GTR07</t>
        </is>
      </c>
      <c r="B196" t="inlineStr">
        <is>
          <t>ANDHRA PRADESH-2</t>
        </is>
      </c>
      <c r="C196" t="inlineStr">
        <is>
          <t>DEVAIAH KUDUMU</t>
        </is>
      </c>
      <c r="D196" t="inlineStr">
        <is>
          <t>SL04417</t>
        </is>
      </c>
      <c r="E196" t="inlineStr">
        <is>
          <t>SR</t>
        </is>
      </c>
      <c r="F196" t="inlineStr">
        <is>
          <t>Active</t>
        </is>
      </c>
      <c r="G196" t="inlineStr">
        <is>
          <t>Tirupati</t>
        </is>
      </c>
      <c r="H196" t="inlineStr">
        <is>
          <t>GIRIPURAM (KEERTHI ENTERPRISES - DB00316)</t>
        </is>
      </c>
      <c r="I196" t="inlineStr">
        <is>
          <t>Vacant_ASE_Andhra_2</t>
        </is>
      </c>
      <c r="J196" t="n">
        <v/>
      </c>
      <c r="K196" t="inlineStr">
        <is>
          <t>ASE</t>
        </is>
      </c>
      <c r="L196" t="inlineStr">
        <is>
          <t>2026-10-17</t>
        </is>
      </c>
      <c r="M196" t="inlineStr">
        <is>
          <t>2026-10-21</t>
        </is>
      </c>
      <c r="N196" t="inlineStr">
        <is>
          <t>497992</t>
        </is>
      </c>
      <c r="O196" t="inlineStr">
        <is>
          <t>352347</t>
        </is>
      </c>
      <c r="P196" t="inlineStr">
        <is>
          <t>HQ-LOCAL TRAVEL (For 35KM+)</t>
        </is>
      </c>
      <c r="Q196" t="inlineStr">
        <is>
          <t>Retailing HQ</t>
        </is>
      </c>
      <c r="R196" t="n">
        <v/>
      </c>
      <c r="S196" t="n">
        <v/>
      </c>
      <c r="T196" t="n">
        <v/>
      </c>
      <c r="U196" t="n">
        <v/>
      </c>
      <c r="V196" t="n">
        <v/>
      </c>
      <c r="W196" t="inlineStr">
        <is>
          <t>https://bizompictures.s3.ap-southeast-1.amazonaws.com/1810/2XBtBH9r0cvSDHsXwi3O1792593567994WmLL.jpeg</t>
        </is>
      </c>
      <c r="X196" t="inlineStr">
        <is>
          <t>https://bizompictures.s3.ap-southeast-1.amazonaws.com/1810/xmOJycHSyfDa7EYkGGnd1792593575972d9VH.jpeg</t>
        </is>
      </c>
      <c r="Y196" t="inlineStr">
        <is>
          <t>Bike</t>
        </is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inlineStr">
        <is>
          <t>76.00</t>
        </is>
      </c>
      <c r="AI196" t="inlineStr">
        <is>
          <t>76.00</t>
        </is>
      </c>
      <c r="AJ196" t="inlineStr">
        <is>
          <t>76.00</t>
        </is>
      </c>
      <c r="AK196" t="inlineStr">
        <is>
          <t>2200</t>
        </is>
      </c>
      <c r="AL196" t="inlineStr">
        <is>
          <t>VINOD KANDAPPAGARI</t>
        </is>
      </c>
      <c r="AM196" t="inlineStr">
        <is>
          <t>HR APIS</t>
        </is>
      </c>
      <c r="AN196" t="inlineStr">
        <is>
          <t>Pending - 2nd Approval</t>
        </is>
      </c>
      <c r="AO196" t="inlineStr">
        <is>
          <t>2026-10-21</t>
        </is>
      </c>
      <c r="AP196" t="n">
        <v/>
      </c>
      <c r="AQ196" t="inlineStr">
        <is>
          <t>Approved</t>
        </is>
      </c>
      <c r="AR196" t="inlineStr">
        <is>
          <t>6</t>
        </is>
      </c>
      <c r="AS196" t="n">
        <v/>
      </c>
      <c r="AT196" t="n">
        <v/>
      </c>
      <c r="AU196" t="inlineStr">
        <is>
          <t>Pending</t>
        </is>
      </c>
      <c r="AV196" t="inlineStr">
        <is>
          <t>2</t>
        </is>
      </c>
      <c r="AW196" t="inlineStr">
        <is>
          <t>45</t>
        </is>
      </c>
      <c r="AX196" t="inlineStr">
        <is>
          <t>20</t>
        </is>
      </c>
      <c r="AY196" t="inlineStr">
        <is>
          <t>331.00</t>
        </is>
      </c>
      <c r="AZ196" t="inlineStr">
        <is>
          <t>Active</t>
        </is>
      </c>
      <c r="BA196" t="inlineStr">
        <is>
          <t>General Trade</t>
        </is>
      </c>
      <c r="BB196" t="n">
        <v/>
      </c>
      <c r="BC196" t="inlineStr">
        <is>
          <t>09:19:54</t>
        </is>
      </c>
    </row>
    <row r="197" ht="98" customHeight="1">
      <c r="A197" t="inlineStr">
        <is>
          <t>GTR07</t>
        </is>
      </c>
      <c r="B197" t="inlineStr">
        <is>
          <t>ANDHRA PRADESH-1</t>
        </is>
      </c>
      <c r="C197" t="inlineStr">
        <is>
          <t>GANDROTHULA SUBBA RAO</t>
        </is>
      </c>
      <c r="D197" t="inlineStr">
        <is>
          <t>SL04446</t>
        </is>
      </c>
      <c r="E197" t="inlineStr">
        <is>
          <t>SR</t>
        </is>
      </c>
      <c r="F197" t="inlineStr">
        <is>
          <t>Active</t>
        </is>
      </c>
      <c r="G197" t="inlineStr">
        <is>
          <t>RAJMUNDRY</t>
        </is>
      </c>
      <c r="H197" t="inlineStr">
        <is>
          <t>Main Road Ramchandrapuram Market (Siri Agencies - DB00568)</t>
        </is>
      </c>
      <c r="I197" t="inlineStr">
        <is>
          <t>Vacant_ASE_Andhra_1A</t>
        </is>
      </c>
      <c r="J197" t="n">
        <v/>
      </c>
      <c r="K197" t="inlineStr">
        <is>
          <t>ASE</t>
        </is>
      </c>
      <c r="L197" t="inlineStr">
        <is>
          <t>2026-10-16</t>
        </is>
      </c>
      <c r="M197" t="inlineStr">
        <is>
          <t>2026-10-21</t>
        </is>
      </c>
      <c r="N197" t="inlineStr">
        <is>
          <t>498076</t>
        </is>
      </c>
      <c r="O197" t="inlineStr">
        <is>
          <t>352413</t>
        </is>
      </c>
      <c r="P197" t="inlineStr">
        <is>
          <t>HQ-LOCAL TRAVEL (For 35KM+)</t>
        </is>
      </c>
      <c r="Q197" t="inlineStr">
        <is>
          <t>Retailing EX-HQ</t>
        </is>
      </c>
      <c r="R197" t="n">
        <v/>
      </c>
      <c r="S197" t="n">
        <v/>
      </c>
      <c r="T197" t="n">
        <v/>
      </c>
      <c r="U197" t="n">
        <v/>
      </c>
      <c r="V197" t="n">
        <v/>
      </c>
      <c r="W197" t="inlineStr">
        <is>
          <t>https://bizompictures.s3.ap-southeast-1.amazonaws.com/1810/4gehARPEMuZyhFDBS7oN1792597855811YUA6.jpeg</t>
        </is>
      </c>
      <c r="X197" t="inlineStr">
        <is>
          <t>https://bizompictures.s3.ap-southeast-1.amazonaws.com/1810/evoeTXbtIvXLEaq9Gvrl1792597886522ChF0.jpeg</t>
        </is>
      </c>
      <c r="Y197" t="inlineStr">
        <is>
          <t>Bike</t>
        </is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inlineStr">
        <is>
          <t>196.00</t>
        </is>
      </c>
      <c r="AI197" t="n">
        <v/>
      </c>
      <c r="AJ197" t="inlineStr">
        <is>
          <t>0.00</t>
        </is>
      </c>
      <c r="AK197" t="inlineStr">
        <is>
          <t>2246</t>
        </is>
      </c>
      <c r="AL197" t="inlineStr">
        <is>
          <t>Yellapu Nageswara Rao</t>
        </is>
      </c>
      <c r="AM197" t="inlineStr">
        <is>
          <t>HR APIS</t>
        </is>
      </c>
      <c r="AN197" t="inlineStr">
        <is>
          <t>Pending - 1st Approval</t>
        </is>
      </c>
      <c r="AO197" t="n">
        <v/>
      </c>
      <c r="AP197" t="n">
        <v/>
      </c>
      <c r="AQ197" t="inlineStr">
        <is>
          <t>Pending</t>
        </is>
      </c>
      <c r="AR197" t="inlineStr">
        <is>
          <t>7</t>
        </is>
      </c>
      <c r="AS197" t="n">
        <v/>
      </c>
      <c r="AT197" t="n">
        <v/>
      </c>
      <c r="AU197" t="inlineStr">
        <is>
          <t>Pending</t>
        </is>
      </c>
      <c r="AV197" t="n">
        <v/>
      </c>
      <c r="AW197" t="inlineStr">
        <is>
          <t>47</t>
        </is>
      </c>
      <c r="AX197" t="inlineStr">
        <is>
          <t>21</t>
        </is>
      </c>
      <c r="AY197" t="inlineStr">
        <is>
          <t>235.00</t>
        </is>
      </c>
      <c r="AZ197" t="inlineStr">
        <is>
          <t>Active</t>
        </is>
      </c>
      <c r="BA197" t="inlineStr">
        <is>
          <t>General Trade</t>
        </is>
      </c>
      <c r="BB197" t="n">
        <v/>
      </c>
      <c r="BC197" t="inlineStr">
        <is>
          <t>08:22:45</t>
        </is>
      </c>
    </row>
    <row r="198" ht="98" customHeight="1">
      <c r="A198" t="inlineStr">
        <is>
          <t>GTR01</t>
        </is>
      </c>
      <c r="B198" t="inlineStr">
        <is>
          <t>HIMACHAL PRADESH</t>
        </is>
      </c>
      <c r="C198" t="inlineStr">
        <is>
          <t>RAJESH KUMAR SHARMA</t>
        </is>
      </c>
      <c r="D198" t="inlineStr">
        <is>
          <t>SL04130</t>
        </is>
      </c>
      <c r="E198" t="inlineStr">
        <is>
          <t>SO</t>
        </is>
      </c>
      <c r="F198" t="inlineStr">
        <is>
          <t>Active</t>
        </is>
      </c>
      <c r="G198" t="inlineStr">
        <is>
          <t>Bilaspur</t>
        </is>
      </c>
      <c r="H198" t="inlineStr">
        <is>
          <t>Nadaun Market (RAM CHAND MADAN LAL - C002375)</t>
        </is>
      </c>
      <c r="I198" t="inlineStr">
        <is>
          <t>Vacant_ASE_HP</t>
        </is>
      </c>
      <c r="J198" t="n">
        <v/>
      </c>
      <c r="K198" t="inlineStr">
        <is>
          <t>ASE</t>
        </is>
      </c>
      <c r="L198" t="inlineStr">
        <is>
          <t>2026-10-16</t>
        </is>
      </c>
      <c r="M198" t="inlineStr">
        <is>
          <t>2026-10-22</t>
        </is>
      </c>
      <c r="N198" t="inlineStr">
        <is>
          <t>498280</t>
        </is>
      </c>
      <c r="O198" t="inlineStr">
        <is>
          <t>352577</t>
        </is>
      </c>
      <c r="P198" t="inlineStr">
        <is>
          <t>HQ-LOCAL TRAVEL (For 35KM+)</t>
        </is>
      </c>
      <c r="Q198" t="inlineStr">
        <is>
          <t>Retailing HQ</t>
        </is>
      </c>
      <c r="R198" t="n">
        <v/>
      </c>
      <c r="S198" t="n">
        <v/>
      </c>
      <c r="T198" t="n">
        <v/>
      </c>
      <c r="U198" t="n">
        <v/>
      </c>
      <c r="V198" t="n">
        <v/>
      </c>
      <c r="W198" t="inlineStr">
        <is>
          <t>https://bizompictures.s3.ap-southeast-1.amazonaws.com/1810/A75DNzVZMGOsjeMzJUra1792649448996f4KC.jpeg</t>
        </is>
      </c>
      <c r="X198" t="inlineStr">
        <is>
          <t>https://bizompictures.s3.ap-southeast-1.amazonaws.com/1810/FjVqeTF3AzSsSt9uQaFg1792649461651OZoz.jpeg</t>
        </is>
      </c>
      <c r="Y198" t="inlineStr">
        <is>
          <t>Bike</t>
        </is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inlineStr">
        <is>
          <t>316.00</t>
        </is>
      </c>
      <c r="AI198" t="n">
        <v/>
      </c>
      <c r="AJ198" t="inlineStr">
        <is>
          <t>0.00</t>
        </is>
      </c>
      <c r="AK198" t="inlineStr">
        <is>
          <t>1731</t>
        </is>
      </c>
      <c r="AL198" t="inlineStr">
        <is>
          <t>MOHINDER SHARMA</t>
        </is>
      </c>
      <c r="AM198" t="inlineStr">
        <is>
          <t>HR APIS</t>
        </is>
      </c>
      <c r="AN198" t="inlineStr">
        <is>
          <t>Pending - 1st Approval</t>
        </is>
      </c>
      <c r="AO198" t="n">
        <v/>
      </c>
      <c r="AP198" t="n">
        <v/>
      </c>
      <c r="AQ198" t="inlineStr">
        <is>
          <t>Pending</t>
        </is>
      </c>
      <c r="AR198" t="inlineStr">
        <is>
          <t>7</t>
        </is>
      </c>
      <c r="AS198" t="n">
        <v/>
      </c>
      <c r="AT198" t="n">
        <v/>
      </c>
      <c r="AU198" t="inlineStr">
        <is>
          <t>Pending</t>
        </is>
      </c>
      <c r="AV198" t="n">
        <v/>
      </c>
      <c r="AW198" t="inlineStr">
        <is>
          <t>42</t>
        </is>
      </c>
      <c r="AX198" t="inlineStr">
        <is>
          <t>20</t>
        </is>
      </c>
      <c r="AY198" t="inlineStr">
        <is>
          <t>171.00</t>
        </is>
      </c>
      <c r="AZ198" t="inlineStr">
        <is>
          <t>Active</t>
        </is>
      </c>
      <c r="BA198" t="inlineStr">
        <is>
          <t>General Trade</t>
        </is>
      </c>
      <c r="BB198" t="n">
        <v/>
      </c>
      <c r="BC198" t="inlineStr">
        <is>
          <t>08:10:16</t>
        </is>
      </c>
    </row>
    <row r="199" ht="98" customHeight="1">
      <c r="A199" t="inlineStr">
        <is>
          <t>East</t>
        </is>
      </c>
      <c r="B199" t="inlineStr">
        <is>
          <t>WEST BENGAL_MT</t>
        </is>
      </c>
      <c r="C199" t="inlineStr">
        <is>
          <t>MILI AHIRWAR</t>
        </is>
      </c>
      <c r="D199" t="inlineStr">
        <is>
          <t>SL03290</t>
        </is>
      </c>
      <c r="E199" t="inlineStr">
        <is>
          <t>SR</t>
        </is>
      </c>
      <c r="F199" t="inlineStr">
        <is>
          <t>Active</t>
        </is>
      </c>
      <c r="G199" t="inlineStr">
        <is>
          <t>Bhopal</t>
        </is>
      </c>
      <c r="H199" t="inlineStr">
        <is>
          <t>Jabalpur(Reliance Retail Limited-WB_C003174)</t>
        </is>
      </c>
      <c r="I199" t="inlineStr">
        <is>
          <t>POKHRAJ KUMAR SAHU</t>
        </is>
      </c>
      <c r="J199" t="inlineStr">
        <is>
          <t>SL04054</t>
        </is>
      </c>
      <c r="K199" t="inlineStr">
        <is>
          <t>KAE</t>
        </is>
      </c>
      <c r="L199" t="inlineStr">
        <is>
          <t>2026-10-16</t>
        </is>
      </c>
      <c r="M199" t="inlineStr">
        <is>
          <t>2026-10-22</t>
        </is>
      </c>
      <c r="N199" t="inlineStr">
        <is>
          <t>498351</t>
        </is>
      </c>
      <c r="O199" t="inlineStr">
        <is>
          <t>352627</t>
        </is>
      </c>
      <c r="P199" t="inlineStr">
        <is>
          <t>HQ-LOCAL TRAVEL (For 35KM+)</t>
        </is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inlineStr">
        <is>
          <t>https://bizompictures.s3.ap-southeast-1.amazonaws.com/1810/zDLMK3HsaSC2iYec1FIU1792669021485DE2d.jpeg</t>
        </is>
      </c>
      <c r="X199" t="inlineStr">
        <is>
          <t>https://bizompictures.s3.ap-southeast-1.amazonaws.com/1810/eZlUjgja1TmY3nDDgP7i1792669024242sgKY.jpeg</t>
        </is>
      </c>
      <c r="Y199" t="inlineStr">
        <is>
          <t>Bike</t>
        </is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inlineStr">
        <is>
          <t>292.00</t>
        </is>
      </c>
      <c r="AI199" t="n">
        <v/>
      </c>
      <c r="AJ199" t="inlineStr">
        <is>
          <t>0.00</t>
        </is>
      </c>
      <c r="AK199" t="inlineStr">
        <is>
          <t>892</t>
        </is>
      </c>
      <c r="AL199" t="inlineStr">
        <is>
          <t>POKHRAJ KUMAR SAHU</t>
        </is>
      </c>
      <c r="AM199" t="inlineStr">
        <is>
          <t>HR APIS</t>
        </is>
      </c>
      <c r="AN199" t="inlineStr">
        <is>
          <t>Pending - 1st Approval</t>
        </is>
      </c>
      <c r="AO199" t="n">
        <v/>
      </c>
      <c r="AP199" t="n">
        <v/>
      </c>
      <c r="AQ199" t="inlineStr">
        <is>
          <t>Pending</t>
        </is>
      </c>
      <c r="AR199" t="inlineStr">
        <is>
          <t>7</t>
        </is>
      </c>
      <c r="AS199" t="n">
        <v/>
      </c>
      <c r="AT199" t="n">
        <v/>
      </c>
      <c r="AU199" t="inlineStr">
        <is>
          <t>Pending</t>
        </is>
      </c>
      <c r="AV199" t="n">
        <v/>
      </c>
      <c r="AW199" t="inlineStr">
        <is>
          <t>1</t>
        </is>
      </c>
      <c r="AX199" t="inlineStr">
        <is>
          <t>0</t>
        </is>
      </c>
      <c r="AY199" t="n">
        <v/>
      </c>
      <c r="AZ199" t="inlineStr">
        <is>
          <t>Active</t>
        </is>
      </c>
      <c r="BA199" t="inlineStr">
        <is>
          <t>Modern Trade</t>
        </is>
      </c>
      <c r="BB199" t="n">
        <v/>
      </c>
      <c r="BC199" t="inlineStr">
        <is>
          <t>00:00:52</t>
        </is>
      </c>
    </row>
    <row r="200" ht="98" customHeight="1">
      <c r="A200" t="inlineStr">
        <is>
          <t>GTR03 B</t>
        </is>
      </c>
      <c r="B200" t="inlineStr">
        <is>
          <t>UP WEST-1,UP WEST-2</t>
        </is>
      </c>
      <c r="C200" t="inlineStr">
        <is>
          <t>KAFIL AHMAD KHAN</t>
        </is>
      </c>
      <c r="D200" t="inlineStr">
        <is>
          <t>SL04461</t>
        </is>
      </c>
      <c r="E200" t="inlineStr">
        <is>
          <t>SO</t>
        </is>
      </c>
      <c r="F200" t="inlineStr">
        <is>
          <t>Active</t>
        </is>
      </c>
      <c r="G200" t="inlineStr">
        <is>
          <t>Shahjahanpur</t>
        </is>
      </c>
      <c r="H200" t="inlineStr">
        <is>
          <t>Shahjahanpur.2 Market (ARVIKA TRADERS - C002848)</t>
        </is>
      </c>
      <c r="I200" t="inlineStr">
        <is>
          <t>DHARAM PAL SINGH</t>
        </is>
      </c>
      <c r="J200" t="inlineStr">
        <is>
          <t>SL04385</t>
        </is>
      </c>
      <c r="K200" t="inlineStr">
        <is>
          <t>ASE</t>
        </is>
      </c>
      <c r="L200" t="inlineStr">
        <is>
          <t>2026-10-15</t>
        </is>
      </c>
      <c r="M200" t="inlineStr">
        <is>
          <t>2026-10-22</t>
        </is>
      </c>
      <c r="N200" t="inlineStr">
        <is>
          <t>498436</t>
        </is>
      </c>
      <c r="O200" t="inlineStr">
        <is>
          <t>352693</t>
        </is>
      </c>
      <c r="P200" t="inlineStr">
        <is>
          <t>HQ-LOCAL TRAVEL (For 35KM+)</t>
        </is>
      </c>
      <c r="Q200" t="inlineStr">
        <is>
          <t>Retailing HQ</t>
        </is>
      </c>
      <c r="R200" t="n">
        <v/>
      </c>
      <c r="S200" t="n">
        <v/>
      </c>
      <c r="T200" t="n">
        <v/>
      </c>
      <c r="U200" t="n">
        <v/>
      </c>
      <c r="V200" t="n">
        <v/>
      </c>
      <c r="W200" t="inlineStr">
        <is>
          <t>https://bizompictures.s3.ap-southeast-1.amazonaws.com/1810/kvq47567OFTpsQL8y4MT1792674087462JTYP.jpeg</t>
        </is>
      </c>
      <c r="X200" t="inlineStr">
        <is>
          <t>https://bizompictures.s3.ap-southeast-1.amazonaws.com/1810/HOLsvRe5ShC9GpSaIZKS17926740906317fky.jpeg</t>
        </is>
      </c>
      <c r="Y200" t="inlineStr">
        <is>
          <t>Bike</t>
        </is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inlineStr">
        <is>
          <t>144.00</t>
        </is>
      </c>
      <c r="AI200" t="n">
        <v/>
      </c>
      <c r="AJ200" t="inlineStr">
        <is>
          <t>0.00</t>
        </is>
      </c>
      <c r="AK200" t="inlineStr">
        <is>
          <t>2264</t>
        </is>
      </c>
      <c r="AL200" t="inlineStr">
        <is>
          <t>SAURABH JAISWAL</t>
        </is>
      </c>
      <c r="AM200" t="inlineStr">
        <is>
          <t>HR APIS</t>
        </is>
      </c>
      <c r="AN200" t="inlineStr">
        <is>
          <t>Pending - 1st Approval</t>
        </is>
      </c>
      <c r="AO200" t="n">
        <v/>
      </c>
      <c r="AP200" t="n">
        <v/>
      </c>
      <c r="AQ200" t="inlineStr">
        <is>
          <t>Pending</t>
        </is>
      </c>
      <c r="AR200" t="inlineStr">
        <is>
          <t>8</t>
        </is>
      </c>
      <c r="AS200" t="n">
        <v/>
      </c>
      <c r="AT200" t="n">
        <v/>
      </c>
      <c r="AU200" t="inlineStr">
        <is>
          <t>Pending</t>
        </is>
      </c>
      <c r="AV200" t="n">
        <v/>
      </c>
      <c r="AW200" t="inlineStr">
        <is>
          <t>41</t>
        </is>
      </c>
      <c r="AX200" t="inlineStr">
        <is>
          <t>26</t>
        </is>
      </c>
      <c r="AY200" t="inlineStr">
        <is>
          <t>194.00</t>
        </is>
      </c>
      <c r="AZ200" t="inlineStr">
        <is>
          <t>Active</t>
        </is>
      </c>
      <c r="BA200" t="inlineStr">
        <is>
          <t>General Trade</t>
        </is>
      </c>
      <c r="BB200" t="n">
        <v/>
      </c>
      <c r="BC200" t="inlineStr">
        <is>
          <t>10:16:31</t>
        </is>
      </c>
    </row>
    <row r="201" ht="98" customHeight="1">
      <c r="A201" t="inlineStr">
        <is>
          <t>GTR03 B</t>
        </is>
      </c>
      <c r="B201" t="inlineStr">
        <is>
          <t>UP WEST-1,UP WEST-2</t>
        </is>
      </c>
      <c r="C201" t="inlineStr">
        <is>
          <t>KAFIL AHMAD KHAN</t>
        </is>
      </c>
      <c r="D201" t="inlineStr">
        <is>
          <t>SL04461</t>
        </is>
      </c>
      <c r="E201" t="inlineStr">
        <is>
          <t>SO</t>
        </is>
      </c>
      <c r="F201" t="inlineStr">
        <is>
          <t>Active</t>
        </is>
      </c>
      <c r="G201" t="inlineStr">
        <is>
          <t>Shahjahanpur</t>
        </is>
      </c>
      <c r="H201" t="inlineStr">
        <is>
          <t>Jalalabad Market (Anuj Trading com  - DB02049)</t>
        </is>
      </c>
      <c r="I201" t="inlineStr">
        <is>
          <t>DHARAM PAL SINGH</t>
        </is>
      </c>
      <c r="J201" t="inlineStr">
        <is>
          <t>SL04385</t>
        </is>
      </c>
      <c r="K201" t="inlineStr">
        <is>
          <t>ASE</t>
        </is>
      </c>
      <c r="L201" t="inlineStr">
        <is>
          <t>2026-10-16</t>
        </is>
      </c>
      <c r="M201" t="inlineStr">
        <is>
          <t>2026-10-22</t>
        </is>
      </c>
      <c r="N201" t="inlineStr">
        <is>
          <t>498450</t>
        </is>
      </c>
      <c r="O201" t="inlineStr">
        <is>
          <t>352703</t>
        </is>
      </c>
      <c r="P201" t="inlineStr">
        <is>
          <t>HQ-LOCAL TRAVEL (For 35KM+)</t>
        </is>
      </c>
      <c r="Q201" t="inlineStr">
        <is>
          <t>Retailing EX-HQ</t>
        </is>
      </c>
      <c r="R201" t="n">
        <v/>
      </c>
      <c r="S201" t="n">
        <v/>
      </c>
      <c r="T201" t="n">
        <v/>
      </c>
      <c r="U201" t="n">
        <v/>
      </c>
      <c r="V201" t="n">
        <v/>
      </c>
      <c r="W201" t="inlineStr">
        <is>
          <t>https://bizompictures.s3.ap-southeast-1.amazonaws.com/1810/HJvpeflmExWoPMseBcOS1792674287096G3IA.jpeg</t>
        </is>
      </c>
      <c r="X201" t="inlineStr">
        <is>
          <t>https://bizompictures.s3.ap-southeast-1.amazonaws.com/1810/UkKXNmNpVZGwhCnBU72R1792674294509TC2f.jpeg</t>
        </is>
      </c>
      <c r="Y201" t="inlineStr">
        <is>
          <t>Bike</t>
        </is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inlineStr">
        <is>
          <t>160.00</t>
        </is>
      </c>
      <c r="AI201" t="n">
        <v/>
      </c>
      <c r="AJ201" t="inlineStr">
        <is>
          <t>0.00</t>
        </is>
      </c>
      <c r="AK201" t="inlineStr">
        <is>
          <t>2264</t>
        </is>
      </c>
      <c r="AL201" t="inlineStr">
        <is>
          <t>SAURABH JAISWAL</t>
        </is>
      </c>
      <c r="AM201" t="inlineStr">
        <is>
          <t>HR APIS</t>
        </is>
      </c>
      <c r="AN201" t="inlineStr">
        <is>
          <t>Pending - 1st Approval</t>
        </is>
      </c>
      <c r="AO201" t="n">
        <v/>
      </c>
      <c r="AP201" t="n">
        <v/>
      </c>
      <c r="AQ201" t="inlineStr">
        <is>
          <t>Pending</t>
        </is>
      </c>
      <c r="AR201" t="inlineStr">
        <is>
          <t>7</t>
        </is>
      </c>
      <c r="AS201" t="n">
        <v/>
      </c>
      <c r="AT201" t="n">
        <v/>
      </c>
      <c r="AU201" t="inlineStr">
        <is>
          <t>Pending</t>
        </is>
      </c>
      <c r="AV201" t="n">
        <v/>
      </c>
      <c r="AW201" t="inlineStr">
        <is>
          <t>30</t>
        </is>
      </c>
      <c r="AX201" t="inlineStr">
        <is>
          <t>11</t>
        </is>
      </c>
      <c r="AY201" t="inlineStr">
        <is>
          <t>58.00</t>
        </is>
      </c>
      <c r="AZ201" t="inlineStr">
        <is>
          <t>Active</t>
        </is>
      </c>
      <c r="BA201" t="inlineStr">
        <is>
          <t>General Trade</t>
        </is>
      </c>
      <c r="BB201" t="n">
        <v/>
      </c>
      <c r="BC201" t="inlineStr">
        <is>
          <t>06:05:40</t>
        </is>
      </c>
    </row>
    <row r="202" ht="98" customHeight="1">
      <c r="A202" t="inlineStr">
        <is>
          <t>GTR02</t>
        </is>
      </c>
      <c r="B202" t="inlineStr">
        <is>
          <t>HARYANA-2</t>
        </is>
      </c>
      <c r="C202" t="inlineStr">
        <is>
          <t>KARMJIT SINGH</t>
        </is>
      </c>
      <c r="D202" t="inlineStr">
        <is>
          <t>SL04569</t>
        </is>
      </c>
      <c r="E202" t="inlineStr">
        <is>
          <t>SO</t>
        </is>
      </c>
      <c r="F202" t="inlineStr">
        <is>
          <t>Active</t>
        </is>
      </c>
      <c r="G202" t="inlineStr">
        <is>
          <t>JIND</t>
        </is>
      </c>
      <c r="H202" t="inlineStr">
        <is>
          <t>Railway Road,Uchana Mandi(Arnav Traders_C003443)</t>
        </is>
      </c>
      <c r="I202" t="inlineStr">
        <is>
          <t>RAVINDER KUMAR</t>
        </is>
      </c>
      <c r="J202" t="inlineStr">
        <is>
          <t>SL04513</t>
        </is>
      </c>
      <c r="K202" t="inlineStr">
        <is>
          <t>ASE</t>
        </is>
      </c>
      <c r="L202" t="inlineStr">
        <is>
          <t>2026-10-17</t>
        </is>
      </c>
      <c r="M202" t="inlineStr">
        <is>
          <t>2026-10-22</t>
        </is>
      </c>
      <c r="N202" t="inlineStr">
        <is>
          <t>498799</t>
        </is>
      </c>
      <c r="O202" t="inlineStr">
        <is>
          <t>352979</t>
        </is>
      </c>
      <c r="P202" t="inlineStr">
        <is>
          <t>HQ-LOCAL TRAVEL (For 35KM+)</t>
        </is>
      </c>
      <c r="Q202" t="inlineStr">
        <is>
          <t>Retailing HQ</t>
        </is>
      </c>
      <c r="R202" t="n">
        <v/>
      </c>
      <c r="S202" t="n">
        <v/>
      </c>
      <c r="T202" t="n">
        <v/>
      </c>
      <c r="U202" t="n">
        <v/>
      </c>
      <c r="V202" t="n">
        <v/>
      </c>
      <c r="W202" t="inlineStr">
        <is>
          <t>https://bizompictures.s3.ap-southeast-1.amazonaws.com/1810/5UxjzsTyri5AVemrXZCP1792687515595hapM.jpeg</t>
        </is>
      </c>
      <c r="X202" t="inlineStr">
        <is>
          <t>https://bizompictures.s3.ap-southeast-1.amazonaws.com/1810/4YoREotAk5G1khSMxCR81792687516476eKwa.jpeg</t>
        </is>
      </c>
      <c r="Y202" t="inlineStr">
        <is>
          <t>Bike</t>
        </is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inlineStr">
        <is>
          <t>152.00</t>
        </is>
      </c>
      <c r="AI202" t="n">
        <v/>
      </c>
      <c r="AJ202" t="inlineStr">
        <is>
          <t>0.00</t>
        </is>
      </c>
      <c r="AK202" t="inlineStr">
        <is>
          <t>2403</t>
        </is>
      </c>
      <c r="AL202" t="inlineStr">
        <is>
          <t>PUNEET WADHWA</t>
        </is>
      </c>
      <c r="AM202" t="inlineStr">
        <is>
          <t>HR APIS</t>
        </is>
      </c>
      <c r="AN202" t="inlineStr">
        <is>
          <t>Pending - 1st Approval</t>
        </is>
      </c>
      <c r="AO202" t="n">
        <v/>
      </c>
      <c r="AP202" t="n">
        <v/>
      </c>
      <c r="AQ202" t="inlineStr">
        <is>
          <t>Pending</t>
        </is>
      </c>
      <c r="AR202" t="inlineStr">
        <is>
          <t>6</t>
        </is>
      </c>
      <c r="AS202" t="n">
        <v/>
      </c>
      <c r="AT202" t="n">
        <v/>
      </c>
      <c r="AU202" t="inlineStr">
        <is>
          <t>Pending</t>
        </is>
      </c>
      <c r="AV202" t="n">
        <v/>
      </c>
      <c r="AW202" t="inlineStr">
        <is>
          <t>41</t>
        </is>
      </c>
      <c r="AX202" t="inlineStr">
        <is>
          <t>18</t>
        </is>
      </c>
      <c r="AY202" t="inlineStr">
        <is>
          <t>88.00</t>
        </is>
      </c>
      <c r="AZ202" t="inlineStr">
        <is>
          <t>Active</t>
        </is>
      </c>
      <c r="BA202" t="inlineStr">
        <is>
          <t>General Trade</t>
        </is>
      </c>
      <c r="BB202" t="n">
        <v/>
      </c>
      <c r="BC202" t="inlineStr">
        <is>
          <t>07:55:49</t>
        </is>
      </c>
    </row>
  </sheetData>
  <autoFilter ref="A1:BC202"/>
  <hyperlinks>
    <hyperlink xmlns:r="http://schemas.openxmlformats.org/officeDocument/2006/relationships" ref="W2" r:id="rId1"/>
    <hyperlink xmlns:r="http://schemas.openxmlformats.org/officeDocument/2006/relationships" ref="X2" r:id="rId2"/>
    <hyperlink xmlns:r="http://schemas.openxmlformats.org/officeDocument/2006/relationships" ref="W3" r:id="rId3"/>
    <hyperlink xmlns:r="http://schemas.openxmlformats.org/officeDocument/2006/relationships" ref="X3" r:id="rId4"/>
    <hyperlink xmlns:r="http://schemas.openxmlformats.org/officeDocument/2006/relationships" ref="W4" r:id="rId5"/>
    <hyperlink xmlns:r="http://schemas.openxmlformats.org/officeDocument/2006/relationships" ref="X4" r:id="rId6"/>
    <hyperlink xmlns:r="http://schemas.openxmlformats.org/officeDocument/2006/relationships" ref="W5" r:id="rId7"/>
    <hyperlink xmlns:r="http://schemas.openxmlformats.org/officeDocument/2006/relationships" ref="X5" r:id="rId8"/>
    <hyperlink xmlns:r="http://schemas.openxmlformats.org/officeDocument/2006/relationships" ref="W6" r:id="rId9"/>
    <hyperlink xmlns:r="http://schemas.openxmlformats.org/officeDocument/2006/relationships" ref="X6" r:id="rId10"/>
    <hyperlink xmlns:r="http://schemas.openxmlformats.org/officeDocument/2006/relationships" ref="W7" r:id="rId11"/>
    <hyperlink xmlns:r="http://schemas.openxmlformats.org/officeDocument/2006/relationships" ref="X7" r:id="rId12"/>
    <hyperlink xmlns:r="http://schemas.openxmlformats.org/officeDocument/2006/relationships" ref="W8" r:id="rId13"/>
    <hyperlink xmlns:r="http://schemas.openxmlformats.org/officeDocument/2006/relationships" ref="X8" r:id="rId14"/>
    <hyperlink xmlns:r="http://schemas.openxmlformats.org/officeDocument/2006/relationships" ref="W9" r:id="rId15"/>
    <hyperlink xmlns:r="http://schemas.openxmlformats.org/officeDocument/2006/relationships" ref="X9" r:id="rId16"/>
    <hyperlink xmlns:r="http://schemas.openxmlformats.org/officeDocument/2006/relationships" ref="W10" r:id="rId17"/>
    <hyperlink xmlns:r="http://schemas.openxmlformats.org/officeDocument/2006/relationships" ref="X10" r:id="rId18"/>
    <hyperlink xmlns:r="http://schemas.openxmlformats.org/officeDocument/2006/relationships" ref="W11" r:id="rId19"/>
    <hyperlink xmlns:r="http://schemas.openxmlformats.org/officeDocument/2006/relationships" ref="X11" r:id="rId20"/>
    <hyperlink xmlns:r="http://schemas.openxmlformats.org/officeDocument/2006/relationships" ref="W12" r:id="rId21"/>
    <hyperlink xmlns:r="http://schemas.openxmlformats.org/officeDocument/2006/relationships" ref="X12" r:id="rId22"/>
    <hyperlink xmlns:r="http://schemas.openxmlformats.org/officeDocument/2006/relationships" ref="W13" r:id="rId23"/>
    <hyperlink xmlns:r="http://schemas.openxmlformats.org/officeDocument/2006/relationships" ref="X13" r:id="rId24"/>
    <hyperlink xmlns:r="http://schemas.openxmlformats.org/officeDocument/2006/relationships" ref="W14" r:id="rId25"/>
    <hyperlink xmlns:r="http://schemas.openxmlformats.org/officeDocument/2006/relationships" ref="X14" r:id="rId26"/>
    <hyperlink xmlns:r="http://schemas.openxmlformats.org/officeDocument/2006/relationships" ref="W15" r:id="rId27"/>
    <hyperlink xmlns:r="http://schemas.openxmlformats.org/officeDocument/2006/relationships" ref="X15" r:id="rId28"/>
    <hyperlink xmlns:r="http://schemas.openxmlformats.org/officeDocument/2006/relationships" ref="W16" r:id="rId29"/>
    <hyperlink xmlns:r="http://schemas.openxmlformats.org/officeDocument/2006/relationships" ref="X16" r:id="rId30"/>
    <hyperlink xmlns:r="http://schemas.openxmlformats.org/officeDocument/2006/relationships" ref="W17" r:id="rId31"/>
    <hyperlink xmlns:r="http://schemas.openxmlformats.org/officeDocument/2006/relationships" ref="X17" r:id="rId32"/>
    <hyperlink xmlns:r="http://schemas.openxmlformats.org/officeDocument/2006/relationships" ref="W18" r:id="rId33"/>
    <hyperlink xmlns:r="http://schemas.openxmlformats.org/officeDocument/2006/relationships" ref="X18" r:id="rId34"/>
    <hyperlink xmlns:r="http://schemas.openxmlformats.org/officeDocument/2006/relationships" ref="W19" r:id="rId35"/>
    <hyperlink xmlns:r="http://schemas.openxmlformats.org/officeDocument/2006/relationships" ref="X19" r:id="rId36"/>
    <hyperlink xmlns:r="http://schemas.openxmlformats.org/officeDocument/2006/relationships" ref="W20" r:id="rId37"/>
    <hyperlink xmlns:r="http://schemas.openxmlformats.org/officeDocument/2006/relationships" ref="X20" r:id="rId38"/>
    <hyperlink xmlns:r="http://schemas.openxmlformats.org/officeDocument/2006/relationships" ref="W21" r:id="rId39"/>
    <hyperlink xmlns:r="http://schemas.openxmlformats.org/officeDocument/2006/relationships" ref="X21" r:id="rId40"/>
    <hyperlink xmlns:r="http://schemas.openxmlformats.org/officeDocument/2006/relationships" ref="W22" r:id="rId41"/>
    <hyperlink xmlns:r="http://schemas.openxmlformats.org/officeDocument/2006/relationships" ref="X22" r:id="rId42"/>
    <hyperlink xmlns:r="http://schemas.openxmlformats.org/officeDocument/2006/relationships" ref="W23" r:id="rId43"/>
    <hyperlink xmlns:r="http://schemas.openxmlformats.org/officeDocument/2006/relationships" ref="X23" r:id="rId44"/>
    <hyperlink xmlns:r="http://schemas.openxmlformats.org/officeDocument/2006/relationships" ref="W24" r:id="rId45"/>
    <hyperlink xmlns:r="http://schemas.openxmlformats.org/officeDocument/2006/relationships" ref="X24" r:id="rId46"/>
    <hyperlink xmlns:r="http://schemas.openxmlformats.org/officeDocument/2006/relationships" ref="W25" r:id="rId47"/>
    <hyperlink xmlns:r="http://schemas.openxmlformats.org/officeDocument/2006/relationships" ref="X25" r:id="rId48"/>
    <hyperlink xmlns:r="http://schemas.openxmlformats.org/officeDocument/2006/relationships" ref="W26" r:id="rId49"/>
    <hyperlink xmlns:r="http://schemas.openxmlformats.org/officeDocument/2006/relationships" ref="X26" r:id="rId50"/>
    <hyperlink xmlns:r="http://schemas.openxmlformats.org/officeDocument/2006/relationships" ref="W27" r:id="rId51"/>
    <hyperlink xmlns:r="http://schemas.openxmlformats.org/officeDocument/2006/relationships" ref="X27" r:id="rId52"/>
    <hyperlink xmlns:r="http://schemas.openxmlformats.org/officeDocument/2006/relationships" ref="W28" r:id="rId53"/>
    <hyperlink xmlns:r="http://schemas.openxmlformats.org/officeDocument/2006/relationships" ref="X28" r:id="rId54"/>
    <hyperlink xmlns:r="http://schemas.openxmlformats.org/officeDocument/2006/relationships" ref="W29" r:id="rId55"/>
    <hyperlink xmlns:r="http://schemas.openxmlformats.org/officeDocument/2006/relationships" ref="X29" r:id="rId56"/>
    <hyperlink xmlns:r="http://schemas.openxmlformats.org/officeDocument/2006/relationships" ref="W30" r:id="rId57"/>
    <hyperlink xmlns:r="http://schemas.openxmlformats.org/officeDocument/2006/relationships" ref="X30" r:id="rId58"/>
    <hyperlink xmlns:r="http://schemas.openxmlformats.org/officeDocument/2006/relationships" ref="W31" r:id="rId59"/>
    <hyperlink xmlns:r="http://schemas.openxmlformats.org/officeDocument/2006/relationships" ref="X31" r:id="rId60"/>
    <hyperlink xmlns:r="http://schemas.openxmlformats.org/officeDocument/2006/relationships" ref="W32" r:id="rId61"/>
    <hyperlink xmlns:r="http://schemas.openxmlformats.org/officeDocument/2006/relationships" ref="X32" r:id="rId62"/>
    <hyperlink xmlns:r="http://schemas.openxmlformats.org/officeDocument/2006/relationships" ref="W33" r:id="rId63"/>
    <hyperlink xmlns:r="http://schemas.openxmlformats.org/officeDocument/2006/relationships" ref="X33" r:id="rId64"/>
    <hyperlink xmlns:r="http://schemas.openxmlformats.org/officeDocument/2006/relationships" ref="W34" r:id="rId65"/>
    <hyperlink xmlns:r="http://schemas.openxmlformats.org/officeDocument/2006/relationships" ref="X34" r:id="rId66"/>
    <hyperlink xmlns:r="http://schemas.openxmlformats.org/officeDocument/2006/relationships" ref="W35" r:id="rId67"/>
    <hyperlink xmlns:r="http://schemas.openxmlformats.org/officeDocument/2006/relationships" ref="X35" r:id="rId68"/>
    <hyperlink xmlns:r="http://schemas.openxmlformats.org/officeDocument/2006/relationships" ref="W36" r:id="rId69"/>
    <hyperlink xmlns:r="http://schemas.openxmlformats.org/officeDocument/2006/relationships" ref="X36" r:id="rId70"/>
    <hyperlink xmlns:r="http://schemas.openxmlformats.org/officeDocument/2006/relationships" ref="W37" r:id="rId71"/>
    <hyperlink xmlns:r="http://schemas.openxmlformats.org/officeDocument/2006/relationships" ref="X37" r:id="rId72"/>
    <hyperlink xmlns:r="http://schemas.openxmlformats.org/officeDocument/2006/relationships" ref="W38" r:id="rId73"/>
    <hyperlink xmlns:r="http://schemas.openxmlformats.org/officeDocument/2006/relationships" ref="X38" r:id="rId74"/>
    <hyperlink xmlns:r="http://schemas.openxmlformats.org/officeDocument/2006/relationships" ref="W39" r:id="rId75"/>
    <hyperlink xmlns:r="http://schemas.openxmlformats.org/officeDocument/2006/relationships" ref="X39" r:id="rId76"/>
    <hyperlink xmlns:r="http://schemas.openxmlformats.org/officeDocument/2006/relationships" ref="W40" r:id="rId77"/>
    <hyperlink xmlns:r="http://schemas.openxmlformats.org/officeDocument/2006/relationships" ref="X40" r:id="rId78"/>
    <hyperlink xmlns:r="http://schemas.openxmlformats.org/officeDocument/2006/relationships" ref="W41" r:id="rId79"/>
    <hyperlink xmlns:r="http://schemas.openxmlformats.org/officeDocument/2006/relationships" ref="X41" r:id="rId80"/>
    <hyperlink xmlns:r="http://schemas.openxmlformats.org/officeDocument/2006/relationships" ref="W42" r:id="rId81"/>
    <hyperlink xmlns:r="http://schemas.openxmlformats.org/officeDocument/2006/relationships" ref="X42" r:id="rId82"/>
    <hyperlink xmlns:r="http://schemas.openxmlformats.org/officeDocument/2006/relationships" ref="W43" r:id="rId83"/>
    <hyperlink xmlns:r="http://schemas.openxmlformats.org/officeDocument/2006/relationships" ref="X43" r:id="rId84"/>
    <hyperlink xmlns:r="http://schemas.openxmlformats.org/officeDocument/2006/relationships" ref="W44" r:id="rId85"/>
    <hyperlink xmlns:r="http://schemas.openxmlformats.org/officeDocument/2006/relationships" ref="X44" r:id="rId86"/>
    <hyperlink xmlns:r="http://schemas.openxmlformats.org/officeDocument/2006/relationships" ref="W45" r:id="rId87"/>
    <hyperlink xmlns:r="http://schemas.openxmlformats.org/officeDocument/2006/relationships" ref="X45" r:id="rId88"/>
    <hyperlink xmlns:r="http://schemas.openxmlformats.org/officeDocument/2006/relationships" ref="W46" r:id="rId89"/>
    <hyperlink xmlns:r="http://schemas.openxmlformats.org/officeDocument/2006/relationships" ref="X46" r:id="rId90"/>
    <hyperlink xmlns:r="http://schemas.openxmlformats.org/officeDocument/2006/relationships" ref="W47" r:id="rId91"/>
    <hyperlink xmlns:r="http://schemas.openxmlformats.org/officeDocument/2006/relationships" ref="X47" r:id="rId92"/>
    <hyperlink xmlns:r="http://schemas.openxmlformats.org/officeDocument/2006/relationships" ref="W48" r:id="rId93"/>
    <hyperlink xmlns:r="http://schemas.openxmlformats.org/officeDocument/2006/relationships" ref="X48" r:id="rId94"/>
    <hyperlink xmlns:r="http://schemas.openxmlformats.org/officeDocument/2006/relationships" ref="W49" r:id="rId95"/>
    <hyperlink xmlns:r="http://schemas.openxmlformats.org/officeDocument/2006/relationships" ref="X49" r:id="rId96"/>
    <hyperlink xmlns:r="http://schemas.openxmlformats.org/officeDocument/2006/relationships" ref="W50" r:id="rId97"/>
    <hyperlink xmlns:r="http://schemas.openxmlformats.org/officeDocument/2006/relationships" ref="X50" r:id="rId98"/>
    <hyperlink xmlns:r="http://schemas.openxmlformats.org/officeDocument/2006/relationships" ref="W51" r:id="rId99"/>
    <hyperlink xmlns:r="http://schemas.openxmlformats.org/officeDocument/2006/relationships" ref="X51" r:id="rId100"/>
    <hyperlink xmlns:r="http://schemas.openxmlformats.org/officeDocument/2006/relationships" ref="W52" r:id="rId101"/>
    <hyperlink xmlns:r="http://schemas.openxmlformats.org/officeDocument/2006/relationships" ref="X52" r:id="rId102"/>
    <hyperlink xmlns:r="http://schemas.openxmlformats.org/officeDocument/2006/relationships" ref="W53" r:id="rId103"/>
    <hyperlink xmlns:r="http://schemas.openxmlformats.org/officeDocument/2006/relationships" ref="X53" r:id="rId104"/>
    <hyperlink xmlns:r="http://schemas.openxmlformats.org/officeDocument/2006/relationships" ref="W54" r:id="rId105"/>
    <hyperlink xmlns:r="http://schemas.openxmlformats.org/officeDocument/2006/relationships" ref="X54" r:id="rId106"/>
    <hyperlink xmlns:r="http://schemas.openxmlformats.org/officeDocument/2006/relationships" ref="W55" r:id="rId107"/>
    <hyperlink xmlns:r="http://schemas.openxmlformats.org/officeDocument/2006/relationships" ref="X55" r:id="rId108"/>
    <hyperlink xmlns:r="http://schemas.openxmlformats.org/officeDocument/2006/relationships" ref="W56" r:id="rId109"/>
    <hyperlink xmlns:r="http://schemas.openxmlformats.org/officeDocument/2006/relationships" ref="X56" r:id="rId110"/>
    <hyperlink xmlns:r="http://schemas.openxmlformats.org/officeDocument/2006/relationships" ref="W57" r:id="rId111"/>
    <hyperlink xmlns:r="http://schemas.openxmlformats.org/officeDocument/2006/relationships" ref="X57" r:id="rId112"/>
    <hyperlink xmlns:r="http://schemas.openxmlformats.org/officeDocument/2006/relationships" ref="W58" r:id="rId113"/>
    <hyperlink xmlns:r="http://schemas.openxmlformats.org/officeDocument/2006/relationships" ref="X58" r:id="rId114"/>
    <hyperlink xmlns:r="http://schemas.openxmlformats.org/officeDocument/2006/relationships" ref="W59" r:id="rId115"/>
    <hyperlink xmlns:r="http://schemas.openxmlformats.org/officeDocument/2006/relationships" ref="X59" r:id="rId116"/>
    <hyperlink xmlns:r="http://schemas.openxmlformats.org/officeDocument/2006/relationships" ref="W60" r:id="rId117"/>
    <hyperlink xmlns:r="http://schemas.openxmlformats.org/officeDocument/2006/relationships" ref="X60" r:id="rId118"/>
    <hyperlink xmlns:r="http://schemas.openxmlformats.org/officeDocument/2006/relationships" ref="W61" r:id="rId119"/>
    <hyperlink xmlns:r="http://schemas.openxmlformats.org/officeDocument/2006/relationships" ref="X61" r:id="rId120"/>
    <hyperlink xmlns:r="http://schemas.openxmlformats.org/officeDocument/2006/relationships" ref="W62" r:id="rId121"/>
    <hyperlink xmlns:r="http://schemas.openxmlformats.org/officeDocument/2006/relationships" ref="X62" r:id="rId122"/>
    <hyperlink xmlns:r="http://schemas.openxmlformats.org/officeDocument/2006/relationships" ref="W63" r:id="rId123"/>
    <hyperlink xmlns:r="http://schemas.openxmlformats.org/officeDocument/2006/relationships" ref="X63" r:id="rId124"/>
    <hyperlink xmlns:r="http://schemas.openxmlformats.org/officeDocument/2006/relationships" ref="W64" r:id="rId125"/>
    <hyperlink xmlns:r="http://schemas.openxmlformats.org/officeDocument/2006/relationships" ref="X64" r:id="rId126"/>
    <hyperlink xmlns:r="http://schemas.openxmlformats.org/officeDocument/2006/relationships" ref="W65" r:id="rId127"/>
    <hyperlink xmlns:r="http://schemas.openxmlformats.org/officeDocument/2006/relationships" ref="X65" r:id="rId128"/>
    <hyperlink xmlns:r="http://schemas.openxmlformats.org/officeDocument/2006/relationships" ref="W66" r:id="rId129"/>
    <hyperlink xmlns:r="http://schemas.openxmlformats.org/officeDocument/2006/relationships" ref="X66" r:id="rId130"/>
    <hyperlink xmlns:r="http://schemas.openxmlformats.org/officeDocument/2006/relationships" ref="W67" r:id="rId131"/>
    <hyperlink xmlns:r="http://schemas.openxmlformats.org/officeDocument/2006/relationships" ref="X67" r:id="rId132"/>
    <hyperlink xmlns:r="http://schemas.openxmlformats.org/officeDocument/2006/relationships" ref="W68" r:id="rId133"/>
    <hyperlink xmlns:r="http://schemas.openxmlformats.org/officeDocument/2006/relationships" ref="X68" r:id="rId134"/>
    <hyperlink xmlns:r="http://schemas.openxmlformats.org/officeDocument/2006/relationships" ref="W69" r:id="rId135"/>
    <hyperlink xmlns:r="http://schemas.openxmlformats.org/officeDocument/2006/relationships" ref="X69" r:id="rId136"/>
    <hyperlink xmlns:r="http://schemas.openxmlformats.org/officeDocument/2006/relationships" ref="W70" r:id="rId137"/>
    <hyperlink xmlns:r="http://schemas.openxmlformats.org/officeDocument/2006/relationships" ref="X70" r:id="rId138"/>
    <hyperlink xmlns:r="http://schemas.openxmlformats.org/officeDocument/2006/relationships" ref="W71" r:id="rId139"/>
    <hyperlink xmlns:r="http://schemas.openxmlformats.org/officeDocument/2006/relationships" ref="X71" r:id="rId140"/>
    <hyperlink xmlns:r="http://schemas.openxmlformats.org/officeDocument/2006/relationships" ref="W72" r:id="rId141"/>
    <hyperlink xmlns:r="http://schemas.openxmlformats.org/officeDocument/2006/relationships" ref="X72" r:id="rId142"/>
    <hyperlink xmlns:r="http://schemas.openxmlformats.org/officeDocument/2006/relationships" ref="W73" r:id="rId143"/>
    <hyperlink xmlns:r="http://schemas.openxmlformats.org/officeDocument/2006/relationships" ref="X73" r:id="rId144"/>
    <hyperlink xmlns:r="http://schemas.openxmlformats.org/officeDocument/2006/relationships" ref="W74" r:id="rId145"/>
    <hyperlink xmlns:r="http://schemas.openxmlformats.org/officeDocument/2006/relationships" ref="X74" r:id="rId146"/>
    <hyperlink xmlns:r="http://schemas.openxmlformats.org/officeDocument/2006/relationships" ref="W75" r:id="rId147"/>
    <hyperlink xmlns:r="http://schemas.openxmlformats.org/officeDocument/2006/relationships" ref="X75" r:id="rId148"/>
    <hyperlink xmlns:r="http://schemas.openxmlformats.org/officeDocument/2006/relationships" ref="W76" r:id="rId149"/>
    <hyperlink xmlns:r="http://schemas.openxmlformats.org/officeDocument/2006/relationships" ref="X76" r:id="rId150"/>
    <hyperlink xmlns:r="http://schemas.openxmlformats.org/officeDocument/2006/relationships" ref="W77" r:id="rId151"/>
    <hyperlink xmlns:r="http://schemas.openxmlformats.org/officeDocument/2006/relationships" ref="X77" r:id="rId152"/>
    <hyperlink xmlns:r="http://schemas.openxmlformats.org/officeDocument/2006/relationships" ref="W78" r:id="rId153"/>
    <hyperlink xmlns:r="http://schemas.openxmlformats.org/officeDocument/2006/relationships" ref="X78" r:id="rId154"/>
    <hyperlink xmlns:r="http://schemas.openxmlformats.org/officeDocument/2006/relationships" ref="W79" r:id="rId155"/>
    <hyperlink xmlns:r="http://schemas.openxmlformats.org/officeDocument/2006/relationships" ref="X79" r:id="rId156"/>
    <hyperlink xmlns:r="http://schemas.openxmlformats.org/officeDocument/2006/relationships" ref="W80" r:id="rId157"/>
    <hyperlink xmlns:r="http://schemas.openxmlformats.org/officeDocument/2006/relationships" ref="X80" r:id="rId158"/>
    <hyperlink xmlns:r="http://schemas.openxmlformats.org/officeDocument/2006/relationships" ref="W81" r:id="rId159"/>
    <hyperlink xmlns:r="http://schemas.openxmlformats.org/officeDocument/2006/relationships" ref="X81" r:id="rId160"/>
    <hyperlink xmlns:r="http://schemas.openxmlformats.org/officeDocument/2006/relationships" ref="W82" r:id="rId161"/>
    <hyperlink xmlns:r="http://schemas.openxmlformats.org/officeDocument/2006/relationships" ref="X82" r:id="rId162"/>
    <hyperlink xmlns:r="http://schemas.openxmlformats.org/officeDocument/2006/relationships" ref="W83" r:id="rId163"/>
    <hyperlink xmlns:r="http://schemas.openxmlformats.org/officeDocument/2006/relationships" ref="X83" r:id="rId164"/>
    <hyperlink xmlns:r="http://schemas.openxmlformats.org/officeDocument/2006/relationships" ref="W84" r:id="rId165"/>
    <hyperlink xmlns:r="http://schemas.openxmlformats.org/officeDocument/2006/relationships" ref="X84" r:id="rId166"/>
    <hyperlink xmlns:r="http://schemas.openxmlformats.org/officeDocument/2006/relationships" ref="W85" r:id="rId167"/>
    <hyperlink xmlns:r="http://schemas.openxmlformats.org/officeDocument/2006/relationships" ref="X85" r:id="rId168"/>
    <hyperlink xmlns:r="http://schemas.openxmlformats.org/officeDocument/2006/relationships" ref="W86" r:id="rId169"/>
    <hyperlink xmlns:r="http://schemas.openxmlformats.org/officeDocument/2006/relationships" ref="X86" r:id="rId170"/>
    <hyperlink xmlns:r="http://schemas.openxmlformats.org/officeDocument/2006/relationships" ref="W87" r:id="rId171"/>
    <hyperlink xmlns:r="http://schemas.openxmlformats.org/officeDocument/2006/relationships" ref="X87" r:id="rId172"/>
    <hyperlink xmlns:r="http://schemas.openxmlformats.org/officeDocument/2006/relationships" ref="W88" r:id="rId173"/>
    <hyperlink xmlns:r="http://schemas.openxmlformats.org/officeDocument/2006/relationships" ref="X88" r:id="rId174"/>
    <hyperlink xmlns:r="http://schemas.openxmlformats.org/officeDocument/2006/relationships" ref="W89" r:id="rId175"/>
    <hyperlink xmlns:r="http://schemas.openxmlformats.org/officeDocument/2006/relationships" ref="X89" r:id="rId176"/>
    <hyperlink xmlns:r="http://schemas.openxmlformats.org/officeDocument/2006/relationships" ref="W90" r:id="rId177"/>
    <hyperlink xmlns:r="http://schemas.openxmlformats.org/officeDocument/2006/relationships" ref="X90" r:id="rId178"/>
    <hyperlink xmlns:r="http://schemas.openxmlformats.org/officeDocument/2006/relationships" ref="W91" r:id="rId179"/>
    <hyperlink xmlns:r="http://schemas.openxmlformats.org/officeDocument/2006/relationships" ref="X91" r:id="rId180"/>
    <hyperlink xmlns:r="http://schemas.openxmlformats.org/officeDocument/2006/relationships" ref="W92" r:id="rId181"/>
    <hyperlink xmlns:r="http://schemas.openxmlformats.org/officeDocument/2006/relationships" ref="X92" r:id="rId182"/>
    <hyperlink xmlns:r="http://schemas.openxmlformats.org/officeDocument/2006/relationships" ref="W93" r:id="rId183"/>
    <hyperlink xmlns:r="http://schemas.openxmlformats.org/officeDocument/2006/relationships" ref="X93" r:id="rId184"/>
    <hyperlink xmlns:r="http://schemas.openxmlformats.org/officeDocument/2006/relationships" ref="W94" r:id="rId185"/>
    <hyperlink xmlns:r="http://schemas.openxmlformats.org/officeDocument/2006/relationships" ref="X94" r:id="rId186"/>
    <hyperlink xmlns:r="http://schemas.openxmlformats.org/officeDocument/2006/relationships" ref="W95" r:id="rId187"/>
    <hyperlink xmlns:r="http://schemas.openxmlformats.org/officeDocument/2006/relationships" ref="X95" r:id="rId188"/>
    <hyperlink xmlns:r="http://schemas.openxmlformats.org/officeDocument/2006/relationships" ref="W96" r:id="rId189"/>
    <hyperlink xmlns:r="http://schemas.openxmlformats.org/officeDocument/2006/relationships" ref="X96" r:id="rId190"/>
    <hyperlink xmlns:r="http://schemas.openxmlformats.org/officeDocument/2006/relationships" ref="W97" r:id="rId191"/>
    <hyperlink xmlns:r="http://schemas.openxmlformats.org/officeDocument/2006/relationships" ref="X97" r:id="rId192"/>
    <hyperlink xmlns:r="http://schemas.openxmlformats.org/officeDocument/2006/relationships" ref="W98" r:id="rId193"/>
    <hyperlink xmlns:r="http://schemas.openxmlformats.org/officeDocument/2006/relationships" ref="X98" r:id="rId194"/>
    <hyperlink xmlns:r="http://schemas.openxmlformats.org/officeDocument/2006/relationships" ref="W99" r:id="rId195"/>
    <hyperlink xmlns:r="http://schemas.openxmlformats.org/officeDocument/2006/relationships" ref="X99" r:id="rId196"/>
    <hyperlink xmlns:r="http://schemas.openxmlformats.org/officeDocument/2006/relationships" ref="W100" r:id="rId197"/>
    <hyperlink xmlns:r="http://schemas.openxmlformats.org/officeDocument/2006/relationships" ref="X100" r:id="rId198"/>
    <hyperlink xmlns:r="http://schemas.openxmlformats.org/officeDocument/2006/relationships" ref="W101" r:id="rId199"/>
    <hyperlink xmlns:r="http://schemas.openxmlformats.org/officeDocument/2006/relationships" ref="X101" r:id="rId200"/>
    <hyperlink xmlns:r="http://schemas.openxmlformats.org/officeDocument/2006/relationships" ref="W102" r:id="rId201"/>
    <hyperlink xmlns:r="http://schemas.openxmlformats.org/officeDocument/2006/relationships" ref="X102" r:id="rId202"/>
    <hyperlink xmlns:r="http://schemas.openxmlformats.org/officeDocument/2006/relationships" ref="W103" r:id="rId203"/>
    <hyperlink xmlns:r="http://schemas.openxmlformats.org/officeDocument/2006/relationships" ref="X103" r:id="rId204"/>
    <hyperlink xmlns:r="http://schemas.openxmlformats.org/officeDocument/2006/relationships" ref="W104" r:id="rId205"/>
    <hyperlink xmlns:r="http://schemas.openxmlformats.org/officeDocument/2006/relationships" ref="X104" r:id="rId206"/>
    <hyperlink xmlns:r="http://schemas.openxmlformats.org/officeDocument/2006/relationships" ref="W105" r:id="rId207"/>
    <hyperlink xmlns:r="http://schemas.openxmlformats.org/officeDocument/2006/relationships" ref="X105" r:id="rId208"/>
    <hyperlink xmlns:r="http://schemas.openxmlformats.org/officeDocument/2006/relationships" ref="W106" r:id="rId209"/>
    <hyperlink xmlns:r="http://schemas.openxmlformats.org/officeDocument/2006/relationships" ref="X106" r:id="rId210"/>
    <hyperlink xmlns:r="http://schemas.openxmlformats.org/officeDocument/2006/relationships" ref="W107" r:id="rId211"/>
    <hyperlink xmlns:r="http://schemas.openxmlformats.org/officeDocument/2006/relationships" ref="X107" r:id="rId212"/>
    <hyperlink xmlns:r="http://schemas.openxmlformats.org/officeDocument/2006/relationships" ref="W108" r:id="rId213"/>
    <hyperlink xmlns:r="http://schemas.openxmlformats.org/officeDocument/2006/relationships" ref="X108" r:id="rId214"/>
    <hyperlink xmlns:r="http://schemas.openxmlformats.org/officeDocument/2006/relationships" ref="W109" r:id="rId215"/>
    <hyperlink xmlns:r="http://schemas.openxmlformats.org/officeDocument/2006/relationships" ref="X109" r:id="rId216"/>
    <hyperlink xmlns:r="http://schemas.openxmlformats.org/officeDocument/2006/relationships" ref="W110" r:id="rId217"/>
    <hyperlink xmlns:r="http://schemas.openxmlformats.org/officeDocument/2006/relationships" ref="X110" r:id="rId218"/>
    <hyperlink xmlns:r="http://schemas.openxmlformats.org/officeDocument/2006/relationships" ref="W111" r:id="rId219"/>
    <hyperlink xmlns:r="http://schemas.openxmlformats.org/officeDocument/2006/relationships" ref="X111" r:id="rId220"/>
    <hyperlink xmlns:r="http://schemas.openxmlformats.org/officeDocument/2006/relationships" ref="W112" r:id="rId221"/>
    <hyperlink xmlns:r="http://schemas.openxmlformats.org/officeDocument/2006/relationships" ref="X112" r:id="rId222"/>
    <hyperlink xmlns:r="http://schemas.openxmlformats.org/officeDocument/2006/relationships" ref="W113" r:id="rId223"/>
    <hyperlink xmlns:r="http://schemas.openxmlformats.org/officeDocument/2006/relationships" ref="X113" r:id="rId224"/>
    <hyperlink xmlns:r="http://schemas.openxmlformats.org/officeDocument/2006/relationships" ref="W114" r:id="rId225"/>
    <hyperlink xmlns:r="http://schemas.openxmlformats.org/officeDocument/2006/relationships" ref="X114" r:id="rId226"/>
    <hyperlink xmlns:r="http://schemas.openxmlformats.org/officeDocument/2006/relationships" ref="W115" r:id="rId227"/>
    <hyperlink xmlns:r="http://schemas.openxmlformats.org/officeDocument/2006/relationships" ref="X115" r:id="rId228"/>
    <hyperlink xmlns:r="http://schemas.openxmlformats.org/officeDocument/2006/relationships" ref="W116" r:id="rId229"/>
    <hyperlink xmlns:r="http://schemas.openxmlformats.org/officeDocument/2006/relationships" ref="X116" r:id="rId230"/>
    <hyperlink xmlns:r="http://schemas.openxmlformats.org/officeDocument/2006/relationships" ref="W117" r:id="rId231"/>
    <hyperlink xmlns:r="http://schemas.openxmlformats.org/officeDocument/2006/relationships" ref="X117" r:id="rId232"/>
    <hyperlink xmlns:r="http://schemas.openxmlformats.org/officeDocument/2006/relationships" ref="W118" r:id="rId233"/>
    <hyperlink xmlns:r="http://schemas.openxmlformats.org/officeDocument/2006/relationships" ref="X118" r:id="rId234"/>
    <hyperlink xmlns:r="http://schemas.openxmlformats.org/officeDocument/2006/relationships" ref="W119" r:id="rId235"/>
    <hyperlink xmlns:r="http://schemas.openxmlformats.org/officeDocument/2006/relationships" ref="X119" r:id="rId236"/>
    <hyperlink xmlns:r="http://schemas.openxmlformats.org/officeDocument/2006/relationships" ref="W120" r:id="rId237"/>
    <hyperlink xmlns:r="http://schemas.openxmlformats.org/officeDocument/2006/relationships" ref="X120" r:id="rId238"/>
    <hyperlink xmlns:r="http://schemas.openxmlformats.org/officeDocument/2006/relationships" ref="W121" r:id="rId239"/>
    <hyperlink xmlns:r="http://schemas.openxmlformats.org/officeDocument/2006/relationships" ref="X121" r:id="rId240"/>
    <hyperlink xmlns:r="http://schemas.openxmlformats.org/officeDocument/2006/relationships" ref="W122" r:id="rId241"/>
    <hyperlink xmlns:r="http://schemas.openxmlformats.org/officeDocument/2006/relationships" ref="X122" r:id="rId242"/>
    <hyperlink xmlns:r="http://schemas.openxmlformats.org/officeDocument/2006/relationships" ref="W123" r:id="rId243"/>
    <hyperlink xmlns:r="http://schemas.openxmlformats.org/officeDocument/2006/relationships" ref="X123" r:id="rId244"/>
    <hyperlink xmlns:r="http://schemas.openxmlformats.org/officeDocument/2006/relationships" ref="W124" r:id="rId245"/>
    <hyperlink xmlns:r="http://schemas.openxmlformats.org/officeDocument/2006/relationships" ref="X124" r:id="rId246"/>
    <hyperlink xmlns:r="http://schemas.openxmlformats.org/officeDocument/2006/relationships" ref="W125" r:id="rId247"/>
    <hyperlink xmlns:r="http://schemas.openxmlformats.org/officeDocument/2006/relationships" ref="X125" r:id="rId248"/>
    <hyperlink xmlns:r="http://schemas.openxmlformats.org/officeDocument/2006/relationships" ref="W126" r:id="rId249"/>
    <hyperlink xmlns:r="http://schemas.openxmlformats.org/officeDocument/2006/relationships" ref="X126" r:id="rId250"/>
    <hyperlink xmlns:r="http://schemas.openxmlformats.org/officeDocument/2006/relationships" ref="W127" r:id="rId251"/>
    <hyperlink xmlns:r="http://schemas.openxmlformats.org/officeDocument/2006/relationships" ref="X127" r:id="rId252"/>
    <hyperlink xmlns:r="http://schemas.openxmlformats.org/officeDocument/2006/relationships" ref="W128" r:id="rId253"/>
    <hyperlink xmlns:r="http://schemas.openxmlformats.org/officeDocument/2006/relationships" ref="X128" r:id="rId254"/>
    <hyperlink xmlns:r="http://schemas.openxmlformats.org/officeDocument/2006/relationships" ref="W129" r:id="rId255"/>
    <hyperlink xmlns:r="http://schemas.openxmlformats.org/officeDocument/2006/relationships" ref="X129" r:id="rId256"/>
    <hyperlink xmlns:r="http://schemas.openxmlformats.org/officeDocument/2006/relationships" ref="W130" r:id="rId257"/>
    <hyperlink xmlns:r="http://schemas.openxmlformats.org/officeDocument/2006/relationships" ref="X130" r:id="rId258"/>
    <hyperlink xmlns:r="http://schemas.openxmlformats.org/officeDocument/2006/relationships" ref="W131" r:id="rId259"/>
    <hyperlink xmlns:r="http://schemas.openxmlformats.org/officeDocument/2006/relationships" ref="X131" r:id="rId260"/>
    <hyperlink xmlns:r="http://schemas.openxmlformats.org/officeDocument/2006/relationships" ref="W132" r:id="rId261"/>
    <hyperlink xmlns:r="http://schemas.openxmlformats.org/officeDocument/2006/relationships" ref="X132" r:id="rId262"/>
    <hyperlink xmlns:r="http://schemas.openxmlformats.org/officeDocument/2006/relationships" ref="W133" r:id="rId263"/>
    <hyperlink xmlns:r="http://schemas.openxmlformats.org/officeDocument/2006/relationships" ref="X133" r:id="rId264"/>
    <hyperlink xmlns:r="http://schemas.openxmlformats.org/officeDocument/2006/relationships" ref="W134" r:id="rId265"/>
    <hyperlink xmlns:r="http://schemas.openxmlformats.org/officeDocument/2006/relationships" ref="X134" r:id="rId266"/>
    <hyperlink xmlns:r="http://schemas.openxmlformats.org/officeDocument/2006/relationships" ref="W135" r:id="rId267"/>
    <hyperlink xmlns:r="http://schemas.openxmlformats.org/officeDocument/2006/relationships" ref="X135" r:id="rId268"/>
    <hyperlink xmlns:r="http://schemas.openxmlformats.org/officeDocument/2006/relationships" ref="W136" r:id="rId269"/>
    <hyperlink xmlns:r="http://schemas.openxmlformats.org/officeDocument/2006/relationships" ref="X136" r:id="rId270"/>
    <hyperlink xmlns:r="http://schemas.openxmlformats.org/officeDocument/2006/relationships" ref="W137" r:id="rId271"/>
    <hyperlink xmlns:r="http://schemas.openxmlformats.org/officeDocument/2006/relationships" ref="X137" r:id="rId272"/>
    <hyperlink xmlns:r="http://schemas.openxmlformats.org/officeDocument/2006/relationships" ref="W138" r:id="rId273"/>
    <hyperlink xmlns:r="http://schemas.openxmlformats.org/officeDocument/2006/relationships" ref="X138" r:id="rId274"/>
    <hyperlink xmlns:r="http://schemas.openxmlformats.org/officeDocument/2006/relationships" ref="W139" r:id="rId275"/>
    <hyperlink xmlns:r="http://schemas.openxmlformats.org/officeDocument/2006/relationships" ref="X139" r:id="rId276"/>
    <hyperlink xmlns:r="http://schemas.openxmlformats.org/officeDocument/2006/relationships" ref="W140" r:id="rId277"/>
    <hyperlink xmlns:r="http://schemas.openxmlformats.org/officeDocument/2006/relationships" ref="X140" r:id="rId278"/>
    <hyperlink xmlns:r="http://schemas.openxmlformats.org/officeDocument/2006/relationships" ref="W141" r:id="rId279"/>
    <hyperlink xmlns:r="http://schemas.openxmlformats.org/officeDocument/2006/relationships" ref="X141" r:id="rId280"/>
    <hyperlink xmlns:r="http://schemas.openxmlformats.org/officeDocument/2006/relationships" ref="W142" r:id="rId281"/>
    <hyperlink xmlns:r="http://schemas.openxmlformats.org/officeDocument/2006/relationships" ref="X142" r:id="rId282"/>
    <hyperlink xmlns:r="http://schemas.openxmlformats.org/officeDocument/2006/relationships" ref="W143" r:id="rId283"/>
    <hyperlink xmlns:r="http://schemas.openxmlformats.org/officeDocument/2006/relationships" ref="X143" r:id="rId284"/>
    <hyperlink xmlns:r="http://schemas.openxmlformats.org/officeDocument/2006/relationships" ref="W144" r:id="rId285"/>
    <hyperlink xmlns:r="http://schemas.openxmlformats.org/officeDocument/2006/relationships" ref="X144" r:id="rId286"/>
    <hyperlink xmlns:r="http://schemas.openxmlformats.org/officeDocument/2006/relationships" ref="W145" r:id="rId287"/>
    <hyperlink xmlns:r="http://schemas.openxmlformats.org/officeDocument/2006/relationships" ref="X145" r:id="rId288"/>
    <hyperlink xmlns:r="http://schemas.openxmlformats.org/officeDocument/2006/relationships" ref="W146" r:id="rId289"/>
    <hyperlink xmlns:r="http://schemas.openxmlformats.org/officeDocument/2006/relationships" ref="X146" r:id="rId290"/>
    <hyperlink xmlns:r="http://schemas.openxmlformats.org/officeDocument/2006/relationships" ref="W147" r:id="rId291"/>
    <hyperlink xmlns:r="http://schemas.openxmlformats.org/officeDocument/2006/relationships" ref="X147" r:id="rId292"/>
    <hyperlink xmlns:r="http://schemas.openxmlformats.org/officeDocument/2006/relationships" ref="W148" r:id="rId293"/>
    <hyperlink xmlns:r="http://schemas.openxmlformats.org/officeDocument/2006/relationships" ref="X148" r:id="rId294"/>
    <hyperlink xmlns:r="http://schemas.openxmlformats.org/officeDocument/2006/relationships" ref="W149" r:id="rId295"/>
    <hyperlink xmlns:r="http://schemas.openxmlformats.org/officeDocument/2006/relationships" ref="X149" r:id="rId296"/>
    <hyperlink xmlns:r="http://schemas.openxmlformats.org/officeDocument/2006/relationships" ref="W150" r:id="rId297"/>
    <hyperlink xmlns:r="http://schemas.openxmlformats.org/officeDocument/2006/relationships" ref="X150" r:id="rId298"/>
    <hyperlink xmlns:r="http://schemas.openxmlformats.org/officeDocument/2006/relationships" ref="W151" r:id="rId299"/>
    <hyperlink xmlns:r="http://schemas.openxmlformats.org/officeDocument/2006/relationships" ref="X151" r:id="rId300"/>
    <hyperlink xmlns:r="http://schemas.openxmlformats.org/officeDocument/2006/relationships" ref="W152" r:id="rId301"/>
    <hyperlink xmlns:r="http://schemas.openxmlformats.org/officeDocument/2006/relationships" ref="X152" r:id="rId302"/>
    <hyperlink xmlns:r="http://schemas.openxmlformats.org/officeDocument/2006/relationships" ref="W153" r:id="rId303"/>
    <hyperlink xmlns:r="http://schemas.openxmlformats.org/officeDocument/2006/relationships" ref="X153" r:id="rId304"/>
    <hyperlink xmlns:r="http://schemas.openxmlformats.org/officeDocument/2006/relationships" ref="W154" r:id="rId305"/>
    <hyperlink xmlns:r="http://schemas.openxmlformats.org/officeDocument/2006/relationships" ref="X154" r:id="rId306"/>
    <hyperlink xmlns:r="http://schemas.openxmlformats.org/officeDocument/2006/relationships" ref="W155" r:id="rId307"/>
    <hyperlink xmlns:r="http://schemas.openxmlformats.org/officeDocument/2006/relationships" ref="X155" r:id="rId308"/>
    <hyperlink xmlns:r="http://schemas.openxmlformats.org/officeDocument/2006/relationships" ref="W156" r:id="rId309"/>
    <hyperlink xmlns:r="http://schemas.openxmlformats.org/officeDocument/2006/relationships" ref="X156" r:id="rId310"/>
    <hyperlink xmlns:r="http://schemas.openxmlformats.org/officeDocument/2006/relationships" ref="W157" r:id="rId311"/>
    <hyperlink xmlns:r="http://schemas.openxmlformats.org/officeDocument/2006/relationships" ref="X157" r:id="rId312"/>
    <hyperlink xmlns:r="http://schemas.openxmlformats.org/officeDocument/2006/relationships" ref="W158" r:id="rId313"/>
    <hyperlink xmlns:r="http://schemas.openxmlformats.org/officeDocument/2006/relationships" ref="X158" r:id="rId314"/>
    <hyperlink xmlns:r="http://schemas.openxmlformats.org/officeDocument/2006/relationships" ref="W159" r:id="rId315"/>
    <hyperlink xmlns:r="http://schemas.openxmlformats.org/officeDocument/2006/relationships" ref="X159" r:id="rId316"/>
    <hyperlink xmlns:r="http://schemas.openxmlformats.org/officeDocument/2006/relationships" ref="W160" r:id="rId317"/>
    <hyperlink xmlns:r="http://schemas.openxmlformats.org/officeDocument/2006/relationships" ref="X160" r:id="rId318"/>
    <hyperlink xmlns:r="http://schemas.openxmlformats.org/officeDocument/2006/relationships" ref="W161" r:id="rId319"/>
    <hyperlink xmlns:r="http://schemas.openxmlformats.org/officeDocument/2006/relationships" ref="X161" r:id="rId320"/>
    <hyperlink xmlns:r="http://schemas.openxmlformats.org/officeDocument/2006/relationships" ref="W162" r:id="rId321"/>
    <hyperlink xmlns:r="http://schemas.openxmlformats.org/officeDocument/2006/relationships" ref="X162" r:id="rId322"/>
    <hyperlink xmlns:r="http://schemas.openxmlformats.org/officeDocument/2006/relationships" ref="W163" r:id="rId323"/>
    <hyperlink xmlns:r="http://schemas.openxmlformats.org/officeDocument/2006/relationships" ref="X163" r:id="rId324"/>
    <hyperlink xmlns:r="http://schemas.openxmlformats.org/officeDocument/2006/relationships" ref="W164" r:id="rId325"/>
    <hyperlink xmlns:r="http://schemas.openxmlformats.org/officeDocument/2006/relationships" ref="X164" r:id="rId326"/>
    <hyperlink xmlns:r="http://schemas.openxmlformats.org/officeDocument/2006/relationships" ref="W165" r:id="rId327"/>
    <hyperlink xmlns:r="http://schemas.openxmlformats.org/officeDocument/2006/relationships" ref="X165" r:id="rId328"/>
    <hyperlink xmlns:r="http://schemas.openxmlformats.org/officeDocument/2006/relationships" ref="W166" r:id="rId329"/>
    <hyperlink xmlns:r="http://schemas.openxmlformats.org/officeDocument/2006/relationships" ref="X166" r:id="rId330"/>
    <hyperlink xmlns:r="http://schemas.openxmlformats.org/officeDocument/2006/relationships" ref="W167" r:id="rId331"/>
    <hyperlink xmlns:r="http://schemas.openxmlformats.org/officeDocument/2006/relationships" ref="X167" r:id="rId332"/>
    <hyperlink xmlns:r="http://schemas.openxmlformats.org/officeDocument/2006/relationships" ref="W168" r:id="rId333"/>
    <hyperlink xmlns:r="http://schemas.openxmlformats.org/officeDocument/2006/relationships" ref="X168" r:id="rId334"/>
    <hyperlink xmlns:r="http://schemas.openxmlformats.org/officeDocument/2006/relationships" ref="W169" r:id="rId335"/>
    <hyperlink xmlns:r="http://schemas.openxmlformats.org/officeDocument/2006/relationships" ref="X169" r:id="rId336"/>
    <hyperlink xmlns:r="http://schemas.openxmlformats.org/officeDocument/2006/relationships" ref="W170" r:id="rId337"/>
    <hyperlink xmlns:r="http://schemas.openxmlformats.org/officeDocument/2006/relationships" ref="X170" r:id="rId338"/>
    <hyperlink xmlns:r="http://schemas.openxmlformats.org/officeDocument/2006/relationships" ref="W171" r:id="rId339"/>
    <hyperlink xmlns:r="http://schemas.openxmlformats.org/officeDocument/2006/relationships" ref="X171" r:id="rId340"/>
    <hyperlink xmlns:r="http://schemas.openxmlformats.org/officeDocument/2006/relationships" ref="W172" r:id="rId341"/>
    <hyperlink xmlns:r="http://schemas.openxmlformats.org/officeDocument/2006/relationships" ref="X172" r:id="rId342"/>
    <hyperlink xmlns:r="http://schemas.openxmlformats.org/officeDocument/2006/relationships" ref="W173" r:id="rId343"/>
    <hyperlink xmlns:r="http://schemas.openxmlformats.org/officeDocument/2006/relationships" ref="X173" r:id="rId344"/>
    <hyperlink xmlns:r="http://schemas.openxmlformats.org/officeDocument/2006/relationships" ref="W174" r:id="rId345"/>
    <hyperlink xmlns:r="http://schemas.openxmlformats.org/officeDocument/2006/relationships" ref="X174" r:id="rId346"/>
    <hyperlink xmlns:r="http://schemas.openxmlformats.org/officeDocument/2006/relationships" ref="W175" r:id="rId347"/>
    <hyperlink xmlns:r="http://schemas.openxmlformats.org/officeDocument/2006/relationships" ref="X175" r:id="rId348"/>
    <hyperlink xmlns:r="http://schemas.openxmlformats.org/officeDocument/2006/relationships" ref="W176" r:id="rId349"/>
    <hyperlink xmlns:r="http://schemas.openxmlformats.org/officeDocument/2006/relationships" ref="X176" r:id="rId350"/>
    <hyperlink xmlns:r="http://schemas.openxmlformats.org/officeDocument/2006/relationships" ref="W177" r:id="rId351"/>
    <hyperlink xmlns:r="http://schemas.openxmlformats.org/officeDocument/2006/relationships" ref="X177" r:id="rId352"/>
    <hyperlink xmlns:r="http://schemas.openxmlformats.org/officeDocument/2006/relationships" ref="W178" r:id="rId353"/>
    <hyperlink xmlns:r="http://schemas.openxmlformats.org/officeDocument/2006/relationships" ref="X178" r:id="rId354"/>
    <hyperlink xmlns:r="http://schemas.openxmlformats.org/officeDocument/2006/relationships" ref="W179" r:id="rId355"/>
    <hyperlink xmlns:r="http://schemas.openxmlformats.org/officeDocument/2006/relationships" ref="X179" r:id="rId356"/>
    <hyperlink xmlns:r="http://schemas.openxmlformats.org/officeDocument/2006/relationships" ref="W180" r:id="rId357"/>
    <hyperlink xmlns:r="http://schemas.openxmlformats.org/officeDocument/2006/relationships" ref="X180" r:id="rId358"/>
    <hyperlink xmlns:r="http://schemas.openxmlformats.org/officeDocument/2006/relationships" ref="W181" r:id="rId359"/>
    <hyperlink xmlns:r="http://schemas.openxmlformats.org/officeDocument/2006/relationships" ref="X181" r:id="rId360"/>
    <hyperlink xmlns:r="http://schemas.openxmlformats.org/officeDocument/2006/relationships" ref="W182" r:id="rId361"/>
    <hyperlink xmlns:r="http://schemas.openxmlformats.org/officeDocument/2006/relationships" ref="X182" r:id="rId362"/>
    <hyperlink xmlns:r="http://schemas.openxmlformats.org/officeDocument/2006/relationships" ref="W183" r:id="rId363"/>
    <hyperlink xmlns:r="http://schemas.openxmlformats.org/officeDocument/2006/relationships" ref="X183" r:id="rId364"/>
    <hyperlink xmlns:r="http://schemas.openxmlformats.org/officeDocument/2006/relationships" ref="W184" r:id="rId365"/>
    <hyperlink xmlns:r="http://schemas.openxmlformats.org/officeDocument/2006/relationships" ref="X184" r:id="rId366"/>
    <hyperlink xmlns:r="http://schemas.openxmlformats.org/officeDocument/2006/relationships" ref="W185" r:id="rId367"/>
    <hyperlink xmlns:r="http://schemas.openxmlformats.org/officeDocument/2006/relationships" ref="X185" r:id="rId368"/>
    <hyperlink xmlns:r="http://schemas.openxmlformats.org/officeDocument/2006/relationships" ref="W186" r:id="rId369"/>
    <hyperlink xmlns:r="http://schemas.openxmlformats.org/officeDocument/2006/relationships" ref="X186" r:id="rId370"/>
    <hyperlink xmlns:r="http://schemas.openxmlformats.org/officeDocument/2006/relationships" ref="W187" r:id="rId371"/>
    <hyperlink xmlns:r="http://schemas.openxmlformats.org/officeDocument/2006/relationships" ref="X187" r:id="rId372"/>
    <hyperlink xmlns:r="http://schemas.openxmlformats.org/officeDocument/2006/relationships" ref="W188" r:id="rId373"/>
    <hyperlink xmlns:r="http://schemas.openxmlformats.org/officeDocument/2006/relationships" ref="X188" r:id="rId374"/>
    <hyperlink xmlns:r="http://schemas.openxmlformats.org/officeDocument/2006/relationships" ref="W189" r:id="rId375"/>
    <hyperlink xmlns:r="http://schemas.openxmlformats.org/officeDocument/2006/relationships" ref="X189" r:id="rId376"/>
    <hyperlink xmlns:r="http://schemas.openxmlformats.org/officeDocument/2006/relationships" ref="W190" r:id="rId377"/>
    <hyperlink xmlns:r="http://schemas.openxmlformats.org/officeDocument/2006/relationships" ref="X190" r:id="rId378"/>
    <hyperlink xmlns:r="http://schemas.openxmlformats.org/officeDocument/2006/relationships" ref="W191" r:id="rId379"/>
    <hyperlink xmlns:r="http://schemas.openxmlformats.org/officeDocument/2006/relationships" ref="X191" r:id="rId380"/>
    <hyperlink xmlns:r="http://schemas.openxmlformats.org/officeDocument/2006/relationships" ref="W192" r:id="rId381"/>
    <hyperlink xmlns:r="http://schemas.openxmlformats.org/officeDocument/2006/relationships" ref="X192" r:id="rId382"/>
    <hyperlink xmlns:r="http://schemas.openxmlformats.org/officeDocument/2006/relationships" ref="W193" r:id="rId383"/>
    <hyperlink xmlns:r="http://schemas.openxmlformats.org/officeDocument/2006/relationships" ref="X193" r:id="rId384"/>
    <hyperlink xmlns:r="http://schemas.openxmlformats.org/officeDocument/2006/relationships" ref="W194" r:id="rId385"/>
    <hyperlink xmlns:r="http://schemas.openxmlformats.org/officeDocument/2006/relationships" ref="X194" r:id="rId386"/>
    <hyperlink xmlns:r="http://schemas.openxmlformats.org/officeDocument/2006/relationships" ref="W195" r:id="rId387"/>
    <hyperlink xmlns:r="http://schemas.openxmlformats.org/officeDocument/2006/relationships" ref="X195" r:id="rId388"/>
    <hyperlink xmlns:r="http://schemas.openxmlformats.org/officeDocument/2006/relationships" ref="W196" r:id="rId389"/>
    <hyperlink xmlns:r="http://schemas.openxmlformats.org/officeDocument/2006/relationships" ref="X196" r:id="rId390"/>
    <hyperlink xmlns:r="http://schemas.openxmlformats.org/officeDocument/2006/relationships" ref="W197" r:id="rId391"/>
    <hyperlink xmlns:r="http://schemas.openxmlformats.org/officeDocument/2006/relationships" ref="X197" r:id="rId392"/>
    <hyperlink xmlns:r="http://schemas.openxmlformats.org/officeDocument/2006/relationships" ref="W198" r:id="rId393"/>
    <hyperlink xmlns:r="http://schemas.openxmlformats.org/officeDocument/2006/relationships" ref="X198" r:id="rId394"/>
    <hyperlink xmlns:r="http://schemas.openxmlformats.org/officeDocument/2006/relationships" ref="W199" r:id="rId395"/>
    <hyperlink xmlns:r="http://schemas.openxmlformats.org/officeDocument/2006/relationships" ref="X199" r:id="rId396"/>
    <hyperlink xmlns:r="http://schemas.openxmlformats.org/officeDocument/2006/relationships" ref="W200" r:id="rId397"/>
    <hyperlink xmlns:r="http://schemas.openxmlformats.org/officeDocument/2006/relationships" ref="X200" r:id="rId398"/>
    <hyperlink xmlns:r="http://schemas.openxmlformats.org/officeDocument/2006/relationships" ref="W201" r:id="rId399"/>
    <hyperlink xmlns:r="http://schemas.openxmlformats.org/officeDocument/2006/relationships" ref="X201" r:id="rId400"/>
    <hyperlink xmlns:r="http://schemas.openxmlformats.org/officeDocument/2006/relationships" ref="W202" r:id="rId401"/>
    <hyperlink xmlns:r="http://schemas.openxmlformats.org/officeDocument/2006/relationships" ref="X202" r:id="rId402"/>
  </hyperlinks>
  <pageMargins left="0.75" right="0.75" top="1" bottom="1" header="0.5" footer="0.5"/>
  <drawing xmlns:r="http://schemas.openxmlformats.org/officeDocument/2006/relationships" r:id="rId4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2026-10-23T07:33:11Z</dcterms:created>
  <dcterms:modified xmlns:dcterms="http://purl.org/dc/terms/" xmlns:xsi="http://www.w3.org/2001/XMLSchema-instance" xsi:type="dcterms:W3CDTF">2026-10-23T07:33:23Z</dcterms:modified>
</cp:coreProperties>
</file>