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global.tesco.org\dfsroot\IN\HeadOffice\Home\BLR02\IE06\Desktop\Rainbow\"/>
    </mc:Choice>
  </mc:AlternateContent>
  <bookViews>
    <workbookView xWindow="0" yWindow="0" windowWidth="20490" windowHeight="7755" activeTab="1"/>
  </bookViews>
  <sheets>
    <sheet name="Stories by Sprint" sheetId="1" r:id="rId1"/>
    <sheet name="Team Capacity" sheetId="2" r:id="rId2"/>
    <sheet name="Leave Planner" sheetId="3" r:id="rId3"/>
    <sheet name="Consolidated Chart" sheetId="5" r:id="rId4"/>
    <sheet name="Depicts dates &amp; FTE's" sheetId="4" r:id="rId5"/>
  </sheets>
  <externalReferences>
    <externalReference r:id="rId6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2" l="1"/>
  <c r="U5" i="2"/>
  <c r="T5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O9" i="2"/>
  <c r="M9" i="2"/>
  <c r="N9" i="2"/>
  <c r="L9" i="2"/>
  <c r="P9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O16" i="2"/>
  <c r="M16" i="2"/>
  <c r="N16" i="2"/>
  <c r="L16" i="2"/>
  <c r="P16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O2" i="2"/>
  <c r="M2" i="2"/>
  <c r="N2" i="2"/>
  <c r="L2" i="2"/>
  <c r="P2" i="2"/>
  <c r="B10" i="5"/>
  <c r="M6" i="5"/>
  <c r="L6" i="5"/>
  <c r="K6" i="5"/>
  <c r="J6" i="5"/>
  <c r="I6" i="5"/>
  <c r="H6" i="5"/>
  <c r="G6" i="5"/>
  <c r="F6" i="5"/>
  <c r="E6" i="5"/>
  <c r="D6" i="5"/>
  <c r="C6" i="5"/>
  <c r="B6" i="5"/>
  <c r="T28" i="2"/>
  <c r="I14" i="1"/>
  <c r="I8" i="1"/>
  <c r="I2" i="1"/>
  <c r="J8" i="1"/>
  <c r="J14" i="1"/>
  <c r="J2" i="1"/>
</calcChain>
</file>

<file path=xl/sharedStrings.xml><?xml version="1.0" encoding="utf-8"?>
<sst xmlns="http://schemas.openxmlformats.org/spreadsheetml/2006/main" count="194" uniqueCount="112">
  <si>
    <t>Release Name</t>
  </si>
  <si>
    <t>Sprint</t>
  </si>
  <si>
    <t>Start Date</t>
  </si>
  <si>
    <t>End Date</t>
  </si>
  <si>
    <t>Story ID</t>
  </si>
  <si>
    <t>Description</t>
  </si>
  <si>
    <t>Story Points</t>
  </si>
  <si>
    <t>SDS</t>
  </si>
  <si>
    <t>13/3/2017</t>
  </si>
  <si>
    <t>24/3/2017</t>
  </si>
  <si>
    <t>ICP-4913</t>
  </si>
  <si>
    <t>Code Merge from release to Dev branch</t>
  </si>
  <si>
    <t>ICP-4885</t>
  </si>
  <si>
    <t>Switiching between SDS and training mode</t>
  </si>
  <si>
    <t>ICP-4886</t>
  </si>
  <si>
    <t>Code refactoring of SDS app to group all configuration to a class</t>
  </si>
  <si>
    <t>ICP-4909</t>
  </si>
  <si>
    <t>SDS device to load the application (SatNav)</t>
  </si>
  <si>
    <t>ICP-4828</t>
  </si>
  <si>
    <t>SDS training mode needs a way to exit before trip complete</t>
  </si>
  <si>
    <t>ICP-4870</t>
  </si>
  <si>
    <t>SDS - POC - Copilot for ROI</t>
  </si>
  <si>
    <t>27/3/2017</t>
  </si>
  <si>
    <t>ICP-5041</t>
  </si>
  <si>
    <t>Removal of Duplicate Codes</t>
  </si>
  <si>
    <t>ICP-5042</t>
  </si>
  <si>
    <t>Remove or Modification of unused codes in SDS</t>
  </si>
  <si>
    <t>ICP-5043</t>
  </si>
  <si>
    <t>Lombok Implementation</t>
  </si>
  <si>
    <t>ICP-5044</t>
  </si>
  <si>
    <t>Code Refactoring</t>
  </si>
  <si>
    <t>ICP-5045</t>
  </si>
  <si>
    <t>Code Refactoring for Trip overview fragment</t>
  </si>
  <si>
    <t>ICP-5053</t>
  </si>
  <si>
    <t>Butter Knife Implementation</t>
  </si>
  <si>
    <t>21/4/2017</t>
  </si>
  <si>
    <t>ICP-5238</t>
  </si>
  <si>
    <t>ICP-5239</t>
  </si>
  <si>
    <t>ICP-5241</t>
  </si>
  <si>
    <t>ICP-5246</t>
  </si>
  <si>
    <t>ICP-5136</t>
  </si>
  <si>
    <t>Data Binding for Trip Overview</t>
  </si>
  <si>
    <t>Data Binding for Delivery Overview</t>
  </si>
  <si>
    <t>App Send time to service on the time zone</t>
  </si>
  <si>
    <t>Data binding for Non-grocery Product list &amp; Rejections</t>
  </si>
  <si>
    <t>SDS Goldenpath Scenario Automation</t>
  </si>
  <si>
    <t>Spill Over</t>
  </si>
  <si>
    <t>Delivered</t>
  </si>
  <si>
    <t>Total SP</t>
  </si>
  <si>
    <t>Team Member</t>
  </si>
  <si>
    <t>Sprint Days</t>
  </si>
  <si>
    <t>Public Holiday</t>
  </si>
  <si>
    <t>Planned Vacation</t>
  </si>
  <si>
    <t>Sick/Unplanned leave</t>
  </si>
  <si>
    <t>Hrs/Day</t>
  </si>
  <si>
    <t>Comments</t>
  </si>
  <si>
    <t>Spare Capacity</t>
  </si>
  <si>
    <t>Senthil</t>
  </si>
  <si>
    <t>Likith</t>
  </si>
  <si>
    <t>Madhuri</t>
  </si>
  <si>
    <t>Sharada</t>
  </si>
  <si>
    <t>Pawan</t>
  </si>
  <si>
    <t>Mahibub</t>
  </si>
  <si>
    <t>Narayana</t>
  </si>
  <si>
    <t>Sprint 18</t>
  </si>
  <si>
    <t>Sprint 19</t>
  </si>
  <si>
    <t>Sprint 20</t>
  </si>
  <si>
    <t>Project</t>
  </si>
  <si>
    <t>SDS 13/03/2017 - 24/03/2017</t>
  </si>
  <si>
    <t>SDS 27/03/2017 - 07/04/2017</t>
  </si>
  <si>
    <t>SDS 10/04/2017 - 21/04/2017</t>
  </si>
  <si>
    <t>Name</t>
  </si>
  <si>
    <t>Sep_2016</t>
  </si>
  <si>
    <t>Oct_2016</t>
  </si>
  <si>
    <t>Nov_2016</t>
  </si>
  <si>
    <t>Dec_2016</t>
  </si>
  <si>
    <t>Jan_2017</t>
  </si>
  <si>
    <t>Saravanan Susairaj</t>
  </si>
  <si>
    <t>Ganesha Chaturti</t>
  </si>
  <si>
    <t>L</t>
  </si>
  <si>
    <t>Vijaya Dashami</t>
  </si>
  <si>
    <t>Deepavali</t>
  </si>
  <si>
    <t>Kannada Rajyotsava</t>
  </si>
  <si>
    <t>Republic day</t>
  </si>
  <si>
    <t>UGADI</t>
  </si>
  <si>
    <t>May Day</t>
  </si>
  <si>
    <t>Senthil Sivanath</t>
  </si>
  <si>
    <t>WFH</t>
  </si>
  <si>
    <t>Maibub</t>
  </si>
  <si>
    <t>Run Rota</t>
  </si>
  <si>
    <t xml:space="preserve">H - Holiday </t>
  </si>
  <si>
    <t>L - Leave</t>
  </si>
  <si>
    <t>No Leaves please</t>
  </si>
  <si>
    <t>Working From Home</t>
  </si>
  <si>
    <t>Trunking</t>
  </si>
  <si>
    <t>19/5/2017</t>
  </si>
  <si>
    <t>22/5/2017</t>
  </si>
  <si>
    <t>Individual Velocity</t>
  </si>
  <si>
    <t>FTE</t>
  </si>
  <si>
    <t>Sprint Start Date</t>
  </si>
  <si>
    <t xml:space="preserve">Planned  SP(inluding spilled over) </t>
  </si>
  <si>
    <t>Achived SP</t>
  </si>
  <si>
    <t>Average Velocity</t>
  </si>
  <si>
    <t>Planned Availability</t>
  </si>
  <si>
    <t>Actual Availabiliry</t>
  </si>
  <si>
    <t>Total Planned Availability</t>
  </si>
  <si>
    <t xml:space="preserve"> Total Actual Availability with Spare Capacity</t>
  </si>
  <si>
    <t>Final Available HRS</t>
  </si>
  <si>
    <t>Sprint 0</t>
  </si>
  <si>
    <t>Sprint 1</t>
  </si>
  <si>
    <t>Trunking Sprint 0 Activity</t>
  </si>
  <si>
    <t>Trunking Sprint 0 Activity Spill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</si>
</sst>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indexed="1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81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6" xfId="0" applyFill="1" applyBorder="1" applyAlignment="1">
      <alignment horizontal="left" wrapText="1"/>
    </xf>
    <xf numFmtId="0" fontId="1" fillId="4" borderId="2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0" fillId="0" borderId="1" xfId="0" applyBorder="1"/>
    <xf numFmtId="0" fontId="0" fillId="0" borderId="4" xfId="0" applyBorder="1"/>
    <xf numFmtId="0" fontId="0" fillId="0" borderId="9" xfId="0" applyBorder="1"/>
    <xf numFmtId="0" fontId="3" fillId="5" borderId="27" xfId="1" applyFont="1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5" xfId="0" applyFill="1" applyBorder="1"/>
    <xf numFmtId="0" fontId="0" fillId="0" borderId="36" xfId="0" applyFill="1" applyBorder="1"/>
    <xf numFmtId="0" fontId="0" fillId="0" borderId="37" xfId="0" applyFill="1" applyBorder="1"/>
    <xf numFmtId="0" fontId="0" fillId="0" borderId="1" xfId="0" applyFill="1" applyBorder="1"/>
    <xf numFmtId="0" fontId="0" fillId="6" borderId="1" xfId="0" applyFill="1" applyBorder="1"/>
    <xf numFmtId="0" fontId="2" fillId="5" borderId="29" xfId="1" applyFont="1" applyFill="1" applyBorder="1"/>
    <xf numFmtId="0" fontId="0" fillId="0" borderId="39" xfId="0" applyBorder="1"/>
    <xf numFmtId="0" fontId="0" fillId="0" borderId="25" xfId="0" applyBorder="1"/>
    <xf numFmtId="0" fontId="0" fillId="9" borderId="25" xfId="0" applyFill="1" applyBorder="1" applyAlignment="1">
      <alignment horizontal="center"/>
    </xf>
    <xf numFmtId="0" fontId="0" fillId="0" borderId="40" xfId="0" applyBorder="1"/>
    <xf numFmtId="0" fontId="0" fillId="0" borderId="3" xfId="0" applyBorder="1"/>
    <xf numFmtId="0" fontId="0" fillId="0" borderId="4" xfId="0" applyFill="1" applyBorder="1" applyAlignment="1"/>
    <xf numFmtId="0" fontId="0" fillId="0" borderId="4" xfId="0" applyFill="1" applyBorder="1"/>
    <xf numFmtId="0" fontId="0" fillId="9" borderId="4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/>
    <xf numFmtId="0" fontId="2" fillId="4" borderId="43" xfId="1" applyFont="1" applyFill="1" applyBorder="1"/>
    <xf numFmtId="0" fontId="0" fillId="0" borderId="6" xfId="0" applyBorder="1"/>
    <xf numFmtId="0" fontId="0" fillId="9" borderId="1" xfId="0" applyFill="1" applyBorder="1" applyAlignment="1">
      <alignment horizontal="center"/>
    </xf>
    <xf numFmtId="0" fontId="0" fillId="0" borderId="7" xfId="0" applyBorder="1"/>
    <xf numFmtId="0" fontId="0" fillId="0" borderId="1" xfId="0" applyFill="1" applyBorder="1" applyAlignment="1"/>
    <xf numFmtId="0" fontId="2" fillId="4" borderId="44" xfId="1" applyFont="1" applyFill="1" applyBorder="1"/>
    <xf numFmtId="0" fontId="2" fillId="4" borderId="45" xfId="1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9" borderId="16" xfId="0" applyFill="1" applyBorder="1" applyAlignment="1">
      <alignment horizontal="center"/>
    </xf>
    <xf numFmtId="0" fontId="0" fillId="9" borderId="16" xfId="0" applyFill="1" applyBorder="1"/>
    <xf numFmtId="0" fontId="0" fillId="0" borderId="16" xfId="0" applyFill="1" applyBorder="1" applyAlignment="1"/>
    <xf numFmtId="0" fontId="0" fillId="0" borderId="16" xfId="0" applyFill="1" applyBorder="1"/>
    <xf numFmtId="0" fontId="2" fillId="4" borderId="46" xfId="1" applyFont="1" applyFill="1" applyBorder="1"/>
    <xf numFmtId="0" fontId="0" fillId="0" borderId="8" xfId="0" applyBorder="1"/>
    <xf numFmtId="0" fontId="0" fillId="0" borderId="10" xfId="0" applyBorder="1"/>
    <xf numFmtId="0" fontId="0" fillId="0" borderId="9" xfId="0" applyFill="1" applyBorder="1" applyAlignment="1"/>
    <xf numFmtId="0" fontId="0" fillId="0" borderId="9" xfId="0" applyFill="1" applyBorder="1"/>
    <xf numFmtId="0" fontId="5" fillId="8" borderId="19" xfId="1" applyFont="1" applyFill="1" applyBorder="1"/>
    <xf numFmtId="0" fontId="5" fillId="12" borderId="20" xfId="1" applyFont="1" applyFill="1" applyBorder="1"/>
    <xf numFmtId="0" fontId="2" fillId="6" borderId="20" xfId="1" applyFont="1" applyFill="1" applyBorder="1"/>
    <xf numFmtId="0" fontId="0" fillId="10" borderId="20" xfId="0" applyFill="1" applyBorder="1"/>
    <xf numFmtId="0" fontId="0" fillId="11" borderId="23" xfId="0" applyFill="1" applyBorder="1"/>
    <xf numFmtId="0" fontId="1" fillId="3" borderId="2" xfId="0" applyFont="1" applyFill="1" applyBorder="1" applyAlignment="1">
      <alignment horizontal="center" vertical="center" wrapText="1"/>
    </xf>
    <xf numFmtId="0" fontId="0" fillId="3" borderId="53" xfId="0" applyFill="1" applyBorder="1"/>
    <xf numFmtId="0" fontId="0" fillId="0" borderId="0" xfId="0" applyAlignment="1">
      <alignment vertical="center"/>
    </xf>
    <xf numFmtId="0" fontId="0" fillId="2" borderId="16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8" borderId="11" xfId="1" applyFont="1" applyFill="1" applyBorder="1" applyAlignment="1">
      <alignment horizontal="center" vertical="center" textRotation="255" wrapText="1"/>
    </xf>
    <xf numFmtId="0" fontId="4" fillId="8" borderId="34" xfId="1" applyFont="1" applyFill="1" applyBorder="1" applyAlignment="1">
      <alignment horizontal="center" vertical="center" textRotation="255" wrapText="1"/>
    </xf>
    <xf numFmtId="0" fontId="0" fillId="7" borderId="31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47" xfId="0" applyFill="1" applyBorder="1" applyAlignment="1">
      <alignment horizontal="center"/>
    </xf>
    <xf numFmtId="0" fontId="0" fillId="7" borderId="48" xfId="0" applyFill="1" applyBorder="1" applyAlignment="1">
      <alignment horizontal="center"/>
    </xf>
    <xf numFmtId="17" fontId="1" fillId="0" borderId="38" xfId="0" applyNumberFormat="1" applyFont="1" applyBorder="1" applyAlignment="1">
      <alignment horizontal="center" vertical="center"/>
    </xf>
    <xf numFmtId="17" fontId="1" fillId="0" borderId="41" xfId="0" applyNumberFormat="1" applyFont="1" applyBorder="1" applyAlignment="1">
      <alignment horizontal="center" vertical="center"/>
    </xf>
    <xf numFmtId="17" fontId="1" fillId="0" borderId="49" xfId="0" applyNumberFormat="1" applyFont="1" applyBorder="1" applyAlignment="1">
      <alignment horizontal="center" vertical="center"/>
    </xf>
    <xf numFmtId="0" fontId="0" fillId="7" borderId="2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4" fillId="8" borderId="12" xfId="1" applyFont="1" applyFill="1" applyBorder="1" applyAlignment="1">
      <alignment horizontal="center" vertical="center" textRotation="255" wrapText="1"/>
    </xf>
    <xf numFmtId="0" fontId="4" fillId="8" borderId="33" xfId="1" applyFont="1" applyFill="1" applyBorder="1" applyAlignment="1">
      <alignment horizontal="center" vertical="center" textRotation="255" wrapText="1"/>
    </xf>
    <xf numFmtId="0" fontId="4" fillId="8" borderId="41" xfId="1" applyFont="1" applyFill="1" applyBorder="1" applyAlignment="1">
      <alignment horizontal="center" vertical="center" textRotation="255" wrapText="1"/>
    </xf>
    <xf numFmtId="0" fontId="4" fillId="8" borderId="49" xfId="1" applyFont="1" applyFill="1" applyBorder="1" applyAlignment="1">
      <alignment horizontal="center" vertical="center" textRotation="255" wrapText="1"/>
    </xf>
    <xf numFmtId="0" fontId="0" fillId="7" borderId="4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11" borderId="50" xfId="0" applyFill="1" applyBorder="1" applyAlignment="1">
      <alignment horizontal="center"/>
    </xf>
    <xf numFmtId="0" fontId="0" fillId="11" borderId="51" xfId="0" applyFill="1" applyBorder="1" applyAlignment="1">
      <alignment horizontal="center"/>
    </xf>
    <xf numFmtId="0" fontId="0" fillId="11" borderId="52" xfId="0" applyFill="1" applyBorder="1" applyAlignment="1">
      <alignment horizontal="center"/>
    </xf>
    <xf numFmtId="164" fontId="0" fillId="0" borderId="0" xfId="0" applyNumberFormat="1"/>
    <xf numFmtId="49" fontId="0" fillId="0" borderId="0" xfId="0" applyNumberFormat="1"/>
    <xf numFmtId="0" fontId="6" fillId="0" borderId="0" xfId="0" applyFont="1" applyProtection="1">
      <protection hidden="1"/>
    </xf>
    <xf numFmtId="0" fontId="6" fillId="0" borderId="0" xfId="0" applyFont="1" applyAlignment="1" applyProtection="1">
      <alignment wrapText="1"/>
      <protection hidden="1"/>
    </xf>
    <xf numFmtId="0" fontId="6" fillId="0" borderId="0" xfId="0" applyFont="1"/>
    <xf numFmtId="49" fontId="1" fillId="0" borderId="0" xfId="0" applyNumberFormat="1" applyFont="1"/>
    <xf numFmtId="0" fontId="6" fillId="0" borderId="0" xfId="0" applyFont="1" applyAlignment="1" applyProtection="1">
      <alignment wrapText="1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0" fillId="0" borderId="58" xfId="0" applyBorder="1" applyAlignment="1">
      <alignment horizontal="center" vertical="center"/>
    </xf>
    <xf numFmtId="0" fontId="1" fillId="3" borderId="53" xfId="0" applyFont="1" applyFill="1" applyBorder="1" applyAlignment="1">
      <alignment horizontal="center" wrapText="1"/>
    </xf>
    <xf numFmtId="0" fontId="0" fillId="0" borderId="53" xfId="0" applyBorder="1"/>
    <xf numFmtId="0" fontId="0" fillId="3" borderId="50" xfId="0" applyFill="1" applyBorder="1"/>
    <xf numFmtId="164" fontId="0" fillId="0" borderId="1" xfId="0" applyNumberFormat="1" applyBorder="1"/>
    <xf numFmtId="0" fontId="0" fillId="0" borderId="1" xfId="0" applyNumberFormat="1" applyBorder="1"/>
    <xf numFmtId="0" fontId="0" fillId="0" borderId="1" xfId="0" quotePrefix="1" applyNumberFormat="1" applyBorder="1"/>
    <xf numFmtId="49" fontId="0" fillId="0" borderId="1" xfId="0" applyNumberFormat="1" applyBorder="1"/>
    <xf numFmtId="0" fontId="1" fillId="3" borderId="24" xfId="0" applyFont="1" applyFill="1" applyBorder="1" applyAlignment="1">
      <alignment horizontal="center" wrapText="1"/>
    </xf>
    <xf numFmtId="0" fontId="1" fillId="3" borderId="50" xfId="0" applyFont="1" applyFill="1" applyBorder="1" applyAlignment="1">
      <alignment horizontal="center" wrapText="1"/>
    </xf>
    <xf numFmtId="0" fontId="0" fillId="0" borderId="2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54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on Sprint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'Team Capacity'!$S$5</c:f>
              <c:strCache>
                <c:ptCount val="1"/>
                <c:pt idx="0">
                  <c:v>Total Planned Availability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'Team Capacity'!$T$4:$V$4</c:f>
              <c:strCache>
                <c:ptCount val="3"/>
                <c:pt idx="0">
                  <c:v>Sprint 18</c:v>
                </c:pt>
                <c:pt idx="1">
                  <c:v>Sprint 19</c:v>
                </c:pt>
                <c:pt idx="2">
                  <c:v>Sprint 20</c:v>
                </c:pt>
              </c:strCache>
            </c:strRef>
          </c:cat>
          <c:val>
            <c:numRef>
              <c:f>'Team Capacity'!$T$5:$V$5</c:f>
              <c:numCache>
                <c:formatCode>General</c:formatCode>
                <c:ptCount val="3"/>
                <c:pt idx="0">
                  <c:v>288</c:v>
                </c:pt>
                <c:pt idx="1">
                  <c:v>207</c:v>
                </c:pt>
                <c:pt idx="2">
                  <c:v>204</c:v>
                </c:pt>
              </c:numCache>
            </c:numRef>
          </c:val>
        </c:ser>
        <c:ser>
          <c:idx val="1"/>
          <c:order val="1"/>
          <c:tx>
            <c:strRef>
              <c:f>'Team Capacity'!$S$6</c:f>
              <c:strCache>
                <c:ptCount val="1"/>
                <c:pt idx="0">
                  <c:v>Final Available HRS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'Team Capacity'!$T$4:$V$4</c:f>
              <c:strCache>
                <c:ptCount val="3"/>
                <c:pt idx="0">
                  <c:v>Sprint 18</c:v>
                </c:pt>
                <c:pt idx="1">
                  <c:v>Sprint 19</c:v>
                </c:pt>
                <c:pt idx="2">
                  <c:v>Sprint 20</c:v>
                </c:pt>
              </c:strCache>
            </c:strRef>
          </c:cat>
          <c:val>
            <c:numRef>
              <c:f>'Team Capacity'!$T$6:$V$6</c:f>
              <c:numCache>
                <c:formatCode>General</c:formatCode>
                <c:ptCount val="3"/>
                <c:pt idx="0">
                  <c:v>230.4</c:v>
                </c:pt>
                <c:pt idx="1">
                  <c:v>165.6</c:v>
                </c:pt>
                <c:pt idx="2">
                  <c:v>163.6</c:v>
                </c:pt>
              </c:numCache>
            </c:numRef>
          </c:val>
        </c:ser>
        <c:ser>
          <c:idx val="2"/>
          <c:order val="2"/>
          <c:tx>
            <c:strRef>
              <c:f>'Team Capacity'!$S$7</c:f>
              <c:strCache>
                <c:ptCount val="1"/>
                <c:pt idx="0">
                  <c:v>Spare Capacity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'Team Capacity'!$T$4:$V$4</c:f>
              <c:strCache>
                <c:ptCount val="3"/>
                <c:pt idx="0">
                  <c:v>Sprint 18</c:v>
                </c:pt>
                <c:pt idx="1">
                  <c:v>Sprint 19</c:v>
                </c:pt>
                <c:pt idx="2">
                  <c:v>Sprint 20</c:v>
                </c:pt>
              </c:strCache>
            </c:strRef>
          </c:cat>
          <c:val>
            <c:numRef>
              <c:f>'Team Capacity'!$T$7:$V$7</c:f>
              <c:numCache>
                <c:formatCode>General</c:formatCode>
                <c:ptCount val="3"/>
                <c:pt idx="0">
                  <c:v>57.6</c:v>
                </c:pt>
                <c:pt idx="1">
                  <c:v>41.4</c:v>
                </c:pt>
                <c:pt idx="2">
                  <c:v>40.799999999999997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1661848"/>
        <c:axId val="275793512"/>
      </c:barChart>
      <c:catAx>
        <c:axId val="271661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93512"/>
        <c:crosses val="autoZero"/>
        <c:auto val="1"/>
        <c:lblAlgn val="ctr"/>
        <c:lblOffset val="100"/>
        <c:noMultiLvlLbl val="0"/>
      </c:catAx>
      <c:valAx>
        <c:axId val="27579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6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on Sprint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'Consolidated Chart'!$A$7</c:f>
              <c:strCache>
                <c:ptCount val="1"/>
                <c:pt idx="0">
                  <c:v>Planned  SP(inluding spilled over)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'Consolidated Chart'!$B$6:$E$6</c:f>
              <c:strCache>
                <c:ptCount val="4"/>
                <c:pt idx="0">
                  <c:v>13-Mar-17
5.6</c:v>
                </c:pt>
                <c:pt idx="1">
                  <c:v>27-Mar-17
5.6</c:v>
                </c:pt>
                <c:pt idx="2">
                  <c:v>10-Apr-17
5.6</c:v>
                </c:pt>
                <c:pt idx="3">
                  <c:v>08-May-17
5.6</c:v>
                </c:pt>
              </c:strCache>
            </c:strRef>
          </c:cat>
          <c:val>
            <c:numRef>
              <c:f>'Consolidated Chart'!$B$7:$E$7</c:f>
              <c:numCache>
                <c:formatCode>General</c:formatCode>
                <c:ptCount val="4"/>
                <c:pt idx="0">
                  <c:v>33</c:v>
                </c:pt>
                <c:pt idx="1">
                  <c:v>36</c:v>
                </c:pt>
                <c:pt idx="2">
                  <c:v>33</c:v>
                </c:pt>
                <c:pt idx="3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'Consolidated Chart'!$A$8</c:f>
              <c:strCache>
                <c:ptCount val="1"/>
                <c:pt idx="0">
                  <c:v>Achived 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'Consolidated Chart'!$B$6:$E$6</c:f>
              <c:strCache>
                <c:ptCount val="4"/>
                <c:pt idx="0">
                  <c:v>13-Mar-17
5.6</c:v>
                </c:pt>
                <c:pt idx="1">
                  <c:v>27-Mar-17
5.6</c:v>
                </c:pt>
                <c:pt idx="2">
                  <c:v>10-Apr-17
5.6</c:v>
                </c:pt>
                <c:pt idx="3">
                  <c:v>08-May-17
5.6</c:v>
                </c:pt>
              </c:strCache>
            </c:strRef>
          </c:cat>
          <c:val>
            <c:numRef>
              <c:f>'Consolidated Chart'!$B$8:$E$8</c:f>
              <c:numCache>
                <c:formatCode>General</c:formatCode>
                <c:ptCount val="4"/>
                <c:pt idx="0">
                  <c:v>33</c:v>
                </c:pt>
                <c:pt idx="1">
                  <c:v>31</c:v>
                </c:pt>
                <c:pt idx="2">
                  <c:v>25</c:v>
                </c:pt>
                <c:pt idx="3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975632"/>
        <c:axId val="273973672"/>
      </c:lineChart>
      <c:catAx>
        <c:axId val="2739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73672"/>
        <c:crosses val="autoZero"/>
        <c:auto val="1"/>
        <c:lblAlgn val="ctr"/>
        <c:lblOffset val="100"/>
        <c:noMultiLvlLbl val="0"/>
      </c:catAx>
      <c:valAx>
        <c:axId val="27397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Capacity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'Team Capacity'!$S$5</c:f>
              <c:strCache>
                <c:ptCount val="1"/>
                <c:pt idx="0">
                  <c:v>Total Planned Availability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'Team Capacity'!$T$4:$V$4</c:f>
              <c:strCache>
                <c:ptCount val="3"/>
                <c:pt idx="0">
                  <c:v>Sprint 18</c:v>
                </c:pt>
                <c:pt idx="1">
                  <c:v>Sprint 19</c:v>
                </c:pt>
                <c:pt idx="2">
                  <c:v>Sprint 20</c:v>
                </c:pt>
              </c:strCache>
            </c:strRef>
          </c:cat>
          <c:val>
            <c:numRef>
              <c:f>'Team Capacity'!$T$5:$V$5</c:f>
              <c:numCache>
                <c:formatCode>General</c:formatCode>
                <c:ptCount val="3"/>
                <c:pt idx="0">
                  <c:v>288</c:v>
                </c:pt>
                <c:pt idx="1">
                  <c:v>207</c:v>
                </c:pt>
                <c:pt idx="2">
                  <c:v>204</c:v>
                </c:pt>
              </c:numCache>
            </c:numRef>
          </c:val>
        </c:ser>
        <c:ser>
          <c:idx val="1"/>
          <c:order val="1"/>
          <c:tx>
            <c:strRef>
              <c:f>'Team Capacity'!$S$6</c:f>
              <c:strCache>
                <c:ptCount val="1"/>
                <c:pt idx="0">
                  <c:v>Final Available HRS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'Team Capacity'!$T$4:$V$4</c:f>
              <c:strCache>
                <c:ptCount val="3"/>
                <c:pt idx="0">
                  <c:v>Sprint 18</c:v>
                </c:pt>
                <c:pt idx="1">
                  <c:v>Sprint 19</c:v>
                </c:pt>
                <c:pt idx="2">
                  <c:v>Sprint 20</c:v>
                </c:pt>
              </c:strCache>
            </c:strRef>
          </c:cat>
          <c:val>
            <c:numRef>
              <c:f>'Team Capacity'!$T$6:$V$6</c:f>
              <c:numCache>
                <c:formatCode>General</c:formatCode>
                <c:ptCount val="3"/>
                <c:pt idx="0">
                  <c:v>230.4</c:v>
                </c:pt>
                <c:pt idx="1">
                  <c:v>165.6</c:v>
                </c:pt>
                <c:pt idx="2">
                  <c:v>163.6</c:v>
                </c:pt>
              </c:numCache>
            </c:numRef>
          </c:val>
        </c:ser>
        <c:ser>
          <c:idx val="2"/>
          <c:order val="2"/>
          <c:tx>
            <c:strRef>
              <c:f>'Team Capacity'!$S$7</c:f>
              <c:strCache>
                <c:ptCount val="1"/>
                <c:pt idx="0">
                  <c:v>Spare Capacity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'Team Capacity'!$T$4:$V$4</c:f>
              <c:strCache>
                <c:ptCount val="3"/>
                <c:pt idx="0">
                  <c:v>Sprint 18</c:v>
                </c:pt>
                <c:pt idx="1">
                  <c:v>Sprint 19</c:v>
                </c:pt>
                <c:pt idx="2">
                  <c:v>Sprint 20</c:v>
                </c:pt>
              </c:strCache>
            </c:strRef>
          </c:cat>
          <c:val>
            <c:numRef>
              <c:f>'Team Capacity'!$T$7:$V$7</c:f>
              <c:numCache>
                <c:formatCode>General</c:formatCode>
                <c:ptCount val="3"/>
                <c:pt idx="0">
                  <c:v>57.6</c:v>
                </c:pt>
                <c:pt idx="1">
                  <c:v>41.4</c:v>
                </c:pt>
                <c:pt idx="2">
                  <c:v>40.799999999999997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5872960"/>
        <c:axId val="273725144"/>
      </c:barChart>
      <c:catAx>
        <c:axId val="26587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25144"/>
        <c:crosses val="autoZero"/>
        <c:auto val="1"/>
        <c:lblAlgn val="ctr"/>
        <c:lblOffset val="100"/>
        <c:noMultiLvlLbl val="0"/>
      </c:catAx>
      <c:valAx>
        <c:axId val="27372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7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583408</xdr:colOff>
      <xdr:row>9</xdr:row>
      <xdr:rowOff>51197</xdr:rowOff>
    </xdr:from>
    <xdr:to>
      <xdr:col>23</xdr:col>
      <xdr:colOff>583408</xdr:colOff>
      <xdr:row>23</xdr:row>
      <xdr:rowOff>103584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</xdr:row>
      <xdr:rowOff>157162</xdr:rowOff>
    </xdr:from>
    <xdr:to>
      <xdr:col>7</xdr:col>
      <xdr:colOff>466725</xdr:colOff>
      <xdr:row>22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571499</xdr:colOff>
      <xdr:row>32</xdr:row>
      <xdr:rowOff>1</xdr:rowOff>
    </xdr:from>
    <xdr:to>
      <xdr:col>6</xdr:col>
      <xdr:colOff>123824</xdr:colOff>
      <xdr:row>44</xdr:row>
      <xdr:rowOff>114301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e06\AppData\Local\Microsoft\Windows\Temporary%20Internet%20Files\Content.Outlook\Z5IP34IF\Punters_%20Consolidated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ters-Stories"/>
      <sheetName val="Consolidated Graph"/>
    </sheetNames>
    <sheetDataSet>
      <sheetData sheetId="0" refreshError="1"/>
      <sheetData sheetId="1">
        <row r="6">
          <cell r="B6" t="str">
            <v>08-Nov-16
3.8</v>
          </cell>
          <cell r="C6" t="str">
            <v>22-Nov-16
4.5</v>
          </cell>
          <cell r="D6" t="str">
            <v>05-Dec-16
4.6</v>
          </cell>
          <cell r="E6" t="str">
            <v>19-Dec-16
3</v>
          </cell>
          <cell r="F6" t="str">
            <v>04-Apr-17
3.9</v>
          </cell>
          <cell r="G6" t="str">
            <v>10-Apr-17
4.5</v>
          </cell>
          <cell r="H6" t="str">
            <v>24-Apr-17
4.7</v>
          </cell>
          <cell r="I6" t="str">
            <v>10-May-17
4</v>
          </cell>
          <cell r="J6" t="str">
            <v>22-May-17
1</v>
          </cell>
        </row>
        <row r="7">
          <cell r="A7" t="str">
            <v xml:space="preserve">Planned  SP(inluding spilled over) </v>
          </cell>
          <cell r="B7">
            <v>18</v>
          </cell>
          <cell r="C7">
            <v>16</v>
          </cell>
          <cell r="D7">
            <v>26</v>
          </cell>
          <cell r="E7">
            <v>22</v>
          </cell>
          <cell r="F7">
            <v>13</v>
          </cell>
          <cell r="G7">
            <v>11</v>
          </cell>
          <cell r="H7">
            <v>11</v>
          </cell>
          <cell r="I7">
            <v>13</v>
          </cell>
          <cell r="J7">
            <v>13</v>
          </cell>
        </row>
        <row r="8">
          <cell r="A8" t="str">
            <v>Achived SP</v>
          </cell>
          <cell r="B8">
            <v>18</v>
          </cell>
          <cell r="C8">
            <v>3</v>
          </cell>
          <cell r="D8">
            <v>16</v>
          </cell>
          <cell r="E8">
            <v>22</v>
          </cell>
          <cell r="F8">
            <v>13</v>
          </cell>
          <cell r="G8">
            <v>3</v>
          </cell>
          <cell r="H8">
            <v>11</v>
          </cell>
          <cell r="I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B5" zoomScale="91" zoomScaleNormal="91" workbookViewId="0">
      <selection activeCell="L17" sqref="L17"/>
    </sheetView>
  </sheetViews>
  <sheetFormatPr defaultRowHeight="15" x14ac:dyDescent="0.25"/>
  <cols>
    <col min="1" max="1" width="13.85546875" bestFit="1" customWidth="1"/>
    <col min="2" max="2" width="6.28515625" bestFit="1" customWidth="1"/>
    <col min="3" max="3" width="10.28515625" bestFit="1" customWidth="1"/>
    <col min="4" max="4" width="10.42578125" customWidth="1"/>
    <col min="6" max="6" width="45.5703125" customWidth="1"/>
    <col min="7" max="7" width="11.5703125" bestFit="1" customWidth="1"/>
    <col min="8" max="8" width="9.5703125" bestFit="1" customWidth="1"/>
    <col min="9" max="9" width="8" bestFit="1" customWidth="1"/>
    <col min="10" max="10" width="9.7109375" bestFit="1" customWidth="1"/>
  </cols>
  <sheetData>
    <row r="1" spans="1:10" ht="15.75" thickBot="1" x14ac:dyDescent="0.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5" t="s">
        <v>46</v>
      </c>
      <c r="I1" s="25" t="s">
        <v>48</v>
      </c>
      <c r="J1" s="25" t="s">
        <v>47</v>
      </c>
    </row>
    <row r="2" spans="1:10" x14ac:dyDescent="0.25">
      <c r="A2" s="91" t="s">
        <v>7</v>
      </c>
      <c r="B2" s="94">
        <v>18</v>
      </c>
      <c r="C2" s="94" t="s">
        <v>8</v>
      </c>
      <c r="D2" s="94" t="s">
        <v>9</v>
      </c>
      <c r="E2" s="2" t="s">
        <v>10</v>
      </c>
      <c r="F2" s="18" t="s">
        <v>11</v>
      </c>
      <c r="G2" s="3">
        <v>5</v>
      </c>
      <c r="H2" s="3"/>
      <c r="I2" s="102">
        <f>SUM(G2:G7)</f>
        <v>33</v>
      </c>
      <c r="J2" s="102">
        <f>SUM(G2:G7)</f>
        <v>33</v>
      </c>
    </row>
    <row r="3" spans="1:10" x14ac:dyDescent="0.25">
      <c r="A3" s="92"/>
      <c r="B3" s="95"/>
      <c r="C3" s="95"/>
      <c r="D3" s="95"/>
      <c r="E3" s="1" t="s">
        <v>12</v>
      </c>
      <c r="F3" s="19" t="s">
        <v>13</v>
      </c>
      <c r="G3" s="4">
        <v>5</v>
      </c>
      <c r="H3" s="4"/>
      <c r="I3" s="103"/>
      <c r="J3" s="103"/>
    </row>
    <row r="4" spans="1:10" ht="30" x14ac:dyDescent="0.25">
      <c r="A4" s="92"/>
      <c r="B4" s="95"/>
      <c r="C4" s="95"/>
      <c r="D4" s="95"/>
      <c r="E4" s="1" t="s">
        <v>14</v>
      </c>
      <c r="F4" s="19" t="s">
        <v>15</v>
      </c>
      <c r="G4" s="4">
        <v>5</v>
      </c>
      <c r="H4" s="4"/>
      <c r="I4" s="103"/>
      <c r="J4" s="103"/>
    </row>
    <row r="5" spans="1:10" x14ac:dyDescent="0.25">
      <c r="A5" s="92"/>
      <c r="B5" s="95"/>
      <c r="C5" s="95"/>
      <c r="D5" s="95"/>
      <c r="E5" s="1" t="s">
        <v>16</v>
      </c>
      <c r="F5" s="19" t="s">
        <v>17</v>
      </c>
      <c r="G5" s="4">
        <v>5</v>
      </c>
      <c r="H5" s="4"/>
      <c r="I5" s="103"/>
      <c r="J5" s="103"/>
    </row>
    <row r="6" spans="1:10" ht="30" x14ac:dyDescent="0.25">
      <c r="A6" s="92"/>
      <c r="B6" s="95"/>
      <c r="C6" s="95"/>
      <c r="D6" s="95"/>
      <c r="E6" s="1" t="s">
        <v>18</v>
      </c>
      <c r="F6" s="19" t="s">
        <v>19</v>
      </c>
      <c r="G6" s="4">
        <v>5</v>
      </c>
      <c r="H6" s="4"/>
      <c r="I6" s="103"/>
      <c r="J6" s="103"/>
    </row>
    <row r="7" spans="1:10" ht="15.75" thickBot="1" x14ac:dyDescent="0.3">
      <c r="A7" s="93"/>
      <c r="B7" s="96"/>
      <c r="C7" s="96"/>
      <c r="D7" s="96"/>
      <c r="E7" s="5" t="s">
        <v>20</v>
      </c>
      <c r="F7" s="20" t="s">
        <v>21</v>
      </c>
      <c r="G7" s="6">
        <v>8</v>
      </c>
      <c r="H7" s="6"/>
      <c r="I7" s="104"/>
      <c r="J7" s="104"/>
    </row>
    <row r="8" spans="1:10" x14ac:dyDescent="0.25">
      <c r="A8" s="91" t="s">
        <v>7</v>
      </c>
      <c r="B8" s="94">
        <v>19</v>
      </c>
      <c r="C8" s="94" t="s">
        <v>22</v>
      </c>
      <c r="D8" s="97">
        <v>42920</v>
      </c>
      <c r="E8" s="8" t="s">
        <v>23</v>
      </c>
      <c r="F8" s="21" t="s">
        <v>24</v>
      </c>
      <c r="G8" s="9">
        <v>8</v>
      </c>
      <c r="H8" s="3"/>
      <c r="I8" s="102">
        <f>SUM(G8:G13)</f>
        <v>36</v>
      </c>
      <c r="J8" s="102">
        <f>SUM(G8:G13)-SUM(H8:H13)</f>
        <v>31</v>
      </c>
    </row>
    <row r="9" spans="1:10" x14ac:dyDescent="0.25">
      <c r="A9" s="92"/>
      <c r="B9" s="95"/>
      <c r="C9" s="95"/>
      <c r="D9" s="98"/>
      <c r="E9" s="7" t="s">
        <v>25</v>
      </c>
      <c r="F9" s="22" t="s">
        <v>26</v>
      </c>
      <c r="G9" s="10">
        <v>5</v>
      </c>
      <c r="H9" s="4"/>
      <c r="I9" s="103"/>
      <c r="J9" s="103"/>
    </row>
    <row r="10" spans="1:10" x14ac:dyDescent="0.25">
      <c r="A10" s="92"/>
      <c r="B10" s="95"/>
      <c r="C10" s="95"/>
      <c r="D10" s="98"/>
      <c r="E10" s="7" t="s">
        <v>27</v>
      </c>
      <c r="F10" s="22" t="s">
        <v>28</v>
      </c>
      <c r="G10" s="10">
        <v>5</v>
      </c>
      <c r="H10" s="4"/>
      <c r="I10" s="103"/>
      <c r="J10" s="103"/>
    </row>
    <row r="11" spans="1:10" x14ac:dyDescent="0.25">
      <c r="A11" s="92"/>
      <c r="B11" s="95"/>
      <c r="C11" s="95"/>
      <c r="D11" s="98"/>
      <c r="E11" s="17" t="s">
        <v>29</v>
      </c>
      <c r="F11" s="22" t="s">
        <v>30</v>
      </c>
      <c r="G11" s="10">
        <v>5</v>
      </c>
      <c r="H11" s="4">
        <v>5</v>
      </c>
      <c r="I11" s="103"/>
      <c r="J11" s="103"/>
    </row>
    <row r="12" spans="1:10" x14ac:dyDescent="0.25">
      <c r="A12" s="92"/>
      <c r="B12" s="95"/>
      <c r="C12" s="95"/>
      <c r="D12" s="98"/>
      <c r="E12" s="7" t="s">
        <v>31</v>
      </c>
      <c r="F12" s="22" t="s">
        <v>32</v>
      </c>
      <c r="G12" s="10">
        <v>5</v>
      </c>
      <c r="H12" s="4"/>
      <c r="I12" s="103"/>
      <c r="J12" s="103"/>
    </row>
    <row r="13" spans="1:10" ht="15.75" thickBot="1" x14ac:dyDescent="0.3">
      <c r="A13" s="93"/>
      <c r="B13" s="96"/>
      <c r="C13" s="96"/>
      <c r="D13" s="99"/>
      <c r="E13" s="12" t="s">
        <v>33</v>
      </c>
      <c r="F13" s="23" t="s">
        <v>34</v>
      </c>
      <c r="G13" s="13">
        <v>8</v>
      </c>
      <c r="H13" s="6"/>
      <c r="I13" s="104"/>
      <c r="J13" s="104"/>
    </row>
    <row r="14" spans="1:10" x14ac:dyDescent="0.25">
      <c r="A14" s="91" t="s">
        <v>7</v>
      </c>
      <c r="B14" s="94">
        <v>20</v>
      </c>
      <c r="C14" s="97">
        <v>43012</v>
      </c>
      <c r="D14" s="94" t="s">
        <v>35</v>
      </c>
      <c r="E14" s="8" t="s">
        <v>29</v>
      </c>
      <c r="F14" s="21" t="s">
        <v>30</v>
      </c>
      <c r="G14" s="9">
        <v>5</v>
      </c>
      <c r="H14" s="14"/>
      <c r="I14" s="102">
        <f>SUM(G14:G19)</f>
        <v>33</v>
      </c>
      <c r="J14" s="102">
        <f>SUM(G14:G19)-SUM(H14:H19)</f>
        <v>25</v>
      </c>
    </row>
    <row r="15" spans="1:10" x14ac:dyDescent="0.25">
      <c r="A15" s="92"/>
      <c r="B15" s="95"/>
      <c r="C15" s="98"/>
      <c r="D15" s="95"/>
      <c r="E15" s="7" t="s">
        <v>36</v>
      </c>
      <c r="F15" s="22" t="s">
        <v>41</v>
      </c>
      <c r="G15" s="10">
        <v>5</v>
      </c>
      <c r="H15" s="15"/>
      <c r="I15" s="103"/>
      <c r="J15" s="103"/>
    </row>
    <row r="16" spans="1:10" x14ac:dyDescent="0.25">
      <c r="A16" s="92"/>
      <c r="B16" s="95"/>
      <c r="C16" s="98"/>
      <c r="D16" s="95"/>
      <c r="E16" s="7" t="s">
        <v>37</v>
      </c>
      <c r="F16" s="22" t="s">
        <v>42</v>
      </c>
      <c r="G16" s="10">
        <v>5</v>
      </c>
      <c r="H16" s="15"/>
      <c r="I16" s="103"/>
      <c r="J16" s="103"/>
    </row>
    <row r="17" spans="1:10" x14ac:dyDescent="0.25">
      <c r="A17" s="92"/>
      <c r="B17" s="95"/>
      <c r="C17" s="98"/>
      <c r="D17" s="95"/>
      <c r="E17" s="7" t="s">
        <v>38</v>
      </c>
      <c r="F17" s="22" t="s">
        <v>43</v>
      </c>
      <c r="G17" s="10">
        <v>5</v>
      </c>
      <c r="H17" s="15"/>
      <c r="I17" s="103"/>
      <c r="J17" s="103"/>
    </row>
    <row r="18" spans="1:10" ht="30" x14ac:dyDescent="0.25">
      <c r="A18" s="92"/>
      <c r="B18" s="95"/>
      <c r="C18" s="98"/>
      <c r="D18" s="95"/>
      <c r="E18" s="7" t="s">
        <v>39</v>
      </c>
      <c r="F18" s="22" t="s">
        <v>44</v>
      </c>
      <c r="G18" s="10">
        <v>5</v>
      </c>
      <c r="H18" s="15"/>
      <c r="I18" s="103"/>
      <c r="J18" s="103"/>
    </row>
    <row r="19" spans="1:10" ht="15.75" thickBot="1" x14ac:dyDescent="0.3">
      <c r="A19" s="93"/>
      <c r="B19" s="96"/>
      <c r="C19" s="99"/>
      <c r="D19" s="96"/>
      <c r="E19" s="78" t="s">
        <v>40</v>
      </c>
      <c r="F19" s="23" t="s">
        <v>45</v>
      </c>
      <c r="G19" s="13">
        <v>8</v>
      </c>
      <c r="H19" s="79">
        <v>8</v>
      </c>
      <c r="I19" s="103"/>
      <c r="J19" s="103"/>
    </row>
    <row r="20" spans="1:10" x14ac:dyDescent="0.25">
      <c r="A20" s="84" t="s">
        <v>94</v>
      </c>
      <c r="B20" s="90">
        <v>0</v>
      </c>
      <c r="C20" s="87">
        <v>42952</v>
      </c>
      <c r="D20" s="90" t="s">
        <v>95</v>
      </c>
      <c r="E20" s="29"/>
      <c r="F20" s="29" t="s">
        <v>110</v>
      </c>
      <c r="G20" s="29"/>
      <c r="H20" s="177"/>
      <c r="I20" s="152"/>
      <c r="J20" s="152"/>
    </row>
    <row r="21" spans="1:10" x14ac:dyDescent="0.25">
      <c r="A21" s="85"/>
      <c r="B21" s="88"/>
      <c r="C21" s="88"/>
      <c r="D21" s="88"/>
      <c r="E21" s="28"/>
      <c r="F21" s="28"/>
      <c r="G21" s="28"/>
      <c r="H21" s="178"/>
      <c r="I21" s="153"/>
      <c r="J21" s="153"/>
    </row>
    <row r="22" spans="1:10" x14ac:dyDescent="0.25">
      <c r="A22" s="85"/>
      <c r="B22" s="88"/>
      <c r="C22" s="88"/>
      <c r="D22" s="88"/>
      <c r="E22" s="28"/>
      <c r="F22" s="28"/>
      <c r="G22" s="28"/>
      <c r="H22" s="178"/>
      <c r="I22" s="153"/>
      <c r="J22" s="153"/>
    </row>
    <row r="23" spans="1:10" ht="15.75" thickBot="1" x14ac:dyDescent="0.3">
      <c r="A23" s="100"/>
      <c r="B23" s="101"/>
      <c r="C23" s="101"/>
      <c r="D23" s="101"/>
      <c r="E23" s="59"/>
      <c r="F23" s="59"/>
      <c r="G23" s="59"/>
      <c r="H23" s="179"/>
      <c r="I23" s="154"/>
      <c r="J23" s="154"/>
    </row>
    <row r="24" spans="1:10" x14ac:dyDescent="0.25">
      <c r="A24" s="84" t="s">
        <v>94</v>
      </c>
      <c r="B24" s="90">
        <v>1</v>
      </c>
      <c r="C24" s="90" t="s">
        <v>96</v>
      </c>
      <c r="D24" s="87">
        <v>42772</v>
      </c>
      <c r="E24" s="29"/>
      <c r="F24" s="29" t="s">
        <v>111</v>
      </c>
      <c r="G24" s="29"/>
      <c r="H24" s="177"/>
      <c r="I24" s="152"/>
      <c r="J24" s="152"/>
    </row>
    <row r="25" spans="1:10" x14ac:dyDescent="0.25">
      <c r="A25" s="85"/>
      <c r="B25" s="88"/>
      <c r="C25" s="88"/>
      <c r="D25" s="88"/>
      <c r="E25" s="28"/>
      <c r="F25" s="28"/>
      <c r="G25" s="28"/>
      <c r="H25" s="178"/>
      <c r="I25" s="153"/>
      <c r="J25" s="153"/>
    </row>
    <row r="26" spans="1:10" x14ac:dyDescent="0.25">
      <c r="A26" s="85"/>
      <c r="B26" s="88"/>
      <c r="C26" s="88"/>
      <c r="D26" s="88"/>
      <c r="E26" s="28"/>
      <c r="F26" s="28"/>
      <c r="G26" s="28"/>
      <c r="H26" s="178"/>
      <c r="I26" s="153"/>
      <c r="J26" s="153"/>
    </row>
    <row r="27" spans="1:10" ht="15.75" thickBot="1" x14ac:dyDescent="0.3">
      <c r="A27" s="86"/>
      <c r="B27" s="89"/>
      <c r="C27" s="89"/>
      <c r="D27" s="89"/>
      <c r="E27" s="30"/>
      <c r="F27" s="30"/>
      <c r="G27" s="30"/>
      <c r="H27" s="180"/>
      <c r="I27" s="154"/>
      <c r="J27" s="154"/>
    </row>
  </sheetData>
  <mergeCells count="30">
    <mergeCell ref="A2:A7"/>
    <mergeCell ref="B2:B7"/>
    <mergeCell ref="C2:C7"/>
    <mergeCell ref="D2:D7"/>
    <mergeCell ref="A8:A13"/>
    <mergeCell ref="B8:B13"/>
    <mergeCell ref="C8:C13"/>
    <mergeCell ref="D8:D13"/>
    <mergeCell ref="J2:J7"/>
    <mergeCell ref="J8:J13"/>
    <mergeCell ref="J14:J19"/>
    <mergeCell ref="I2:I7"/>
    <mergeCell ref="I8:I13"/>
    <mergeCell ref="I14:I19"/>
    <mergeCell ref="A14:A19"/>
    <mergeCell ref="B14:B19"/>
    <mergeCell ref="C14:C19"/>
    <mergeCell ref="D14:D19"/>
    <mergeCell ref="A20:A23"/>
    <mergeCell ref="B20:B23"/>
    <mergeCell ref="C20:C23"/>
    <mergeCell ref="D20:D23"/>
    <mergeCell ref="A24:A27"/>
    <mergeCell ref="D24:D27"/>
    <mergeCell ref="C24:C27"/>
    <mergeCell ref="B24:B27"/>
    <mergeCell ref="J20:J23"/>
    <mergeCell ref="I20:I23"/>
    <mergeCell ref="J24:J27"/>
    <mergeCell ref="I24:I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abSelected="1" zoomScale="80" zoomScaleNormal="80" workbookViewId="0">
      <selection activeCell="A23" sqref="A23"/>
    </sheetView>
  </sheetViews>
  <sheetFormatPr defaultRowHeight="15" x14ac:dyDescent="0.25"/>
  <cols>
    <col min="1" max="1" width="14.5703125" style="26" customWidth="1"/>
    <col min="3" max="3" width="14" bestFit="1" customWidth="1"/>
    <col min="4" max="4" width="8.42578125" customWidth="1"/>
    <col min="5" max="5" width="9.28515625" customWidth="1"/>
    <col min="6" max="6" width="12.42578125" customWidth="1"/>
    <col min="7" max="7" width="16.140625" customWidth="1"/>
    <col min="9" max="9" width="12.85546875" customWidth="1"/>
    <col min="10" max="10" width="13.42578125" customWidth="1"/>
    <col min="11" max="11" width="11.7109375" customWidth="1"/>
    <col min="12" max="12" width="11.28515625" customWidth="1"/>
    <col min="14" max="14" width="11.28515625" customWidth="1"/>
    <col min="15" max="15" width="18.42578125" customWidth="1"/>
    <col min="16" max="16" width="17.7109375" style="77" customWidth="1"/>
    <col min="19" max="19" width="19.5703125" customWidth="1"/>
    <col min="20" max="20" width="12.5703125" customWidth="1"/>
  </cols>
  <sheetData>
    <row r="1" spans="1:24" ht="48" customHeight="1" thickBot="1" x14ac:dyDescent="0.3">
      <c r="A1" s="27" t="s">
        <v>67</v>
      </c>
      <c r="B1" s="27" t="s">
        <v>1</v>
      </c>
      <c r="C1" s="27" t="s">
        <v>49</v>
      </c>
      <c r="D1" s="27" t="s">
        <v>50</v>
      </c>
      <c r="E1" s="27" t="s">
        <v>51</v>
      </c>
      <c r="F1" s="27" t="s">
        <v>52</v>
      </c>
      <c r="G1" s="27" t="s">
        <v>53</v>
      </c>
      <c r="H1" s="27" t="s">
        <v>54</v>
      </c>
      <c r="I1" s="27" t="s">
        <v>103</v>
      </c>
      <c r="J1" s="27" t="s">
        <v>104</v>
      </c>
      <c r="K1" s="27" t="s">
        <v>55</v>
      </c>
      <c r="L1" s="27" t="s">
        <v>105</v>
      </c>
      <c r="M1" s="27" t="s">
        <v>56</v>
      </c>
      <c r="N1" s="27" t="s">
        <v>107</v>
      </c>
      <c r="O1" s="27" t="s">
        <v>106</v>
      </c>
      <c r="P1" s="75" t="s">
        <v>98</v>
      </c>
    </row>
    <row r="2" spans="1:24" x14ac:dyDescent="0.25">
      <c r="A2" s="111" t="s">
        <v>68</v>
      </c>
      <c r="B2" s="155" t="s">
        <v>64</v>
      </c>
      <c r="C2" s="161" t="s">
        <v>57</v>
      </c>
      <c r="D2" s="81">
        <v>9</v>
      </c>
      <c r="E2" s="81"/>
      <c r="F2" s="81">
        <v>1</v>
      </c>
      <c r="G2" s="81"/>
      <c r="H2" s="81">
        <v>3</v>
      </c>
      <c r="I2" s="81">
        <f>(D2-(E2+F2))*H2</f>
        <v>24</v>
      </c>
      <c r="J2" s="81">
        <f xml:space="preserve"> I2-(H2*G2)</f>
        <v>24</v>
      </c>
      <c r="K2" s="3"/>
      <c r="L2" s="158">
        <f>SUM(I2:I8)</f>
        <v>288</v>
      </c>
      <c r="M2" s="108">
        <f>O2*20%</f>
        <v>57.6</v>
      </c>
      <c r="N2" s="102">
        <f>O2-M2</f>
        <v>230.4</v>
      </c>
      <c r="O2" s="108">
        <f>SUM(J2:J8)</f>
        <v>288</v>
      </c>
      <c r="P2" s="102">
        <f>N2/L2*7</f>
        <v>5.6000000000000005</v>
      </c>
    </row>
    <row r="3" spans="1:24" x14ac:dyDescent="0.25">
      <c r="A3" s="112"/>
      <c r="B3" s="156"/>
      <c r="C3" s="162" t="s">
        <v>58</v>
      </c>
      <c r="D3" s="80">
        <v>9</v>
      </c>
      <c r="E3" s="80"/>
      <c r="F3" s="80"/>
      <c r="G3" s="80"/>
      <c r="H3" s="80">
        <v>6</v>
      </c>
      <c r="I3" s="80">
        <f t="shared" ref="I3:I22" si="0">(D3-(E3+F3))*H3</f>
        <v>54</v>
      </c>
      <c r="J3" s="80">
        <f t="shared" ref="J3:J22" si="1" xml:space="preserve"> I3-(H3*G3)</f>
        <v>54</v>
      </c>
      <c r="K3" s="4"/>
      <c r="L3" s="159"/>
      <c r="M3" s="109"/>
      <c r="N3" s="103"/>
      <c r="O3" s="109"/>
      <c r="P3" s="103"/>
    </row>
    <row r="4" spans="1:24" ht="15.75" thickBot="1" x14ac:dyDescent="0.3">
      <c r="A4" s="112"/>
      <c r="B4" s="156"/>
      <c r="C4" s="162" t="s">
        <v>59</v>
      </c>
      <c r="D4" s="80">
        <v>9</v>
      </c>
      <c r="E4" s="80"/>
      <c r="F4" s="80"/>
      <c r="G4" s="80"/>
      <c r="H4" s="80">
        <v>0</v>
      </c>
      <c r="I4" s="80">
        <f t="shared" si="0"/>
        <v>0</v>
      </c>
      <c r="J4" s="80">
        <f t="shared" si="1"/>
        <v>0</v>
      </c>
      <c r="K4" s="4"/>
      <c r="L4" s="159"/>
      <c r="M4" s="109"/>
      <c r="N4" s="103"/>
      <c r="O4" s="109"/>
      <c r="P4" s="103"/>
      <c r="T4" t="s">
        <v>64</v>
      </c>
      <c r="U4" t="s">
        <v>65</v>
      </c>
      <c r="V4" t="s">
        <v>66</v>
      </c>
      <c r="W4" t="s">
        <v>108</v>
      </c>
      <c r="X4" t="s">
        <v>109</v>
      </c>
    </row>
    <row r="5" spans="1:24" ht="30.75" thickBot="1" x14ac:dyDescent="0.3">
      <c r="A5" s="112"/>
      <c r="B5" s="156"/>
      <c r="C5" s="162" t="s">
        <v>60</v>
      </c>
      <c r="D5" s="80">
        <v>9</v>
      </c>
      <c r="E5" s="80"/>
      <c r="F5" s="80"/>
      <c r="G5" s="80"/>
      <c r="H5" s="80">
        <v>6</v>
      </c>
      <c r="I5" s="80">
        <f t="shared" si="0"/>
        <v>54</v>
      </c>
      <c r="J5" s="80">
        <f t="shared" si="1"/>
        <v>54</v>
      </c>
      <c r="K5" s="4"/>
      <c r="L5" s="159"/>
      <c r="M5" s="109"/>
      <c r="N5" s="103"/>
      <c r="O5" s="109"/>
      <c r="P5" s="103"/>
      <c r="S5" s="27" t="s">
        <v>105</v>
      </c>
      <c r="T5">
        <f>L2</f>
        <v>288</v>
      </c>
      <c r="U5">
        <f>L9</f>
        <v>207</v>
      </c>
      <c r="V5">
        <f>L16</f>
        <v>204</v>
      </c>
    </row>
    <row r="6" spans="1:24" ht="15.75" thickBot="1" x14ac:dyDescent="0.3">
      <c r="A6" s="112"/>
      <c r="B6" s="156"/>
      <c r="C6" s="162" t="s">
        <v>61</v>
      </c>
      <c r="D6" s="80">
        <v>9</v>
      </c>
      <c r="E6" s="80"/>
      <c r="F6" s="80"/>
      <c r="G6" s="80"/>
      <c r="H6" s="80">
        <v>6</v>
      </c>
      <c r="I6" s="80">
        <f t="shared" si="0"/>
        <v>54</v>
      </c>
      <c r="J6" s="80">
        <f t="shared" si="1"/>
        <v>54</v>
      </c>
      <c r="K6" s="4"/>
      <c r="L6" s="159"/>
      <c r="M6" s="109"/>
      <c r="N6" s="103"/>
      <c r="O6" s="109"/>
      <c r="P6" s="103"/>
      <c r="S6" s="27" t="s">
        <v>107</v>
      </c>
      <c r="T6">
        <v>230.4</v>
      </c>
      <c r="U6">
        <v>165.6</v>
      </c>
      <c r="V6">
        <v>163.6</v>
      </c>
    </row>
    <row r="7" spans="1:24" ht="15.75" thickBot="1" x14ac:dyDescent="0.3">
      <c r="A7" s="112"/>
      <c r="B7" s="156"/>
      <c r="C7" s="162" t="s">
        <v>62</v>
      </c>
      <c r="D7" s="80">
        <v>9</v>
      </c>
      <c r="E7" s="80"/>
      <c r="F7" s="80"/>
      <c r="G7" s="80"/>
      <c r="H7" s="80">
        <v>6</v>
      </c>
      <c r="I7" s="80">
        <f t="shared" si="0"/>
        <v>54</v>
      </c>
      <c r="J7" s="80">
        <f t="shared" si="1"/>
        <v>54</v>
      </c>
      <c r="K7" s="4"/>
      <c r="L7" s="159"/>
      <c r="M7" s="109"/>
      <c r="N7" s="103"/>
      <c r="O7" s="109"/>
      <c r="P7" s="103"/>
      <c r="S7" s="167" t="s">
        <v>56</v>
      </c>
      <c r="T7">
        <v>57.6</v>
      </c>
      <c r="U7">
        <v>41.4</v>
      </c>
      <c r="V7">
        <v>40.799999999999997</v>
      </c>
    </row>
    <row r="8" spans="1:24" ht="15.75" thickBot="1" x14ac:dyDescent="0.3">
      <c r="A8" s="113"/>
      <c r="B8" s="157"/>
      <c r="C8" s="165" t="s">
        <v>63</v>
      </c>
      <c r="D8" s="83">
        <v>9</v>
      </c>
      <c r="E8" s="83"/>
      <c r="F8" s="83">
        <v>1</v>
      </c>
      <c r="G8" s="83"/>
      <c r="H8" s="83">
        <v>6</v>
      </c>
      <c r="I8" s="83">
        <f t="shared" si="0"/>
        <v>48</v>
      </c>
      <c r="J8" s="83">
        <f t="shared" si="1"/>
        <v>48</v>
      </c>
      <c r="K8" s="6"/>
      <c r="L8" s="160"/>
      <c r="M8" s="114"/>
      <c r="N8" s="104"/>
      <c r="O8" s="114"/>
      <c r="P8" s="104"/>
    </row>
    <row r="9" spans="1:24" x14ac:dyDescent="0.25">
      <c r="A9" s="111" t="s">
        <v>69</v>
      </c>
      <c r="B9" s="155" t="s">
        <v>65</v>
      </c>
      <c r="C9" s="161" t="s">
        <v>57</v>
      </c>
      <c r="D9" s="8">
        <v>9</v>
      </c>
      <c r="E9" s="81">
        <v>1</v>
      </c>
      <c r="F9" s="81"/>
      <c r="G9" s="81"/>
      <c r="H9" s="81">
        <v>3</v>
      </c>
      <c r="I9" s="81">
        <f t="shared" si="0"/>
        <v>24</v>
      </c>
      <c r="J9" s="81">
        <f t="shared" si="1"/>
        <v>24</v>
      </c>
      <c r="K9" s="3"/>
      <c r="L9" s="158">
        <f>SUM(I9:I15)</f>
        <v>207</v>
      </c>
      <c r="M9" s="108">
        <f>O9*20%</f>
        <v>41.400000000000006</v>
      </c>
      <c r="N9" s="102">
        <f>O9-M9</f>
        <v>165.6</v>
      </c>
      <c r="O9" s="108">
        <f>SUM(J9:J15)</f>
        <v>207</v>
      </c>
      <c r="P9" s="102">
        <f>N9/L9*7</f>
        <v>5.6</v>
      </c>
    </row>
    <row r="10" spans="1:24" x14ac:dyDescent="0.25">
      <c r="A10" s="112"/>
      <c r="B10" s="156"/>
      <c r="C10" s="162" t="s">
        <v>58</v>
      </c>
      <c r="D10" s="7">
        <v>9</v>
      </c>
      <c r="E10" s="80">
        <v>1</v>
      </c>
      <c r="F10" s="80">
        <v>1</v>
      </c>
      <c r="G10" s="80"/>
      <c r="H10" s="80">
        <v>3</v>
      </c>
      <c r="I10" s="80">
        <f t="shared" si="0"/>
        <v>21</v>
      </c>
      <c r="J10" s="80">
        <f t="shared" si="1"/>
        <v>21</v>
      </c>
      <c r="K10" s="4"/>
      <c r="L10" s="159"/>
      <c r="M10" s="109"/>
      <c r="N10" s="103"/>
      <c r="O10" s="109"/>
      <c r="P10" s="103"/>
    </row>
    <row r="11" spans="1:24" x14ac:dyDescent="0.25">
      <c r="A11" s="112"/>
      <c r="B11" s="156"/>
      <c r="C11" s="162" t="s">
        <v>59</v>
      </c>
      <c r="D11" s="7">
        <v>9</v>
      </c>
      <c r="E11" s="80">
        <v>1</v>
      </c>
      <c r="F11" s="80"/>
      <c r="G11" s="80"/>
      <c r="H11" s="80">
        <v>0</v>
      </c>
      <c r="I11" s="80">
        <f t="shared" si="0"/>
        <v>0</v>
      </c>
      <c r="J11" s="80">
        <f t="shared" si="1"/>
        <v>0</v>
      </c>
      <c r="K11" s="4"/>
      <c r="L11" s="159"/>
      <c r="M11" s="109"/>
      <c r="N11" s="103"/>
      <c r="O11" s="109"/>
      <c r="P11" s="103"/>
    </row>
    <row r="12" spans="1:24" x14ac:dyDescent="0.25">
      <c r="A12" s="112"/>
      <c r="B12" s="156"/>
      <c r="C12" s="162" t="s">
        <v>60</v>
      </c>
      <c r="D12" s="7">
        <v>9</v>
      </c>
      <c r="E12" s="80">
        <v>1</v>
      </c>
      <c r="F12" s="80"/>
      <c r="G12" s="80"/>
      <c r="H12" s="80">
        <v>3</v>
      </c>
      <c r="I12" s="80">
        <f t="shared" si="0"/>
        <v>24</v>
      </c>
      <c r="J12" s="80">
        <f t="shared" si="1"/>
        <v>24</v>
      </c>
      <c r="K12" s="4"/>
      <c r="L12" s="159"/>
      <c r="M12" s="109"/>
      <c r="N12" s="103"/>
      <c r="O12" s="109"/>
      <c r="P12" s="103"/>
    </row>
    <row r="13" spans="1:24" x14ac:dyDescent="0.25">
      <c r="A13" s="112"/>
      <c r="B13" s="156"/>
      <c r="C13" s="162" t="s">
        <v>61</v>
      </c>
      <c r="D13" s="7">
        <v>9</v>
      </c>
      <c r="E13" s="80">
        <v>1</v>
      </c>
      <c r="F13" s="80">
        <v>1</v>
      </c>
      <c r="G13" s="80"/>
      <c r="H13" s="80">
        <v>6</v>
      </c>
      <c r="I13" s="80">
        <f t="shared" si="0"/>
        <v>42</v>
      </c>
      <c r="J13" s="80">
        <f t="shared" si="1"/>
        <v>42</v>
      </c>
      <c r="K13" s="4"/>
      <c r="L13" s="159"/>
      <c r="M13" s="109"/>
      <c r="N13" s="103"/>
      <c r="O13" s="109"/>
      <c r="P13" s="103"/>
    </row>
    <row r="14" spans="1:24" x14ac:dyDescent="0.25">
      <c r="A14" s="112"/>
      <c r="B14" s="156"/>
      <c r="C14" s="162" t="s">
        <v>62</v>
      </c>
      <c r="D14" s="7">
        <v>9</v>
      </c>
      <c r="E14" s="80">
        <v>1</v>
      </c>
      <c r="F14" s="80"/>
      <c r="G14" s="80"/>
      <c r="H14" s="80">
        <v>6</v>
      </c>
      <c r="I14" s="80">
        <f t="shared" si="0"/>
        <v>48</v>
      </c>
      <c r="J14" s="80">
        <f t="shared" si="1"/>
        <v>48</v>
      </c>
      <c r="K14" s="4"/>
      <c r="L14" s="159"/>
      <c r="M14" s="109"/>
      <c r="N14" s="103"/>
      <c r="O14" s="109"/>
      <c r="P14" s="103"/>
    </row>
    <row r="15" spans="1:24" ht="15.75" thickBot="1" x14ac:dyDescent="0.3">
      <c r="A15" s="113"/>
      <c r="B15" s="157"/>
      <c r="C15" s="165" t="s">
        <v>63</v>
      </c>
      <c r="D15" s="12">
        <v>9</v>
      </c>
      <c r="E15" s="83">
        <v>1</v>
      </c>
      <c r="F15" s="83"/>
      <c r="G15" s="83"/>
      <c r="H15" s="83">
        <v>6</v>
      </c>
      <c r="I15" s="83">
        <f t="shared" si="0"/>
        <v>48</v>
      </c>
      <c r="J15" s="83">
        <f t="shared" si="1"/>
        <v>48</v>
      </c>
      <c r="K15" s="6"/>
      <c r="L15" s="160"/>
      <c r="M15" s="114"/>
      <c r="N15" s="104"/>
      <c r="O15" s="114"/>
      <c r="P15" s="104"/>
    </row>
    <row r="16" spans="1:24" x14ac:dyDescent="0.25">
      <c r="A16" s="111" t="s">
        <v>70</v>
      </c>
      <c r="B16" s="105" t="s">
        <v>66</v>
      </c>
      <c r="C16" s="161" t="s">
        <v>57</v>
      </c>
      <c r="D16" s="8">
        <v>9</v>
      </c>
      <c r="E16" s="81"/>
      <c r="F16" s="81"/>
      <c r="G16" s="81"/>
      <c r="H16" s="81">
        <v>3</v>
      </c>
      <c r="I16" s="81">
        <f t="shared" si="0"/>
        <v>27</v>
      </c>
      <c r="J16" s="81">
        <f t="shared" si="1"/>
        <v>27</v>
      </c>
      <c r="K16" s="3"/>
      <c r="L16" s="158">
        <f>SUM(I16:I22)</f>
        <v>204</v>
      </c>
      <c r="M16" s="108">
        <f>O16*20%</f>
        <v>40.800000000000004</v>
      </c>
      <c r="N16" s="102">
        <f>O16-M16</f>
        <v>163.19999999999999</v>
      </c>
      <c r="O16" s="108">
        <f>SUM(J16:J22)</f>
        <v>204</v>
      </c>
      <c r="P16" s="102">
        <f>N16/L16*7</f>
        <v>5.6</v>
      </c>
    </row>
    <row r="17" spans="1:20" x14ac:dyDescent="0.25">
      <c r="A17" s="112"/>
      <c r="B17" s="106"/>
      <c r="C17" s="162" t="s">
        <v>58</v>
      </c>
      <c r="D17" s="7">
        <v>9</v>
      </c>
      <c r="E17" s="80"/>
      <c r="F17" s="80">
        <v>1</v>
      </c>
      <c r="G17" s="80"/>
      <c r="H17" s="80">
        <v>3</v>
      </c>
      <c r="I17" s="80">
        <f t="shared" si="0"/>
        <v>24</v>
      </c>
      <c r="J17" s="80">
        <f t="shared" si="1"/>
        <v>24</v>
      </c>
      <c r="K17" s="4"/>
      <c r="L17" s="159"/>
      <c r="M17" s="109"/>
      <c r="N17" s="103"/>
      <c r="O17" s="109"/>
      <c r="P17" s="103"/>
    </row>
    <row r="18" spans="1:20" x14ac:dyDescent="0.25">
      <c r="A18" s="112"/>
      <c r="B18" s="106"/>
      <c r="C18" s="162" t="s">
        <v>59</v>
      </c>
      <c r="D18" s="7">
        <v>9</v>
      </c>
      <c r="E18" s="80"/>
      <c r="F18" s="80"/>
      <c r="G18" s="80"/>
      <c r="H18" s="80">
        <v>0</v>
      </c>
      <c r="I18" s="80">
        <f t="shared" si="0"/>
        <v>0</v>
      </c>
      <c r="J18" s="80">
        <f t="shared" si="1"/>
        <v>0</v>
      </c>
      <c r="K18" s="4"/>
      <c r="L18" s="159"/>
      <c r="M18" s="109"/>
      <c r="N18" s="103"/>
      <c r="O18" s="109"/>
      <c r="P18" s="103"/>
    </row>
    <row r="19" spans="1:20" x14ac:dyDescent="0.25">
      <c r="A19" s="112"/>
      <c r="B19" s="106"/>
      <c r="C19" s="162" t="s">
        <v>60</v>
      </c>
      <c r="D19" s="7">
        <v>9</v>
      </c>
      <c r="E19" s="80"/>
      <c r="F19" s="80"/>
      <c r="G19" s="80"/>
      <c r="H19" s="80">
        <v>3</v>
      </c>
      <c r="I19" s="80">
        <f t="shared" si="0"/>
        <v>27</v>
      </c>
      <c r="J19" s="80">
        <f t="shared" si="1"/>
        <v>27</v>
      </c>
      <c r="K19" s="4"/>
      <c r="L19" s="159"/>
      <c r="M19" s="109"/>
      <c r="N19" s="103"/>
      <c r="O19" s="109"/>
      <c r="P19" s="103"/>
    </row>
    <row r="20" spans="1:20" x14ac:dyDescent="0.25">
      <c r="A20" s="112"/>
      <c r="B20" s="106"/>
      <c r="C20" s="162" t="s">
        <v>61</v>
      </c>
      <c r="D20" s="7">
        <v>9</v>
      </c>
      <c r="E20" s="80"/>
      <c r="F20" s="80">
        <v>1</v>
      </c>
      <c r="G20" s="80"/>
      <c r="H20" s="80">
        <v>6</v>
      </c>
      <c r="I20" s="80">
        <f t="shared" si="0"/>
        <v>48</v>
      </c>
      <c r="J20" s="80">
        <f t="shared" si="1"/>
        <v>48</v>
      </c>
      <c r="K20" s="4"/>
      <c r="L20" s="159"/>
      <c r="M20" s="109"/>
      <c r="N20" s="103"/>
      <c r="O20" s="109"/>
      <c r="P20" s="103"/>
    </row>
    <row r="21" spans="1:20" x14ac:dyDescent="0.25">
      <c r="A21" s="112"/>
      <c r="B21" s="106"/>
      <c r="C21" s="162" t="s">
        <v>62</v>
      </c>
      <c r="D21" s="7">
        <v>9</v>
      </c>
      <c r="E21" s="80"/>
      <c r="F21" s="80">
        <v>5</v>
      </c>
      <c r="G21" s="80"/>
      <c r="H21" s="80">
        <v>6</v>
      </c>
      <c r="I21" s="80">
        <f t="shared" si="0"/>
        <v>24</v>
      </c>
      <c r="J21" s="80">
        <f t="shared" si="1"/>
        <v>24</v>
      </c>
      <c r="K21" s="4"/>
      <c r="L21" s="159"/>
      <c r="M21" s="109"/>
      <c r="N21" s="103"/>
      <c r="O21" s="109"/>
      <c r="P21" s="103"/>
    </row>
    <row r="22" spans="1:20" ht="15.75" thickBot="1" x14ac:dyDescent="0.3">
      <c r="A22" s="113"/>
      <c r="B22" s="107"/>
      <c r="C22" s="163" t="s">
        <v>63</v>
      </c>
      <c r="D22" s="11">
        <v>9</v>
      </c>
      <c r="E22" s="82"/>
      <c r="F22" s="82"/>
      <c r="G22" s="82"/>
      <c r="H22" s="82">
        <v>6</v>
      </c>
      <c r="I22" s="82">
        <f t="shared" si="0"/>
        <v>54</v>
      </c>
      <c r="J22" s="82">
        <f t="shared" si="1"/>
        <v>54</v>
      </c>
      <c r="K22" s="164"/>
      <c r="L22" s="166"/>
      <c r="M22" s="110"/>
      <c r="N22" s="104"/>
      <c r="O22" s="110"/>
      <c r="P22" s="104"/>
    </row>
    <row r="28" spans="1:20" x14ac:dyDescent="0.25">
      <c r="T28">
        <f>O2/L2*7</f>
        <v>7</v>
      </c>
    </row>
  </sheetData>
  <mergeCells count="21">
    <mergeCell ref="A2:A8"/>
    <mergeCell ref="A9:A15"/>
    <mergeCell ref="A16:A22"/>
    <mergeCell ref="B2:B8"/>
    <mergeCell ref="L2:L8"/>
    <mergeCell ref="B9:B15"/>
    <mergeCell ref="L9:L15"/>
    <mergeCell ref="P2:P8"/>
    <mergeCell ref="P9:P15"/>
    <mergeCell ref="P16:P22"/>
    <mergeCell ref="B16:B22"/>
    <mergeCell ref="O16:O22"/>
    <mergeCell ref="M16:M22"/>
    <mergeCell ref="L16:L22"/>
    <mergeCell ref="M2:M8"/>
    <mergeCell ref="O2:O8"/>
    <mergeCell ref="O9:O15"/>
    <mergeCell ref="M9:M15"/>
    <mergeCell ref="N2:N8"/>
    <mergeCell ref="N9:N15"/>
    <mergeCell ref="N16:N2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B15"/>
  <sheetViews>
    <sheetView workbookViewId="0">
      <pane xSplit="1" topLeftCell="IR1" activePane="topRight" state="frozen"/>
      <selection pane="topRight" activeCell="A17" sqref="A17"/>
    </sheetView>
  </sheetViews>
  <sheetFormatPr defaultRowHeight="15" x14ac:dyDescent="0.25"/>
  <cols>
    <col min="1" max="1" width="19.42578125" bestFit="1" customWidth="1"/>
    <col min="187" max="188" width="4.5703125" customWidth="1"/>
    <col min="189" max="189" width="9.85546875" customWidth="1"/>
    <col min="190" max="201" width="4.5703125" customWidth="1"/>
    <col min="202" max="213" width="4.28515625" customWidth="1"/>
    <col min="214" max="220" width="3.7109375" customWidth="1"/>
    <col min="222" max="223" width="3.85546875" customWidth="1"/>
    <col min="224" max="233" width="4" customWidth="1"/>
    <col min="234" max="245" width="3.85546875" customWidth="1"/>
    <col min="246" max="246" width="3" bestFit="1" customWidth="1"/>
    <col min="247" max="251" width="4" customWidth="1"/>
    <col min="253" max="283" width="3.140625" customWidth="1"/>
    <col min="285" max="286" width="4" customWidth="1"/>
    <col min="287" max="288" width="3.42578125" customWidth="1"/>
    <col min="289" max="293" width="4" customWidth="1"/>
    <col min="294" max="294" width="3.7109375" customWidth="1"/>
    <col min="295" max="295" width="3.42578125" customWidth="1"/>
    <col min="296" max="300" width="4" customWidth="1"/>
    <col min="301" max="301" width="3.5703125" customWidth="1"/>
    <col min="302" max="302" width="3.42578125" customWidth="1"/>
    <col min="303" max="307" width="4" customWidth="1"/>
    <col min="308" max="309" width="3.7109375" customWidth="1"/>
    <col min="310" max="314" width="4" customWidth="1"/>
  </cols>
  <sheetData>
    <row r="1" spans="1:314" ht="15.75" thickBot="1" x14ac:dyDescent="0.3">
      <c r="A1" s="31" t="s">
        <v>71</v>
      </c>
      <c r="B1" s="115" t="s">
        <v>72</v>
      </c>
      <c r="C1" s="32">
        <v>1</v>
      </c>
      <c r="D1" s="33">
        <v>2</v>
      </c>
      <c r="E1" s="33">
        <v>3</v>
      </c>
      <c r="F1" s="33">
        <v>4</v>
      </c>
      <c r="G1" s="33">
        <v>5</v>
      </c>
      <c r="H1" s="33">
        <v>6</v>
      </c>
      <c r="I1" s="33">
        <v>7</v>
      </c>
      <c r="J1" s="33">
        <v>8</v>
      </c>
      <c r="K1" s="33">
        <v>9</v>
      </c>
      <c r="L1" s="33">
        <v>10</v>
      </c>
      <c r="M1" s="33">
        <v>11</v>
      </c>
      <c r="N1" s="33">
        <v>12</v>
      </c>
      <c r="O1" s="33">
        <v>13</v>
      </c>
      <c r="P1" s="33">
        <v>14</v>
      </c>
      <c r="Q1" s="33">
        <v>15</v>
      </c>
      <c r="R1" s="33">
        <v>16</v>
      </c>
      <c r="S1" s="33">
        <v>17</v>
      </c>
      <c r="T1" s="33">
        <v>18</v>
      </c>
      <c r="U1" s="33">
        <v>19</v>
      </c>
      <c r="V1" s="33">
        <v>20</v>
      </c>
      <c r="W1" s="33">
        <v>21</v>
      </c>
      <c r="X1" s="33">
        <v>22</v>
      </c>
      <c r="Y1" s="33">
        <v>23</v>
      </c>
      <c r="Z1" s="33">
        <v>24</v>
      </c>
      <c r="AA1" s="33">
        <v>25</v>
      </c>
      <c r="AB1" s="33">
        <v>26</v>
      </c>
      <c r="AC1" s="33">
        <v>27</v>
      </c>
      <c r="AD1" s="33">
        <v>28</v>
      </c>
      <c r="AE1" s="33">
        <v>29</v>
      </c>
      <c r="AF1" s="34">
        <v>30</v>
      </c>
      <c r="AG1" s="115" t="s">
        <v>73</v>
      </c>
      <c r="AH1" s="35">
        <v>1</v>
      </c>
      <c r="AI1" s="36">
        <v>2</v>
      </c>
      <c r="AJ1" s="36">
        <v>3</v>
      </c>
      <c r="AK1" s="36">
        <v>4</v>
      </c>
      <c r="AL1" s="36">
        <v>5</v>
      </c>
      <c r="AM1" s="36">
        <v>6</v>
      </c>
      <c r="AN1" s="36">
        <v>7</v>
      </c>
      <c r="AO1" s="36">
        <v>8</v>
      </c>
      <c r="AP1" s="36">
        <v>9</v>
      </c>
      <c r="AQ1" s="36">
        <v>10</v>
      </c>
      <c r="AR1" s="36">
        <v>11</v>
      </c>
      <c r="AS1" s="36">
        <v>12</v>
      </c>
      <c r="AT1" s="36">
        <v>13</v>
      </c>
      <c r="AU1" s="36">
        <v>14</v>
      </c>
      <c r="AV1" s="36">
        <v>15</v>
      </c>
      <c r="AW1" s="36">
        <v>16</v>
      </c>
      <c r="AX1" s="36">
        <v>17</v>
      </c>
      <c r="AY1" s="36">
        <v>18</v>
      </c>
      <c r="AZ1" s="36">
        <v>19</v>
      </c>
      <c r="BA1" s="36">
        <v>20</v>
      </c>
      <c r="BB1" s="36">
        <v>21</v>
      </c>
      <c r="BC1" s="36">
        <v>22</v>
      </c>
      <c r="BD1" s="36">
        <v>23</v>
      </c>
      <c r="BE1" s="36">
        <v>24</v>
      </c>
      <c r="BF1" s="36">
        <v>25</v>
      </c>
      <c r="BG1" s="36">
        <v>26</v>
      </c>
      <c r="BH1" s="36">
        <v>27</v>
      </c>
      <c r="BI1" s="36">
        <v>28</v>
      </c>
      <c r="BJ1" s="36">
        <v>29</v>
      </c>
      <c r="BK1" s="36">
        <v>30</v>
      </c>
      <c r="BL1" s="37">
        <v>31</v>
      </c>
      <c r="BM1" s="115" t="s">
        <v>74</v>
      </c>
      <c r="BN1" s="35">
        <v>1</v>
      </c>
      <c r="BO1" s="36">
        <v>2</v>
      </c>
      <c r="BP1" s="36">
        <v>3</v>
      </c>
      <c r="BQ1" s="36">
        <v>4</v>
      </c>
      <c r="BR1" s="36">
        <v>5</v>
      </c>
      <c r="BS1" s="36">
        <v>6</v>
      </c>
      <c r="BT1" s="36">
        <v>7</v>
      </c>
      <c r="BU1" s="36">
        <v>8</v>
      </c>
      <c r="BV1" s="36">
        <v>9</v>
      </c>
      <c r="BW1" s="36">
        <v>10</v>
      </c>
      <c r="BX1" s="36">
        <v>11</v>
      </c>
      <c r="BY1" s="36">
        <v>12</v>
      </c>
      <c r="BZ1" s="36">
        <v>13</v>
      </c>
      <c r="CA1" s="36">
        <v>14</v>
      </c>
      <c r="CB1" s="36">
        <v>15</v>
      </c>
      <c r="CC1" s="36">
        <v>16</v>
      </c>
      <c r="CD1" s="36">
        <v>17</v>
      </c>
      <c r="CE1" s="36">
        <v>18</v>
      </c>
      <c r="CF1" s="36">
        <v>19</v>
      </c>
      <c r="CG1" s="36">
        <v>20</v>
      </c>
      <c r="CH1" s="36">
        <v>21</v>
      </c>
      <c r="CI1" s="36">
        <v>22</v>
      </c>
      <c r="CJ1" s="36">
        <v>23</v>
      </c>
      <c r="CK1" s="36">
        <v>24</v>
      </c>
      <c r="CL1" s="36">
        <v>25</v>
      </c>
      <c r="CM1" s="36">
        <v>26</v>
      </c>
      <c r="CN1" s="36">
        <v>27</v>
      </c>
      <c r="CO1" s="36">
        <v>28</v>
      </c>
      <c r="CP1" s="36">
        <v>29</v>
      </c>
      <c r="CQ1" s="37">
        <v>30</v>
      </c>
      <c r="CR1" s="115" t="s">
        <v>75</v>
      </c>
      <c r="CS1" s="35">
        <v>1</v>
      </c>
      <c r="CT1" s="36">
        <v>2</v>
      </c>
      <c r="CU1" s="36">
        <v>3</v>
      </c>
      <c r="CV1" s="36">
        <v>4</v>
      </c>
      <c r="CW1" s="36">
        <v>5</v>
      </c>
      <c r="CX1" s="36">
        <v>6</v>
      </c>
      <c r="CY1" s="36">
        <v>7</v>
      </c>
      <c r="CZ1" s="36">
        <v>8</v>
      </c>
      <c r="DA1" s="36">
        <v>9</v>
      </c>
      <c r="DB1" s="36">
        <v>10</v>
      </c>
      <c r="DC1" s="36">
        <v>11</v>
      </c>
      <c r="DD1" s="36">
        <v>12</v>
      </c>
      <c r="DE1" s="36">
        <v>13</v>
      </c>
      <c r="DF1" s="36">
        <v>14</v>
      </c>
      <c r="DG1" s="36">
        <v>15</v>
      </c>
      <c r="DH1" s="36">
        <v>16</v>
      </c>
      <c r="DI1" s="36">
        <v>17</v>
      </c>
      <c r="DJ1" s="36">
        <v>18</v>
      </c>
      <c r="DK1" s="36">
        <v>19</v>
      </c>
      <c r="DL1" s="36">
        <v>20</v>
      </c>
      <c r="DM1" s="36">
        <v>21</v>
      </c>
      <c r="DN1" s="36">
        <v>22</v>
      </c>
      <c r="DO1" s="36">
        <v>23</v>
      </c>
      <c r="DP1" s="36">
        <v>24</v>
      </c>
      <c r="DQ1" s="36">
        <v>25</v>
      </c>
      <c r="DR1" s="36">
        <v>26</v>
      </c>
      <c r="DS1" s="36">
        <v>27</v>
      </c>
      <c r="DT1" s="36">
        <v>28</v>
      </c>
      <c r="DU1" s="36">
        <v>29</v>
      </c>
      <c r="DV1" s="36">
        <v>30</v>
      </c>
      <c r="DW1" s="37">
        <v>31</v>
      </c>
      <c r="DX1" s="105" t="s">
        <v>76</v>
      </c>
      <c r="DY1" s="38">
        <v>1</v>
      </c>
      <c r="DZ1" s="38">
        <v>2</v>
      </c>
      <c r="EA1" s="38">
        <v>3</v>
      </c>
      <c r="EB1" s="38">
        <v>4</v>
      </c>
      <c r="EC1" s="38">
        <v>5</v>
      </c>
      <c r="ED1" s="38">
        <v>6</v>
      </c>
      <c r="EE1" s="38">
        <v>7</v>
      </c>
      <c r="EF1" s="38">
        <v>8</v>
      </c>
      <c r="EG1" s="38">
        <v>9</v>
      </c>
      <c r="EH1" s="38">
        <v>10</v>
      </c>
      <c r="EI1" s="38">
        <v>11</v>
      </c>
      <c r="EJ1" s="38">
        <v>12</v>
      </c>
      <c r="EK1" s="38">
        <v>13</v>
      </c>
      <c r="EL1" s="38">
        <v>14</v>
      </c>
      <c r="EM1" s="38">
        <v>15</v>
      </c>
      <c r="EN1" s="38">
        <v>16</v>
      </c>
      <c r="EO1" s="38">
        <v>17</v>
      </c>
      <c r="EP1" s="38">
        <v>18</v>
      </c>
      <c r="EQ1" s="38">
        <v>19</v>
      </c>
      <c r="ER1" s="38">
        <v>20</v>
      </c>
      <c r="ES1" s="38">
        <v>21</v>
      </c>
      <c r="ET1" s="38">
        <v>22</v>
      </c>
      <c r="EU1" s="38">
        <v>23</v>
      </c>
      <c r="EV1" s="38">
        <v>24</v>
      </c>
      <c r="EW1" s="38">
        <v>25</v>
      </c>
      <c r="EX1" s="38">
        <v>26</v>
      </c>
      <c r="EY1" s="38">
        <v>27</v>
      </c>
      <c r="EZ1" s="38">
        <v>28</v>
      </c>
      <c r="FA1" s="38">
        <v>29</v>
      </c>
      <c r="FB1" s="38">
        <v>30</v>
      </c>
      <c r="FC1" s="38">
        <v>31</v>
      </c>
      <c r="FD1" s="124">
        <v>42767</v>
      </c>
      <c r="FE1" s="38">
        <v>1</v>
      </c>
      <c r="FF1" s="38">
        <v>2</v>
      </c>
      <c r="FG1" s="38">
        <v>3</v>
      </c>
      <c r="FH1" s="38">
        <v>4</v>
      </c>
      <c r="FI1" s="38">
        <v>5</v>
      </c>
      <c r="FJ1" s="38">
        <v>6</v>
      </c>
      <c r="FK1" s="38">
        <v>7</v>
      </c>
      <c r="FL1" s="38">
        <v>8</v>
      </c>
      <c r="FM1" s="38">
        <v>9</v>
      </c>
      <c r="FN1" s="38">
        <v>10</v>
      </c>
      <c r="FO1" s="38">
        <v>11</v>
      </c>
      <c r="FP1" s="38">
        <v>12</v>
      </c>
      <c r="FQ1" s="39">
        <v>13</v>
      </c>
      <c r="FR1" s="39">
        <v>14</v>
      </c>
      <c r="FS1" s="39">
        <v>15</v>
      </c>
      <c r="FT1" s="39">
        <v>16</v>
      </c>
      <c r="FU1" s="39">
        <v>17</v>
      </c>
      <c r="FV1" s="39">
        <v>18</v>
      </c>
      <c r="FW1" s="39">
        <v>19</v>
      </c>
      <c r="FX1" s="39">
        <v>20</v>
      </c>
      <c r="FY1" s="39">
        <v>21</v>
      </c>
      <c r="FZ1" s="39">
        <v>22</v>
      </c>
      <c r="GA1" s="39">
        <v>23</v>
      </c>
      <c r="GB1" s="39">
        <v>24</v>
      </c>
      <c r="GC1" s="39">
        <v>25</v>
      </c>
      <c r="GD1" s="39">
        <v>26</v>
      </c>
      <c r="GE1" s="38">
        <v>27</v>
      </c>
      <c r="GF1" s="38">
        <v>28</v>
      </c>
      <c r="GG1" s="124">
        <v>42811</v>
      </c>
      <c r="GH1" s="38">
        <v>1</v>
      </c>
      <c r="GI1" s="38">
        <v>2</v>
      </c>
      <c r="GJ1" s="38">
        <v>3</v>
      </c>
      <c r="GK1" s="38">
        <v>4</v>
      </c>
      <c r="GL1" s="38">
        <v>5</v>
      </c>
      <c r="GM1" s="38">
        <v>6</v>
      </c>
      <c r="GN1" s="38">
        <v>7</v>
      </c>
      <c r="GO1" s="38">
        <v>8</v>
      </c>
      <c r="GP1" s="38">
        <v>9</v>
      </c>
      <c r="GQ1" s="38">
        <v>10</v>
      </c>
      <c r="GR1" s="38">
        <v>11</v>
      </c>
      <c r="GS1" s="38">
        <v>12</v>
      </c>
      <c r="GT1" s="38">
        <v>13</v>
      </c>
      <c r="GU1" s="38">
        <v>14</v>
      </c>
      <c r="GV1" s="38">
        <v>15</v>
      </c>
      <c r="GW1" s="38">
        <v>16</v>
      </c>
      <c r="GX1" s="38">
        <v>17</v>
      </c>
      <c r="GY1" s="38">
        <v>18</v>
      </c>
      <c r="GZ1" s="38">
        <v>19</v>
      </c>
      <c r="HA1" s="38">
        <v>20</v>
      </c>
      <c r="HB1" s="38">
        <v>21</v>
      </c>
      <c r="HC1" s="38">
        <v>22</v>
      </c>
      <c r="HD1" s="38">
        <v>23</v>
      </c>
      <c r="HE1" s="38">
        <v>24</v>
      </c>
      <c r="HF1" s="38">
        <v>25</v>
      </c>
      <c r="HG1" s="38">
        <v>26</v>
      </c>
      <c r="HH1" s="38">
        <v>27</v>
      </c>
      <c r="HI1" s="38">
        <v>28</v>
      </c>
      <c r="HJ1" s="38">
        <v>29</v>
      </c>
      <c r="HK1" s="38">
        <v>30</v>
      </c>
      <c r="HL1" s="38">
        <v>31</v>
      </c>
      <c r="HM1" s="124">
        <v>42842</v>
      </c>
      <c r="HN1" s="38">
        <v>1</v>
      </c>
      <c r="HO1" s="38">
        <v>2</v>
      </c>
      <c r="HP1" s="38">
        <v>3</v>
      </c>
      <c r="HQ1" s="38">
        <v>4</v>
      </c>
      <c r="HR1" s="38">
        <v>5</v>
      </c>
      <c r="HS1" s="38">
        <v>6</v>
      </c>
      <c r="HT1" s="38">
        <v>7</v>
      </c>
      <c r="HU1" s="38">
        <v>8</v>
      </c>
      <c r="HV1" s="38">
        <v>9</v>
      </c>
      <c r="HW1" s="38">
        <v>10</v>
      </c>
      <c r="HX1" s="38">
        <v>11</v>
      </c>
      <c r="HY1" s="38">
        <v>12</v>
      </c>
      <c r="HZ1" s="38">
        <v>13</v>
      </c>
      <c r="IA1" s="38">
        <v>14</v>
      </c>
      <c r="IB1" s="38">
        <v>15</v>
      </c>
      <c r="IC1" s="38">
        <v>16</v>
      </c>
      <c r="ID1" s="38">
        <v>17</v>
      </c>
      <c r="IE1" s="38">
        <v>18</v>
      </c>
      <c r="IF1" s="38">
        <v>19</v>
      </c>
      <c r="IG1" s="38">
        <v>20</v>
      </c>
      <c r="IH1" s="38">
        <v>21</v>
      </c>
      <c r="II1" s="38">
        <v>22</v>
      </c>
      <c r="IJ1" s="38">
        <v>23</v>
      </c>
      <c r="IK1" s="38">
        <v>24</v>
      </c>
      <c r="IL1" s="38">
        <v>25</v>
      </c>
      <c r="IM1" s="38">
        <v>26</v>
      </c>
      <c r="IN1" s="38">
        <v>27</v>
      </c>
      <c r="IO1" s="38">
        <v>28</v>
      </c>
      <c r="IP1" s="38">
        <v>29</v>
      </c>
      <c r="IQ1" s="38">
        <v>30</v>
      </c>
      <c r="IR1" s="124">
        <v>42872</v>
      </c>
      <c r="IS1" s="38">
        <v>1</v>
      </c>
      <c r="IT1" s="38">
        <v>2</v>
      </c>
      <c r="IU1" s="38">
        <v>3</v>
      </c>
      <c r="IV1" s="38">
        <v>4</v>
      </c>
      <c r="IW1" s="38">
        <v>5</v>
      </c>
      <c r="IX1" s="38">
        <v>6</v>
      </c>
      <c r="IY1" s="38">
        <v>7</v>
      </c>
      <c r="IZ1" s="38">
        <v>8</v>
      </c>
      <c r="JA1" s="38">
        <v>9</v>
      </c>
      <c r="JB1" s="38">
        <v>10</v>
      </c>
      <c r="JC1" s="38">
        <v>11</v>
      </c>
      <c r="JD1" s="38">
        <v>12</v>
      </c>
      <c r="JE1" s="38">
        <v>13</v>
      </c>
      <c r="JF1" s="38">
        <v>14</v>
      </c>
      <c r="JG1" s="38">
        <v>15</v>
      </c>
      <c r="JH1" s="38">
        <v>16</v>
      </c>
      <c r="JI1" s="38">
        <v>17</v>
      </c>
      <c r="JJ1" s="38">
        <v>18</v>
      </c>
      <c r="JK1" s="38">
        <v>19</v>
      </c>
      <c r="JL1" s="38">
        <v>20</v>
      </c>
      <c r="JM1" s="38">
        <v>21</v>
      </c>
      <c r="JN1" s="38">
        <v>22</v>
      </c>
      <c r="JO1" s="38">
        <v>23</v>
      </c>
      <c r="JP1" s="38">
        <v>24</v>
      </c>
      <c r="JQ1" s="38">
        <v>25</v>
      </c>
      <c r="JR1" s="38">
        <v>26</v>
      </c>
      <c r="JS1" s="38">
        <v>27</v>
      </c>
      <c r="JT1" s="38">
        <v>28</v>
      </c>
      <c r="JU1" s="38">
        <v>29</v>
      </c>
      <c r="JV1" s="38">
        <v>30</v>
      </c>
      <c r="JW1" s="38">
        <v>31</v>
      </c>
      <c r="JX1" s="124">
        <v>42903</v>
      </c>
      <c r="JY1" s="38">
        <v>1</v>
      </c>
      <c r="JZ1" s="38">
        <v>2</v>
      </c>
      <c r="KA1" s="38">
        <v>3</v>
      </c>
      <c r="KB1" s="38">
        <v>4</v>
      </c>
      <c r="KC1" s="38">
        <v>5</v>
      </c>
      <c r="KD1" s="38">
        <v>6</v>
      </c>
      <c r="KE1" s="38">
        <v>7</v>
      </c>
      <c r="KF1" s="38">
        <v>8</v>
      </c>
      <c r="KG1" s="38">
        <v>9</v>
      </c>
      <c r="KH1" s="38">
        <v>10</v>
      </c>
      <c r="KI1" s="38">
        <v>11</v>
      </c>
      <c r="KJ1" s="38">
        <v>12</v>
      </c>
      <c r="KK1" s="38">
        <v>13</v>
      </c>
      <c r="KL1" s="38">
        <v>14</v>
      </c>
      <c r="KM1" s="38">
        <v>15</v>
      </c>
      <c r="KN1" s="38">
        <v>16</v>
      </c>
      <c r="KO1" s="38">
        <v>17</v>
      </c>
      <c r="KP1" s="38">
        <v>18</v>
      </c>
      <c r="KQ1" s="38">
        <v>19</v>
      </c>
      <c r="KR1" s="38">
        <v>20</v>
      </c>
      <c r="KS1" s="38">
        <v>21</v>
      </c>
      <c r="KT1" s="38">
        <v>22</v>
      </c>
      <c r="KU1" s="38">
        <v>23</v>
      </c>
      <c r="KV1" s="38">
        <v>24</v>
      </c>
      <c r="KW1" s="38">
        <v>25</v>
      </c>
      <c r="KX1" s="38">
        <v>26</v>
      </c>
      <c r="KY1" s="38">
        <v>27</v>
      </c>
      <c r="KZ1" s="38">
        <v>28</v>
      </c>
      <c r="LA1" s="38">
        <v>29</v>
      </c>
      <c r="LB1" s="38">
        <v>30</v>
      </c>
    </row>
    <row r="2" spans="1:314" ht="15.75" thickBot="1" x14ac:dyDescent="0.3">
      <c r="A2" s="40" t="s">
        <v>77</v>
      </c>
      <c r="B2" s="116"/>
      <c r="C2" s="41"/>
      <c r="D2" s="42"/>
      <c r="E2" s="127"/>
      <c r="F2" s="127"/>
      <c r="G2" s="118" t="s">
        <v>78</v>
      </c>
      <c r="H2" s="42"/>
      <c r="I2" s="42"/>
      <c r="J2" s="42"/>
      <c r="K2" s="42"/>
      <c r="L2" s="120"/>
      <c r="M2" s="121"/>
      <c r="N2" s="43" t="s">
        <v>79</v>
      </c>
      <c r="O2" s="42"/>
      <c r="P2" s="42"/>
      <c r="Q2" s="42"/>
      <c r="R2" s="42"/>
      <c r="S2" s="120"/>
      <c r="T2" s="121"/>
      <c r="U2" s="42"/>
      <c r="V2" s="42"/>
      <c r="W2" s="42"/>
      <c r="X2" s="42"/>
      <c r="Y2" s="42"/>
      <c r="Z2" s="120"/>
      <c r="AA2" s="121"/>
      <c r="AB2" s="42"/>
      <c r="AC2" s="42"/>
      <c r="AD2" s="42"/>
      <c r="AE2" s="42"/>
      <c r="AF2" s="44"/>
      <c r="AG2" s="116"/>
      <c r="AH2" s="131"/>
      <c r="AI2" s="121"/>
      <c r="AJ2" s="42"/>
      <c r="AK2" s="42"/>
      <c r="AL2" s="42"/>
      <c r="AM2" s="42"/>
      <c r="AN2" s="42"/>
      <c r="AO2" s="120"/>
      <c r="AP2" s="121"/>
      <c r="AQ2" s="43" t="s">
        <v>79</v>
      </c>
      <c r="AR2" s="118" t="s">
        <v>80</v>
      </c>
      <c r="AS2" s="42"/>
      <c r="AT2" s="42"/>
      <c r="AU2" s="42"/>
      <c r="AV2" s="120"/>
      <c r="AW2" s="121"/>
      <c r="AX2" s="42"/>
      <c r="AY2" s="42"/>
      <c r="AZ2" s="42"/>
      <c r="BA2" s="42"/>
      <c r="BB2" s="42"/>
      <c r="BC2" s="120"/>
      <c r="BD2" s="121"/>
      <c r="BE2" s="42"/>
      <c r="BF2" s="42"/>
      <c r="BG2" s="42"/>
      <c r="BH2" s="42"/>
      <c r="BI2" s="42"/>
      <c r="BJ2" s="120"/>
      <c r="BK2" s="121"/>
      <c r="BL2" s="133" t="s">
        <v>81</v>
      </c>
      <c r="BM2" s="116"/>
      <c r="BN2" s="135" t="s">
        <v>82</v>
      </c>
      <c r="BO2" s="43" t="s">
        <v>79</v>
      </c>
      <c r="BP2" s="43" t="s">
        <v>79</v>
      </c>
      <c r="BQ2" s="43" t="s">
        <v>79</v>
      </c>
      <c r="BR2" s="120"/>
      <c r="BS2" s="121"/>
      <c r="BT2" s="42"/>
      <c r="BU2" s="42"/>
      <c r="BV2" s="42"/>
      <c r="BW2" s="42"/>
      <c r="BX2" s="42"/>
      <c r="BY2" s="120"/>
      <c r="BZ2" s="121"/>
      <c r="CA2" s="42"/>
      <c r="CB2" s="42"/>
      <c r="CC2" s="42"/>
      <c r="CD2" s="42"/>
      <c r="CE2" s="42"/>
      <c r="CF2" s="120"/>
      <c r="CG2" s="121"/>
      <c r="CH2" s="42"/>
      <c r="CI2" s="42"/>
      <c r="CJ2" s="42"/>
      <c r="CK2" s="42"/>
      <c r="CL2" s="42"/>
      <c r="CM2" s="120"/>
      <c r="CN2" s="121"/>
      <c r="CO2" s="42"/>
      <c r="CP2" s="42"/>
      <c r="CQ2" s="44"/>
      <c r="CR2" s="116"/>
      <c r="CS2" s="45"/>
      <c r="CT2" s="29"/>
      <c r="CU2" s="137"/>
      <c r="CV2" s="138"/>
      <c r="CW2" s="29"/>
      <c r="CX2" s="46"/>
      <c r="CY2" s="46"/>
      <c r="CZ2" s="47"/>
      <c r="DA2" s="47"/>
      <c r="DB2" s="137"/>
      <c r="DC2" s="138"/>
      <c r="DD2" s="46"/>
      <c r="DE2" s="46"/>
      <c r="DF2" s="47"/>
      <c r="DG2" s="47"/>
      <c r="DH2" s="47"/>
      <c r="DI2" s="137"/>
      <c r="DJ2" s="138"/>
      <c r="DK2" s="46"/>
      <c r="DL2" s="46"/>
      <c r="DM2" s="47"/>
      <c r="DN2" s="47"/>
      <c r="DO2" s="48" t="s">
        <v>79</v>
      </c>
      <c r="DP2" s="137"/>
      <c r="DQ2" s="138"/>
      <c r="DR2" s="48" t="s">
        <v>79</v>
      </c>
      <c r="DS2" s="46"/>
      <c r="DT2" s="29"/>
      <c r="DU2" s="29"/>
      <c r="DV2" s="29"/>
      <c r="DW2" s="139"/>
      <c r="DX2" s="116"/>
      <c r="DY2" s="120"/>
      <c r="DZ2" s="28"/>
      <c r="EA2" s="28"/>
      <c r="EB2" s="28"/>
      <c r="EC2" s="49"/>
      <c r="ED2" s="28"/>
      <c r="EE2" s="120"/>
      <c r="EF2" s="121"/>
      <c r="EG2" s="28"/>
      <c r="EH2" s="28"/>
      <c r="EI2" s="28"/>
      <c r="EJ2" s="28"/>
      <c r="EK2" s="28"/>
      <c r="EL2" s="120"/>
      <c r="EM2" s="121"/>
      <c r="EN2" s="49"/>
      <c r="EO2" s="28"/>
      <c r="EP2" s="49"/>
      <c r="EQ2" s="49"/>
      <c r="ER2" s="28"/>
      <c r="ES2" s="120"/>
      <c r="ET2" s="121"/>
      <c r="EU2" s="50"/>
      <c r="EV2" s="28"/>
      <c r="EW2" s="28"/>
      <c r="EX2" s="133" t="s">
        <v>83</v>
      </c>
      <c r="EY2" s="49"/>
      <c r="EZ2" s="120"/>
      <c r="FA2" s="121"/>
      <c r="FB2" s="28"/>
      <c r="FC2" s="28"/>
      <c r="FD2" s="125"/>
      <c r="FE2" s="28"/>
      <c r="FF2" s="49"/>
      <c r="FG2" s="49"/>
      <c r="FH2" s="120"/>
      <c r="FI2" s="121"/>
      <c r="FJ2" s="28"/>
      <c r="FK2" s="28"/>
      <c r="FL2" s="28"/>
      <c r="FM2" s="28"/>
      <c r="FN2" s="28"/>
      <c r="FO2" s="120"/>
      <c r="FP2" s="121"/>
      <c r="FQ2" s="28"/>
      <c r="FR2" s="28"/>
      <c r="FS2" s="28"/>
      <c r="FT2" s="28"/>
      <c r="FU2" s="28"/>
      <c r="FV2" s="120"/>
      <c r="FW2" s="121"/>
      <c r="FX2" s="28"/>
      <c r="FY2" s="28"/>
      <c r="FZ2" s="28"/>
      <c r="GA2" s="28"/>
      <c r="GB2" s="28"/>
      <c r="GC2" s="120"/>
      <c r="GD2" s="121"/>
      <c r="GE2" s="28"/>
      <c r="GF2" s="28"/>
      <c r="GG2" s="125"/>
      <c r="GH2" s="28"/>
      <c r="GI2" s="28"/>
      <c r="GJ2" s="28"/>
      <c r="GK2" s="120"/>
      <c r="GL2" s="121"/>
      <c r="GM2" s="28"/>
      <c r="GN2" s="28"/>
      <c r="GO2" s="28"/>
      <c r="GP2" s="28"/>
      <c r="GQ2" s="28"/>
      <c r="GR2" s="120"/>
      <c r="GS2" s="121"/>
      <c r="GT2" s="28"/>
      <c r="GU2" s="28"/>
      <c r="GV2" s="28"/>
      <c r="GW2" s="28"/>
      <c r="GX2" s="28"/>
      <c r="GY2" s="120"/>
      <c r="GZ2" s="121"/>
      <c r="HA2" s="28"/>
      <c r="HB2" s="28"/>
      <c r="HC2" s="28"/>
      <c r="HD2" s="28"/>
      <c r="HE2" s="28"/>
      <c r="HF2" s="120"/>
      <c r="HG2" s="121"/>
      <c r="HH2" s="28"/>
      <c r="HI2" s="28"/>
      <c r="HJ2" s="133" t="s">
        <v>84</v>
      </c>
      <c r="HK2" s="28"/>
      <c r="HL2" s="28"/>
      <c r="HM2" s="125"/>
      <c r="HN2" s="120"/>
      <c r="HO2" s="121"/>
      <c r="HP2" s="28"/>
      <c r="HQ2" s="28"/>
      <c r="HR2" s="28"/>
      <c r="HS2" s="28"/>
      <c r="HT2" s="28"/>
      <c r="HU2" s="120"/>
      <c r="HV2" s="121"/>
      <c r="HW2" s="28"/>
      <c r="HX2" s="28"/>
      <c r="HY2" s="28"/>
      <c r="HZ2" s="28"/>
      <c r="IA2" s="28"/>
      <c r="IB2" s="120"/>
      <c r="IC2" s="121"/>
      <c r="ID2" s="28"/>
      <c r="IE2" s="28"/>
      <c r="IF2" s="28"/>
      <c r="IG2" s="28"/>
      <c r="IH2" s="28"/>
      <c r="II2" s="120"/>
      <c r="IJ2" s="121"/>
      <c r="IK2" s="28"/>
      <c r="IL2" s="28"/>
      <c r="IM2" s="28"/>
      <c r="IN2" s="28"/>
      <c r="IO2" s="28"/>
      <c r="IP2" s="120"/>
      <c r="IQ2" s="121"/>
      <c r="IR2" s="125"/>
      <c r="IS2" s="133" t="s">
        <v>85</v>
      </c>
      <c r="IT2" s="28"/>
      <c r="IU2" s="28"/>
      <c r="IV2" s="28"/>
      <c r="IW2" s="28"/>
      <c r="IX2" s="120"/>
      <c r="IY2" s="121"/>
      <c r="IZ2" s="28"/>
      <c r="JA2" s="28"/>
      <c r="JB2" s="28"/>
      <c r="JC2" s="28"/>
      <c r="JD2" s="28"/>
      <c r="JE2" s="120"/>
      <c r="JF2" s="121"/>
      <c r="JG2" s="28"/>
      <c r="JH2" s="28"/>
      <c r="JI2" s="28"/>
      <c r="JJ2" s="28"/>
      <c r="JK2" s="28"/>
      <c r="JL2" s="120"/>
      <c r="JM2" s="121"/>
      <c r="JN2" s="28"/>
      <c r="JO2" s="28"/>
      <c r="JP2" s="28"/>
      <c r="JQ2" s="28"/>
      <c r="JR2" s="28"/>
      <c r="JS2" s="120"/>
      <c r="JT2" s="121"/>
      <c r="JU2" s="28"/>
      <c r="JV2" s="28"/>
      <c r="JW2" s="28"/>
      <c r="JX2" s="125"/>
      <c r="JY2" s="28"/>
      <c r="JZ2" s="28"/>
      <c r="KA2" s="120"/>
      <c r="KB2" s="121"/>
      <c r="KC2" s="28"/>
      <c r="KD2" s="28"/>
      <c r="KE2" s="28"/>
      <c r="KF2" s="28"/>
      <c r="KG2" s="28"/>
      <c r="KH2" s="120"/>
      <c r="KI2" s="121"/>
      <c r="KJ2" s="28"/>
      <c r="KK2" s="28"/>
      <c r="KL2" s="28"/>
      <c r="KM2" s="28"/>
      <c r="KN2" s="28"/>
      <c r="KO2" s="120"/>
      <c r="KP2" s="121"/>
      <c r="KQ2" s="28"/>
      <c r="KR2" s="28"/>
      <c r="KS2" s="28"/>
      <c r="KT2" s="28"/>
      <c r="KU2" s="28"/>
      <c r="KV2" s="120"/>
      <c r="KW2" s="121"/>
      <c r="KX2" s="28"/>
      <c r="KY2" s="28"/>
      <c r="KZ2" s="28"/>
      <c r="LA2" s="28"/>
      <c r="LB2" s="28"/>
    </row>
    <row r="3" spans="1:314" x14ac:dyDescent="0.25">
      <c r="A3" s="51" t="s">
        <v>86</v>
      </c>
      <c r="B3" s="116"/>
      <c r="C3" s="52"/>
      <c r="D3" s="28"/>
      <c r="E3" s="128"/>
      <c r="F3" s="128"/>
      <c r="G3" s="118"/>
      <c r="H3" s="53" t="s">
        <v>79</v>
      </c>
      <c r="I3" s="53" t="s">
        <v>79</v>
      </c>
      <c r="J3" s="53" t="s">
        <v>79</v>
      </c>
      <c r="K3" s="53" t="s">
        <v>79</v>
      </c>
      <c r="L3" s="120"/>
      <c r="M3" s="121"/>
      <c r="N3" s="28"/>
      <c r="O3" s="28"/>
      <c r="P3" s="28"/>
      <c r="Q3" s="28"/>
      <c r="R3" s="28"/>
      <c r="S3" s="120"/>
      <c r="T3" s="121"/>
      <c r="U3" s="28"/>
      <c r="V3" s="28"/>
      <c r="W3" s="28"/>
      <c r="X3" s="28"/>
      <c r="Y3" s="28"/>
      <c r="Z3" s="120"/>
      <c r="AA3" s="121"/>
      <c r="AB3" s="28"/>
      <c r="AC3" s="28"/>
      <c r="AD3" s="28"/>
      <c r="AE3" s="28"/>
      <c r="AF3" s="54"/>
      <c r="AG3" s="116"/>
      <c r="AH3" s="131"/>
      <c r="AI3" s="121"/>
      <c r="AJ3" s="28"/>
      <c r="AK3" s="28"/>
      <c r="AL3" s="28"/>
      <c r="AM3" s="28"/>
      <c r="AN3" s="28"/>
      <c r="AO3" s="120"/>
      <c r="AP3" s="121"/>
      <c r="AQ3" s="53" t="s">
        <v>79</v>
      </c>
      <c r="AR3" s="118"/>
      <c r="AS3" s="28"/>
      <c r="AT3" s="28"/>
      <c r="AU3" s="28"/>
      <c r="AV3" s="120"/>
      <c r="AW3" s="121"/>
      <c r="AX3" s="28"/>
      <c r="AY3" s="28"/>
      <c r="AZ3" s="28"/>
      <c r="BA3" s="28"/>
      <c r="BB3" s="28"/>
      <c r="BC3" s="120"/>
      <c r="BD3" s="121"/>
      <c r="BE3" s="28"/>
      <c r="BF3" s="28"/>
      <c r="BG3" s="28"/>
      <c r="BH3" s="28"/>
      <c r="BI3" s="28"/>
      <c r="BJ3" s="120"/>
      <c r="BK3" s="121"/>
      <c r="BL3" s="133"/>
      <c r="BM3" s="116"/>
      <c r="BN3" s="135"/>
      <c r="BO3" s="28"/>
      <c r="BP3" s="28"/>
      <c r="BQ3" s="28"/>
      <c r="BR3" s="120"/>
      <c r="BS3" s="121"/>
      <c r="BT3" s="28"/>
      <c r="BU3" s="28"/>
      <c r="BV3" s="28"/>
      <c r="BW3" s="28"/>
      <c r="BX3" s="28"/>
      <c r="BY3" s="120"/>
      <c r="BZ3" s="121"/>
      <c r="CA3" s="28"/>
      <c r="CB3" s="28"/>
      <c r="CC3" s="28"/>
      <c r="CD3" s="28"/>
      <c r="CE3" s="28"/>
      <c r="CF3" s="120"/>
      <c r="CG3" s="121"/>
      <c r="CH3" s="28"/>
      <c r="CI3" s="28"/>
      <c r="CJ3" s="28"/>
      <c r="CK3" s="28"/>
      <c r="CL3" s="28"/>
      <c r="CM3" s="120"/>
      <c r="CN3" s="121"/>
      <c r="CO3" s="28"/>
      <c r="CP3" s="28"/>
      <c r="CQ3" s="54"/>
      <c r="CR3" s="116"/>
      <c r="CS3" s="52"/>
      <c r="CT3" s="28"/>
      <c r="CU3" s="120"/>
      <c r="CV3" s="121"/>
      <c r="CW3" s="28"/>
      <c r="CX3" s="55"/>
      <c r="CY3" s="55"/>
      <c r="CZ3" s="38"/>
      <c r="DA3" s="38"/>
      <c r="DB3" s="120"/>
      <c r="DC3" s="121"/>
      <c r="DD3" s="55"/>
      <c r="DE3" s="55"/>
      <c r="DF3" s="38"/>
      <c r="DG3" s="38"/>
      <c r="DH3" s="38"/>
      <c r="DI3" s="120"/>
      <c r="DJ3" s="121"/>
      <c r="DK3" s="55"/>
      <c r="DL3" s="55"/>
      <c r="DM3" s="38"/>
      <c r="DN3" s="38"/>
      <c r="DO3" s="38"/>
      <c r="DP3" s="120"/>
      <c r="DQ3" s="121"/>
      <c r="DR3" s="55"/>
      <c r="DS3" s="55"/>
      <c r="DT3" s="28"/>
      <c r="DU3" s="28"/>
      <c r="DV3" s="28"/>
      <c r="DW3" s="140"/>
      <c r="DX3" s="116"/>
      <c r="DY3" s="120"/>
      <c r="DZ3" s="28"/>
      <c r="EA3" s="28"/>
      <c r="EB3" s="28"/>
      <c r="EC3" s="28"/>
      <c r="ED3" s="28"/>
      <c r="EE3" s="120"/>
      <c r="EF3" s="121"/>
      <c r="EG3" s="28"/>
      <c r="EH3" s="28"/>
      <c r="EI3" s="28"/>
      <c r="EJ3" s="49"/>
      <c r="EK3" s="28"/>
      <c r="EL3" s="120"/>
      <c r="EM3" s="121"/>
      <c r="EN3" s="28"/>
      <c r="EO3" s="49"/>
      <c r="EP3" s="28"/>
      <c r="EQ3" s="28"/>
      <c r="ER3" s="28"/>
      <c r="ES3" s="120"/>
      <c r="ET3" s="121"/>
      <c r="EU3" s="28"/>
      <c r="EV3" s="28"/>
      <c r="EW3" s="28"/>
      <c r="EX3" s="133"/>
      <c r="EY3" s="49"/>
      <c r="EZ3" s="120"/>
      <c r="FA3" s="121"/>
      <c r="FB3" s="28"/>
      <c r="FC3" s="28"/>
      <c r="FD3" s="125"/>
      <c r="FE3" s="28"/>
      <c r="FF3" s="28"/>
      <c r="FG3" s="28"/>
      <c r="FH3" s="120"/>
      <c r="FI3" s="121"/>
      <c r="FJ3" s="28"/>
      <c r="FK3" s="28"/>
      <c r="FL3" s="28"/>
      <c r="FM3" s="28"/>
      <c r="FN3" s="28"/>
      <c r="FO3" s="120"/>
      <c r="FP3" s="121"/>
      <c r="FQ3" s="28"/>
      <c r="FR3" s="28"/>
      <c r="FS3" s="28"/>
      <c r="FT3" s="28"/>
      <c r="FU3" s="28"/>
      <c r="FV3" s="120"/>
      <c r="FW3" s="121"/>
      <c r="FX3" s="28"/>
      <c r="FY3" s="28"/>
      <c r="FZ3" s="28"/>
      <c r="GA3" s="28"/>
      <c r="GB3" s="28"/>
      <c r="GC3" s="120"/>
      <c r="GD3" s="121"/>
      <c r="GE3" s="28"/>
      <c r="GF3" s="28"/>
      <c r="GG3" s="125"/>
      <c r="GH3" s="28"/>
      <c r="GI3" s="28"/>
      <c r="GJ3" s="28"/>
      <c r="GK3" s="120"/>
      <c r="GL3" s="121"/>
      <c r="GM3" s="28"/>
      <c r="GN3" s="28"/>
      <c r="GO3" s="28"/>
      <c r="GP3" s="49"/>
      <c r="GQ3" s="28"/>
      <c r="GR3" s="120"/>
      <c r="GS3" s="121"/>
      <c r="GT3" s="28"/>
      <c r="GU3" s="28"/>
      <c r="GV3" s="28"/>
      <c r="GW3" s="28"/>
      <c r="GX3" s="49"/>
      <c r="GY3" s="120"/>
      <c r="GZ3" s="121"/>
      <c r="HA3" s="28"/>
      <c r="HB3" s="28"/>
      <c r="HC3" s="28"/>
      <c r="HD3" s="28"/>
      <c r="HE3" s="28"/>
      <c r="HF3" s="120"/>
      <c r="HG3" s="121"/>
      <c r="HH3" s="28"/>
      <c r="HI3" s="28"/>
      <c r="HJ3" s="133"/>
      <c r="HK3" s="38"/>
      <c r="HL3" s="38"/>
      <c r="HM3" s="125"/>
      <c r="HN3" s="120"/>
      <c r="HO3" s="121"/>
      <c r="HP3" s="28"/>
      <c r="HQ3" s="28"/>
      <c r="HR3" s="28"/>
      <c r="HS3" s="28"/>
      <c r="HT3" s="28"/>
      <c r="HU3" s="120"/>
      <c r="HV3" s="121"/>
      <c r="HW3" s="28"/>
      <c r="HX3" s="28"/>
      <c r="HY3" s="28"/>
      <c r="HZ3" s="28"/>
      <c r="IA3" s="28"/>
      <c r="IB3" s="120"/>
      <c r="IC3" s="121"/>
      <c r="ID3" s="28"/>
      <c r="IE3" s="28"/>
      <c r="IF3" s="28"/>
      <c r="IG3" s="28"/>
      <c r="IH3" s="28"/>
      <c r="II3" s="120"/>
      <c r="IJ3" s="121"/>
      <c r="IK3" s="28"/>
      <c r="IL3" s="28"/>
      <c r="IM3" s="28"/>
      <c r="IN3" s="28"/>
      <c r="IO3" s="28"/>
      <c r="IP3" s="120"/>
      <c r="IQ3" s="121"/>
      <c r="IR3" s="125"/>
      <c r="IS3" s="133"/>
      <c r="IT3" s="28"/>
      <c r="IU3" s="28"/>
      <c r="IV3" s="28"/>
      <c r="IW3" s="28"/>
      <c r="IX3" s="120"/>
      <c r="IY3" s="121"/>
      <c r="IZ3" s="28"/>
      <c r="JA3" s="28"/>
      <c r="JB3" s="28"/>
      <c r="JC3" s="28"/>
      <c r="JD3" s="49"/>
      <c r="JE3" s="120"/>
      <c r="JF3" s="121"/>
      <c r="JG3" s="49"/>
      <c r="JH3" s="28"/>
      <c r="JI3" s="28"/>
      <c r="JJ3" s="28"/>
      <c r="JK3" s="28"/>
      <c r="JL3" s="120"/>
      <c r="JM3" s="121"/>
      <c r="JN3" s="28"/>
      <c r="JO3" s="28"/>
      <c r="JP3" s="28"/>
      <c r="JQ3" s="28"/>
      <c r="JR3" s="28"/>
      <c r="JS3" s="120"/>
      <c r="JT3" s="121"/>
      <c r="JU3" s="28"/>
      <c r="JV3" s="28"/>
      <c r="JW3" s="28"/>
      <c r="JX3" s="125"/>
      <c r="JY3" s="28"/>
      <c r="JZ3" s="28"/>
      <c r="KA3" s="120"/>
      <c r="KB3" s="121"/>
      <c r="KC3" s="28"/>
      <c r="KD3" s="28"/>
      <c r="KE3" s="28"/>
      <c r="KF3" s="28"/>
      <c r="KG3" s="28"/>
      <c r="KH3" s="120"/>
      <c r="KI3" s="121"/>
      <c r="KJ3" s="28"/>
      <c r="KK3" s="28"/>
      <c r="KL3" s="28"/>
      <c r="KM3" s="28"/>
      <c r="KN3" s="28"/>
      <c r="KO3" s="120"/>
      <c r="KP3" s="121"/>
      <c r="KQ3" s="28"/>
      <c r="KR3" s="28"/>
      <c r="KS3" s="28"/>
      <c r="KT3" s="28"/>
      <c r="KU3" s="28"/>
      <c r="KV3" s="120"/>
      <c r="KW3" s="121"/>
      <c r="KX3" s="28"/>
      <c r="KY3" s="28"/>
      <c r="KZ3" s="28"/>
      <c r="LA3" s="28"/>
      <c r="LB3" s="28"/>
    </row>
    <row r="4" spans="1:314" x14ac:dyDescent="0.25">
      <c r="A4" s="56" t="s">
        <v>58</v>
      </c>
      <c r="B4" s="116"/>
      <c r="C4" s="52"/>
      <c r="D4" s="28"/>
      <c r="E4" s="128"/>
      <c r="F4" s="128"/>
      <c r="G4" s="118"/>
      <c r="H4" s="28"/>
      <c r="I4" s="28"/>
      <c r="J4" s="28"/>
      <c r="K4" s="28"/>
      <c r="L4" s="120"/>
      <c r="M4" s="121"/>
      <c r="N4" s="28"/>
      <c r="O4" s="28"/>
      <c r="P4" s="28"/>
      <c r="Q4" s="28"/>
      <c r="R4" s="28"/>
      <c r="S4" s="120"/>
      <c r="T4" s="121"/>
      <c r="U4" s="28"/>
      <c r="V4" s="28"/>
      <c r="W4" s="28"/>
      <c r="X4" s="28"/>
      <c r="Y4" s="28"/>
      <c r="Z4" s="120"/>
      <c r="AA4" s="121"/>
      <c r="AB4" s="28"/>
      <c r="AC4" s="28"/>
      <c r="AD4" s="28"/>
      <c r="AE4" s="28"/>
      <c r="AF4" s="54"/>
      <c r="AG4" s="116"/>
      <c r="AH4" s="131"/>
      <c r="AI4" s="121"/>
      <c r="AJ4" s="28"/>
      <c r="AK4" s="28"/>
      <c r="AL4" s="28"/>
      <c r="AM4" s="28"/>
      <c r="AN4" s="28"/>
      <c r="AO4" s="120"/>
      <c r="AP4" s="121"/>
      <c r="AQ4" s="53" t="s">
        <v>79</v>
      </c>
      <c r="AR4" s="118"/>
      <c r="AS4" s="28"/>
      <c r="AT4" s="28"/>
      <c r="AU4" s="28"/>
      <c r="AV4" s="120"/>
      <c r="AW4" s="121"/>
      <c r="AX4" s="28"/>
      <c r="AY4" s="28"/>
      <c r="AZ4" s="28"/>
      <c r="BA4" s="28"/>
      <c r="BB4" s="28"/>
      <c r="BC4" s="120"/>
      <c r="BD4" s="121"/>
      <c r="BE4" s="28"/>
      <c r="BF4" s="28"/>
      <c r="BG4" s="28"/>
      <c r="BH4" s="28"/>
      <c r="BI4" s="28"/>
      <c r="BJ4" s="120"/>
      <c r="BK4" s="121"/>
      <c r="BL4" s="133"/>
      <c r="BM4" s="116"/>
      <c r="BN4" s="135"/>
      <c r="BO4" s="28"/>
      <c r="BP4" s="28"/>
      <c r="BQ4" s="28"/>
      <c r="BR4" s="120"/>
      <c r="BS4" s="121"/>
      <c r="BT4" s="28"/>
      <c r="BU4" s="28"/>
      <c r="BV4" s="28"/>
      <c r="BW4" s="28"/>
      <c r="BX4" s="28"/>
      <c r="BY4" s="120"/>
      <c r="BZ4" s="121"/>
      <c r="CA4" s="53" t="s">
        <v>79</v>
      </c>
      <c r="CB4" s="53" t="s">
        <v>79</v>
      </c>
      <c r="CC4" s="53" t="s">
        <v>79</v>
      </c>
      <c r="CD4" s="53" t="s">
        <v>79</v>
      </c>
      <c r="CE4" s="53" t="s">
        <v>79</v>
      </c>
      <c r="CF4" s="120"/>
      <c r="CG4" s="121"/>
      <c r="CH4" s="28"/>
      <c r="CI4" s="28"/>
      <c r="CJ4" s="28"/>
      <c r="CK4" s="28"/>
      <c r="CL4" s="28"/>
      <c r="CM4" s="120"/>
      <c r="CN4" s="121"/>
      <c r="CO4" s="28"/>
      <c r="CP4" s="28"/>
      <c r="CQ4" s="54"/>
      <c r="CR4" s="116"/>
      <c r="CS4" s="52"/>
      <c r="CT4" s="28"/>
      <c r="CU4" s="120"/>
      <c r="CV4" s="121"/>
      <c r="CW4" s="28"/>
      <c r="CX4" s="55"/>
      <c r="CY4" s="55"/>
      <c r="CZ4" s="38"/>
      <c r="DA4" s="38"/>
      <c r="DB4" s="120"/>
      <c r="DC4" s="121"/>
      <c r="DD4" s="55"/>
      <c r="DE4" s="55"/>
      <c r="DF4" s="38"/>
      <c r="DG4" s="38"/>
      <c r="DH4" s="38"/>
      <c r="DI4" s="120"/>
      <c r="DJ4" s="121"/>
      <c r="DK4" s="55"/>
      <c r="DL4" s="55"/>
      <c r="DM4" s="38"/>
      <c r="DN4" s="38"/>
      <c r="DO4" s="38"/>
      <c r="DP4" s="120"/>
      <c r="DQ4" s="121"/>
      <c r="DR4" s="55"/>
      <c r="DS4" s="55"/>
      <c r="DT4" s="28"/>
      <c r="DU4" s="28"/>
      <c r="DV4" s="28"/>
      <c r="DW4" s="140"/>
      <c r="DX4" s="116"/>
      <c r="DY4" s="120"/>
      <c r="DZ4" s="28"/>
      <c r="EA4" s="28"/>
      <c r="EB4" s="28"/>
      <c r="EC4" s="28"/>
      <c r="ED4" s="28"/>
      <c r="EE4" s="120"/>
      <c r="EF4" s="121"/>
      <c r="EG4" s="28"/>
      <c r="EH4" s="28"/>
      <c r="EI4" s="28"/>
      <c r="EJ4" s="28"/>
      <c r="EK4" s="28"/>
      <c r="EL4" s="120"/>
      <c r="EM4" s="121"/>
      <c r="EN4" s="28"/>
      <c r="EO4" s="28"/>
      <c r="EP4" s="28"/>
      <c r="EQ4" s="28"/>
      <c r="ER4" s="28"/>
      <c r="ES4" s="120"/>
      <c r="ET4" s="121"/>
      <c r="EU4" s="28"/>
      <c r="EV4" s="28"/>
      <c r="EW4" s="28"/>
      <c r="EX4" s="133"/>
      <c r="EY4" s="49"/>
      <c r="EZ4" s="120"/>
      <c r="FA4" s="121"/>
      <c r="FB4" s="28"/>
      <c r="FC4" s="28"/>
      <c r="FD4" s="125"/>
      <c r="FE4" s="28"/>
      <c r="FF4" s="28"/>
      <c r="FG4" s="28"/>
      <c r="FH4" s="120"/>
      <c r="FI4" s="121"/>
      <c r="FJ4" s="28"/>
      <c r="FK4" s="28"/>
      <c r="FL4" s="28"/>
      <c r="FM4" s="28"/>
      <c r="FN4" s="28"/>
      <c r="FO4" s="120"/>
      <c r="FP4" s="121"/>
      <c r="FQ4" s="28"/>
      <c r="FR4" s="28"/>
      <c r="FS4" s="28"/>
      <c r="FT4" s="28"/>
      <c r="FU4" s="28"/>
      <c r="FV4" s="120"/>
      <c r="FW4" s="121"/>
      <c r="FX4" s="28"/>
      <c r="FY4" s="28"/>
      <c r="FZ4" s="28"/>
      <c r="GA4" s="28"/>
      <c r="GB4" s="28"/>
      <c r="GC4" s="120"/>
      <c r="GD4" s="121"/>
      <c r="GE4" s="28"/>
      <c r="GF4" s="28"/>
      <c r="GG4" s="125"/>
      <c r="GH4" s="28"/>
      <c r="GI4" s="28"/>
      <c r="GJ4" s="28"/>
      <c r="GK4" s="120"/>
      <c r="GL4" s="121"/>
      <c r="GM4" s="28"/>
      <c r="GN4" s="28"/>
      <c r="GO4" s="28"/>
      <c r="GP4" s="28"/>
      <c r="GQ4" s="28"/>
      <c r="GR4" s="120"/>
      <c r="GS4" s="121"/>
      <c r="GT4" s="28"/>
      <c r="GU4" s="28"/>
      <c r="GV4" s="28"/>
      <c r="GW4" s="28"/>
      <c r="GX4" s="28"/>
      <c r="GY4" s="120"/>
      <c r="GZ4" s="121"/>
      <c r="HA4" s="28"/>
      <c r="HB4" s="28"/>
      <c r="HC4" s="28"/>
      <c r="HD4" s="28"/>
      <c r="HE4" s="28"/>
      <c r="HF4" s="120"/>
      <c r="HG4" s="121"/>
      <c r="HH4" s="49"/>
      <c r="HI4" s="28"/>
      <c r="HJ4" s="133"/>
      <c r="HK4" s="28"/>
      <c r="HL4" s="28"/>
      <c r="HM4" s="125"/>
      <c r="HN4" s="120"/>
      <c r="HO4" s="121"/>
      <c r="HP4" s="28"/>
      <c r="HQ4" s="28"/>
      <c r="HR4" s="28"/>
      <c r="HS4" s="28"/>
      <c r="HT4" s="28"/>
      <c r="HU4" s="120"/>
      <c r="HV4" s="121"/>
      <c r="HW4" s="28"/>
      <c r="HX4" s="28"/>
      <c r="HY4" s="28"/>
      <c r="HZ4" s="28"/>
      <c r="IA4" s="28"/>
      <c r="IB4" s="120"/>
      <c r="IC4" s="121"/>
      <c r="ID4" s="28"/>
      <c r="IE4" s="28"/>
      <c r="IF4" s="28"/>
      <c r="IG4" s="28"/>
      <c r="IH4" s="28"/>
      <c r="II4" s="120"/>
      <c r="IJ4" s="121"/>
      <c r="IK4" s="28"/>
      <c r="IL4" s="28"/>
      <c r="IM4" s="28"/>
      <c r="IN4" s="28"/>
      <c r="IO4" s="28"/>
      <c r="IP4" s="120"/>
      <c r="IQ4" s="121"/>
      <c r="IR4" s="125"/>
      <c r="IS4" s="133"/>
      <c r="IT4" s="28"/>
      <c r="IU4" s="28"/>
      <c r="IV4" s="28"/>
      <c r="IW4" s="28"/>
      <c r="IX4" s="120"/>
      <c r="IY4" s="121"/>
      <c r="IZ4" s="28"/>
      <c r="JA4" s="28"/>
      <c r="JB4" s="28"/>
      <c r="JC4" s="28"/>
      <c r="JD4" s="28"/>
      <c r="JE4" s="120"/>
      <c r="JF4" s="121"/>
      <c r="JG4" s="28"/>
      <c r="JH4" s="28"/>
      <c r="JI4" s="28"/>
      <c r="JJ4" s="28"/>
      <c r="JK4" s="28"/>
      <c r="JL4" s="120"/>
      <c r="JM4" s="121"/>
      <c r="JN4" s="28"/>
      <c r="JO4" s="28"/>
      <c r="JP4" s="28"/>
      <c r="JQ4" s="28"/>
      <c r="JR4" s="28"/>
      <c r="JS4" s="120"/>
      <c r="JT4" s="121"/>
      <c r="JU4" s="28"/>
      <c r="JV4" s="28"/>
      <c r="JW4" s="28"/>
      <c r="JX4" s="125"/>
      <c r="JY4" s="28"/>
      <c r="JZ4" s="28"/>
      <c r="KA4" s="120"/>
      <c r="KB4" s="121"/>
      <c r="KC4" s="28"/>
      <c r="KD4" s="28"/>
      <c r="KE4" s="28"/>
      <c r="KF4" s="28"/>
      <c r="KG4" s="28"/>
      <c r="KH4" s="120"/>
      <c r="KI4" s="121"/>
      <c r="KJ4" s="28"/>
      <c r="KK4" s="28"/>
      <c r="KL4" s="28"/>
      <c r="KM4" s="28"/>
      <c r="KN4" s="28"/>
      <c r="KO4" s="120"/>
      <c r="KP4" s="121"/>
      <c r="KQ4" s="28"/>
      <c r="KR4" s="28"/>
      <c r="KS4" s="28"/>
      <c r="KT4" s="28"/>
      <c r="KU4" s="28"/>
      <c r="KV4" s="120"/>
      <c r="KW4" s="121"/>
      <c r="KX4" s="28"/>
      <c r="KY4" s="28"/>
      <c r="KZ4" s="28"/>
      <c r="LA4" s="28"/>
      <c r="LB4" s="28"/>
    </row>
    <row r="5" spans="1:314" x14ac:dyDescent="0.25">
      <c r="A5" s="56" t="s">
        <v>59</v>
      </c>
      <c r="B5" s="116"/>
      <c r="C5" s="52"/>
      <c r="D5" s="28"/>
      <c r="E5" s="128"/>
      <c r="F5" s="128"/>
      <c r="G5" s="118"/>
      <c r="H5" s="28"/>
      <c r="I5" s="28"/>
      <c r="J5" s="28"/>
      <c r="K5" s="28"/>
      <c r="L5" s="120"/>
      <c r="M5" s="121"/>
      <c r="N5" s="28"/>
      <c r="O5" s="28"/>
      <c r="P5" s="28"/>
      <c r="Q5" s="28"/>
      <c r="R5" s="28"/>
      <c r="S5" s="120"/>
      <c r="T5" s="121"/>
      <c r="U5" s="28"/>
      <c r="V5" s="28"/>
      <c r="W5" s="28"/>
      <c r="X5" s="28"/>
      <c r="Y5" s="28"/>
      <c r="Z5" s="120"/>
      <c r="AA5" s="121"/>
      <c r="AB5" s="28"/>
      <c r="AC5" s="28"/>
      <c r="AD5" s="28"/>
      <c r="AE5" s="28"/>
      <c r="AF5" s="54"/>
      <c r="AG5" s="116"/>
      <c r="AH5" s="131"/>
      <c r="AI5" s="121"/>
      <c r="AJ5" s="28"/>
      <c r="AK5" s="28"/>
      <c r="AL5" s="28"/>
      <c r="AM5" s="28"/>
      <c r="AN5" s="28"/>
      <c r="AO5" s="120"/>
      <c r="AP5" s="121"/>
      <c r="AQ5" s="53" t="s">
        <v>79</v>
      </c>
      <c r="AR5" s="118"/>
      <c r="AS5" s="28"/>
      <c r="AT5" s="28"/>
      <c r="AU5" s="28"/>
      <c r="AV5" s="120"/>
      <c r="AW5" s="121"/>
      <c r="AX5" s="50" t="s">
        <v>87</v>
      </c>
      <c r="AY5" s="53" t="s">
        <v>79</v>
      </c>
      <c r="AZ5" s="50" t="s">
        <v>87</v>
      </c>
      <c r="BA5" s="28"/>
      <c r="BB5" s="28"/>
      <c r="BC5" s="120"/>
      <c r="BD5" s="121"/>
      <c r="BE5" s="28"/>
      <c r="BF5" s="28"/>
      <c r="BG5" s="28"/>
      <c r="BH5" s="28"/>
      <c r="BI5" s="28"/>
      <c r="BJ5" s="120"/>
      <c r="BK5" s="121"/>
      <c r="BL5" s="133"/>
      <c r="BM5" s="116"/>
      <c r="BN5" s="135"/>
      <c r="BO5" s="28"/>
      <c r="BP5" s="28"/>
      <c r="BQ5" s="28"/>
      <c r="BR5" s="120"/>
      <c r="BS5" s="121"/>
      <c r="BT5" s="28"/>
      <c r="BU5" s="28"/>
      <c r="BV5" s="28"/>
      <c r="BW5" s="28"/>
      <c r="BX5" s="28"/>
      <c r="BY5" s="120"/>
      <c r="BZ5" s="121"/>
      <c r="CA5" s="28"/>
      <c r="CB5" s="28"/>
      <c r="CC5" s="28"/>
      <c r="CD5" s="28"/>
      <c r="CE5" s="28"/>
      <c r="CF5" s="120"/>
      <c r="CG5" s="121"/>
      <c r="CH5" s="28"/>
      <c r="CI5" s="28"/>
      <c r="CJ5" s="28"/>
      <c r="CK5" s="28"/>
      <c r="CL5" s="28"/>
      <c r="CM5" s="120"/>
      <c r="CN5" s="121"/>
      <c r="CO5" s="28"/>
      <c r="CP5" s="28"/>
      <c r="CQ5" s="54"/>
      <c r="CR5" s="116"/>
      <c r="CS5" s="52"/>
      <c r="CT5" s="28"/>
      <c r="CU5" s="120"/>
      <c r="CV5" s="121"/>
      <c r="CW5" s="28"/>
      <c r="CX5" s="55"/>
      <c r="CY5" s="55"/>
      <c r="CZ5" s="38"/>
      <c r="DA5" s="38"/>
      <c r="DB5" s="120"/>
      <c r="DC5" s="121"/>
      <c r="DD5" s="55"/>
      <c r="DE5" s="55"/>
      <c r="DF5" s="38"/>
      <c r="DG5" s="38"/>
      <c r="DH5" s="38"/>
      <c r="DI5" s="120"/>
      <c r="DJ5" s="121"/>
      <c r="DK5" s="55"/>
      <c r="DL5" s="55"/>
      <c r="DM5" s="38"/>
      <c r="DN5" s="38"/>
      <c r="DO5" s="38"/>
      <c r="DP5" s="120"/>
      <c r="DQ5" s="121"/>
      <c r="DR5" s="55"/>
      <c r="DS5" s="55"/>
      <c r="DT5" s="28"/>
      <c r="DU5" s="28"/>
      <c r="DV5" s="28"/>
      <c r="DW5" s="140"/>
      <c r="DX5" s="116"/>
      <c r="DY5" s="120"/>
      <c r="DZ5" s="28"/>
      <c r="EA5" s="28"/>
      <c r="EB5" s="28"/>
      <c r="EC5" s="28"/>
      <c r="ED5" s="28"/>
      <c r="EE5" s="120"/>
      <c r="EF5" s="121"/>
      <c r="EG5" s="28"/>
      <c r="EH5" s="28"/>
      <c r="EI5" s="28"/>
      <c r="EJ5" s="28"/>
      <c r="EK5" s="49"/>
      <c r="EL5" s="120"/>
      <c r="EM5" s="121"/>
      <c r="EN5" s="49"/>
      <c r="EO5" s="28"/>
      <c r="EP5" s="28"/>
      <c r="EQ5" s="28"/>
      <c r="ER5" s="28"/>
      <c r="ES5" s="120"/>
      <c r="ET5" s="121"/>
      <c r="EU5" s="28"/>
      <c r="EV5" s="28"/>
      <c r="EW5" s="28"/>
      <c r="EX5" s="133"/>
      <c r="EY5" s="28"/>
      <c r="EZ5" s="120"/>
      <c r="FA5" s="121"/>
      <c r="FB5" s="28"/>
      <c r="FC5" s="28"/>
      <c r="FD5" s="125"/>
      <c r="FE5" s="28"/>
      <c r="FF5" s="28"/>
      <c r="FG5" s="28"/>
      <c r="FH5" s="120"/>
      <c r="FI5" s="121"/>
      <c r="FJ5" s="28"/>
      <c r="FK5" s="28"/>
      <c r="FL5" s="28"/>
      <c r="FM5" s="28"/>
      <c r="FN5" s="28"/>
      <c r="FO5" s="120"/>
      <c r="FP5" s="121"/>
      <c r="FQ5" s="28"/>
      <c r="FR5" s="28"/>
      <c r="FS5" s="28"/>
      <c r="FT5" s="28"/>
      <c r="FU5" s="28"/>
      <c r="FV5" s="120"/>
      <c r="FW5" s="121"/>
      <c r="FX5" s="28"/>
      <c r="FY5" s="28"/>
      <c r="FZ5" s="28"/>
      <c r="GA5" s="28"/>
      <c r="GB5" s="28"/>
      <c r="GC5" s="120"/>
      <c r="GD5" s="121"/>
      <c r="GE5" s="28"/>
      <c r="GF5" s="28"/>
      <c r="GG5" s="125"/>
      <c r="GH5" s="28"/>
      <c r="GI5" s="28"/>
      <c r="GJ5" s="28"/>
      <c r="GK5" s="120"/>
      <c r="GL5" s="121"/>
      <c r="GM5" s="28"/>
      <c r="GN5" s="28"/>
      <c r="GO5" s="28"/>
      <c r="GP5" s="28"/>
      <c r="GQ5" s="28"/>
      <c r="GR5" s="120"/>
      <c r="GS5" s="121"/>
      <c r="GT5" s="28"/>
      <c r="GU5" s="28"/>
      <c r="GV5" s="28"/>
      <c r="GW5" s="28"/>
      <c r="GX5" s="28"/>
      <c r="GY5" s="120"/>
      <c r="GZ5" s="121"/>
      <c r="HA5" s="28"/>
      <c r="HB5" s="28"/>
      <c r="HC5" s="28"/>
      <c r="HD5" s="28"/>
      <c r="HE5" s="28"/>
      <c r="HF5" s="120"/>
      <c r="HG5" s="121"/>
      <c r="HH5" s="28"/>
      <c r="HI5" s="28"/>
      <c r="HJ5" s="133"/>
      <c r="HK5" s="28"/>
      <c r="HL5" s="28"/>
      <c r="HM5" s="125"/>
      <c r="HN5" s="120"/>
      <c r="HO5" s="121"/>
      <c r="HP5" s="28"/>
      <c r="HQ5" s="28"/>
      <c r="HR5" s="28"/>
      <c r="HS5" s="28"/>
      <c r="HT5" s="28"/>
      <c r="HU5" s="120"/>
      <c r="HV5" s="121"/>
      <c r="HW5" s="28"/>
      <c r="HX5" s="28"/>
      <c r="HY5" s="28"/>
      <c r="HZ5" s="28"/>
      <c r="IA5" s="28"/>
      <c r="IB5" s="120"/>
      <c r="IC5" s="121"/>
      <c r="ID5" s="28"/>
      <c r="IE5" s="28"/>
      <c r="IF5" s="28"/>
      <c r="IG5" s="28"/>
      <c r="IH5" s="28"/>
      <c r="II5" s="120"/>
      <c r="IJ5" s="121"/>
      <c r="IK5" s="28"/>
      <c r="IL5" s="28"/>
      <c r="IM5" s="28"/>
      <c r="IN5" s="28"/>
      <c r="IO5" s="28"/>
      <c r="IP5" s="120"/>
      <c r="IQ5" s="121"/>
      <c r="IR5" s="125"/>
      <c r="IS5" s="133"/>
      <c r="IT5" s="28"/>
      <c r="IU5" s="28"/>
      <c r="IV5" s="28"/>
      <c r="IW5" s="28"/>
      <c r="IX5" s="120"/>
      <c r="IY5" s="121"/>
      <c r="IZ5" s="28"/>
      <c r="JA5" s="28"/>
      <c r="JB5" s="28"/>
      <c r="JC5" s="28"/>
      <c r="JD5" s="49"/>
      <c r="JE5" s="120"/>
      <c r="JF5" s="121"/>
      <c r="JG5" s="28"/>
      <c r="JH5" s="28"/>
      <c r="JI5" s="28"/>
      <c r="JJ5" s="28"/>
      <c r="JK5" s="28"/>
      <c r="JL5" s="120"/>
      <c r="JM5" s="121"/>
      <c r="JN5" s="28"/>
      <c r="JO5" s="28"/>
      <c r="JP5" s="28"/>
      <c r="JQ5" s="28"/>
      <c r="JR5" s="28"/>
      <c r="JS5" s="120"/>
      <c r="JT5" s="121"/>
      <c r="JU5" s="28"/>
      <c r="JV5" s="28"/>
      <c r="JW5" s="28"/>
      <c r="JX5" s="125"/>
      <c r="JY5" s="28"/>
      <c r="JZ5" s="28"/>
      <c r="KA5" s="120"/>
      <c r="KB5" s="121"/>
      <c r="KC5" s="28"/>
      <c r="KD5" s="28"/>
      <c r="KE5" s="28"/>
      <c r="KF5" s="28"/>
      <c r="KG5" s="28"/>
      <c r="KH5" s="120"/>
      <c r="KI5" s="121"/>
      <c r="KJ5" s="28"/>
      <c r="KK5" s="28"/>
      <c r="KL5" s="28"/>
      <c r="KM5" s="28"/>
      <c r="KN5" s="28"/>
      <c r="KO5" s="120"/>
      <c r="KP5" s="121"/>
      <c r="KQ5" s="28"/>
      <c r="KR5" s="28"/>
      <c r="KS5" s="28"/>
      <c r="KT5" s="28"/>
      <c r="KU5" s="28"/>
      <c r="KV5" s="120"/>
      <c r="KW5" s="121"/>
      <c r="KX5" s="28"/>
      <c r="KY5" s="28"/>
      <c r="KZ5" s="28"/>
      <c r="LA5" s="28"/>
      <c r="LB5" s="28"/>
    </row>
    <row r="6" spans="1:314" x14ac:dyDescent="0.25">
      <c r="A6" s="56" t="s">
        <v>63</v>
      </c>
      <c r="B6" s="116"/>
      <c r="C6" s="52"/>
      <c r="D6" s="28"/>
      <c r="E6" s="128"/>
      <c r="F6" s="128"/>
      <c r="G6" s="118"/>
      <c r="H6" s="28"/>
      <c r="I6" s="28"/>
      <c r="J6" s="28"/>
      <c r="K6" s="28"/>
      <c r="L6" s="120"/>
      <c r="M6" s="121"/>
      <c r="N6" s="28"/>
      <c r="O6" s="28"/>
      <c r="P6" s="28"/>
      <c r="Q6" s="28"/>
      <c r="R6" s="28"/>
      <c r="S6" s="120"/>
      <c r="T6" s="121"/>
      <c r="U6" s="28"/>
      <c r="V6" s="28"/>
      <c r="W6" s="28"/>
      <c r="X6" s="28"/>
      <c r="Y6" s="28"/>
      <c r="Z6" s="120"/>
      <c r="AA6" s="121"/>
      <c r="AB6" s="28"/>
      <c r="AC6" s="28"/>
      <c r="AD6" s="28"/>
      <c r="AE6" s="28"/>
      <c r="AF6" s="54"/>
      <c r="AG6" s="116"/>
      <c r="AH6" s="131"/>
      <c r="AI6" s="121"/>
      <c r="AJ6" s="28"/>
      <c r="AK6" s="28"/>
      <c r="AL6" s="28"/>
      <c r="AM6" s="28"/>
      <c r="AN6" s="28"/>
      <c r="AO6" s="120"/>
      <c r="AP6" s="121"/>
      <c r="AQ6" s="53" t="s">
        <v>79</v>
      </c>
      <c r="AR6" s="118"/>
      <c r="AS6" s="28"/>
      <c r="AT6" s="28"/>
      <c r="AU6" s="28"/>
      <c r="AV6" s="120"/>
      <c r="AW6" s="121"/>
      <c r="AX6" s="28"/>
      <c r="AY6" s="28"/>
      <c r="AZ6" s="28"/>
      <c r="BA6" s="28"/>
      <c r="BB6" s="28"/>
      <c r="BC6" s="120"/>
      <c r="BD6" s="121"/>
      <c r="BE6" s="28"/>
      <c r="BF6" s="28"/>
      <c r="BG6" s="28"/>
      <c r="BH6" s="28"/>
      <c r="BI6" s="28"/>
      <c r="BJ6" s="120"/>
      <c r="BK6" s="121"/>
      <c r="BL6" s="133"/>
      <c r="BM6" s="116"/>
      <c r="BN6" s="135"/>
      <c r="BO6" s="28"/>
      <c r="BP6" s="28"/>
      <c r="BQ6" s="28"/>
      <c r="BR6" s="120"/>
      <c r="BS6" s="121"/>
      <c r="BT6" s="28"/>
      <c r="BU6" s="28"/>
      <c r="BV6" s="28"/>
      <c r="BW6" s="28"/>
      <c r="BX6" s="28"/>
      <c r="BY6" s="120"/>
      <c r="BZ6" s="121"/>
      <c r="CA6" s="28"/>
      <c r="CB6" s="28"/>
      <c r="CC6" s="28"/>
      <c r="CD6" s="28"/>
      <c r="CE6" s="28"/>
      <c r="CF6" s="120"/>
      <c r="CG6" s="121"/>
      <c r="CH6" s="28"/>
      <c r="CI6" s="28"/>
      <c r="CJ6" s="28"/>
      <c r="CK6" s="28"/>
      <c r="CL6" s="28"/>
      <c r="CM6" s="120"/>
      <c r="CN6" s="121"/>
      <c r="CO6" s="28"/>
      <c r="CP6" s="28"/>
      <c r="CQ6" s="54"/>
      <c r="CR6" s="116"/>
      <c r="CS6" s="52"/>
      <c r="CT6" s="28"/>
      <c r="CU6" s="120"/>
      <c r="CV6" s="121"/>
      <c r="CW6" s="53" t="s">
        <v>79</v>
      </c>
      <c r="CX6" s="53" t="s">
        <v>79</v>
      </c>
      <c r="CY6" s="53" t="s">
        <v>79</v>
      </c>
      <c r="CZ6" s="53" t="s">
        <v>79</v>
      </c>
      <c r="DA6" s="53" t="s">
        <v>79</v>
      </c>
      <c r="DB6" s="120"/>
      <c r="DC6" s="121"/>
      <c r="DD6" s="55"/>
      <c r="DE6" s="55"/>
      <c r="DF6" s="38"/>
      <c r="DG6" s="38"/>
      <c r="DH6" s="38"/>
      <c r="DI6" s="120"/>
      <c r="DJ6" s="121"/>
      <c r="DK6" s="55"/>
      <c r="DL6" s="55"/>
      <c r="DM6" s="38"/>
      <c r="DN6" s="38"/>
      <c r="DO6" s="38"/>
      <c r="DP6" s="120"/>
      <c r="DQ6" s="121"/>
      <c r="DR6" s="55"/>
      <c r="DS6" s="55"/>
      <c r="DT6" s="28"/>
      <c r="DU6" s="28"/>
      <c r="DV6" s="28"/>
      <c r="DW6" s="140"/>
      <c r="DX6" s="116"/>
      <c r="DY6" s="120"/>
      <c r="DZ6" s="28"/>
      <c r="EA6" s="28"/>
      <c r="EB6" s="28"/>
      <c r="EC6" s="28"/>
      <c r="ED6" s="28"/>
      <c r="EE6" s="120"/>
      <c r="EF6" s="121"/>
      <c r="EG6" s="28"/>
      <c r="EH6" s="28"/>
      <c r="EI6" s="28"/>
      <c r="EJ6" s="28"/>
      <c r="EK6" s="28"/>
      <c r="EL6" s="120"/>
      <c r="EM6" s="121"/>
      <c r="EN6" s="28"/>
      <c r="EO6" s="28"/>
      <c r="EP6" s="28"/>
      <c r="EQ6" s="28"/>
      <c r="ER6" s="28"/>
      <c r="ES6" s="120"/>
      <c r="ET6" s="121"/>
      <c r="EU6" s="28"/>
      <c r="EV6" s="28"/>
      <c r="EW6" s="28"/>
      <c r="EX6" s="133"/>
      <c r="EY6" s="28"/>
      <c r="EZ6" s="120"/>
      <c r="FA6" s="121"/>
      <c r="FB6" s="28"/>
      <c r="FC6" s="28"/>
      <c r="FD6" s="125"/>
      <c r="FE6" s="28"/>
      <c r="FF6" s="28"/>
      <c r="FG6" s="28"/>
      <c r="FH6" s="120"/>
      <c r="FI6" s="121"/>
      <c r="FJ6" s="28"/>
      <c r="FK6" s="28"/>
      <c r="FL6" s="28"/>
      <c r="FM6" s="28"/>
      <c r="FN6" s="28"/>
      <c r="FO6" s="120"/>
      <c r="FP6" s="121"/>
      <c r="FQ6" s="28"/>
      <c r="FR6" s="28"/>
      <c r="FS6" s="28"/>
      <c r="FT6" s="28"/>
      <c r="FU6" s="28"/>
      <c r="FV6" s="120"/>
      <c r="FW6" s="121"/>
      <c r="FX6" s="28"/>
      <c r="FY6" s="28"/>
      <c r="FZ6" s="28"/>
      <c r="GA6" s="28"/>
      <c r="GB6" s="28"/>
      <c r="GC6" s="120"/>
      <c r="GD6" s="121"/>
      <c r="GE6" s="28"/>
      <c r="GF6" s="28"/>
      <c r="GG6" s="125"/>
      <c r="GH6" s="28"/>
      <c r="GI6" s="28"/>
      <c r="GJ6" s="28"/>
      <c r="GK6" s="120"/>
      <c r="GL6" s="121"/>
      <c r="GM6" s="28"/>
      <c r="GN6" s="28"/>
      <c r="GO6" s="28"/>
      <c r="GP6" s="28"/>
      <c r="GQ6" s="28"/>
      <c r="GR6" s="120"/>
      <c r="GS6" s="121"/>
      <c r="GT6" s="28"/>
      <c r="GU6" s="28"/>
      <c r="GV6" s="28"/>
      <c r="GW6" s="28"/>
      <c r="GX6" s="49"/>
      <c r="GY6" s="120"/>
      <c r="GZ6" s="121"/>
      <c r="HA6" s="28"/>
      <c r="HB6" s="28"/>
      <c r="HC6" s="28"/>
      <c r="HD6" s="28"/>
      <c r="HE6" s="28"/>
      <c r="HF6" s="120"/>
      <c r="HG6" s="121"/>
      <c r="HH6" s="28"/>
      <c r="HI6" s="28"/>
      <c r="HJ6" s="133"/>
      <c r="HK6" s="28"/>
      <c r="HL6" s="28"/>
      <c r="HM6" s="125"/>
      <c r="HN6" s="120"/>
      <c r="HO6" s="121"/>
      <c r="HP6" s="28"/>
      <c r="HQ6" s="28"/>
      <c r="HR6" s="28"/>
      <c r="HS6" s="28"/>
      <c r="HT6" s="28"/>
      <c r="HU6" s="120"/>
      <c r="HV6" s="121"/>
      <c r="HW6" s="28"/>
      <c r="HX6" s="28"/>
      <c r="HY6" s="28"/>
      <c r="HZ6" s="28"/>
      <c r="IA6" s="28"/>
      <c r="IB6" s="120"/>
      <c r="IC6" s="121"/>
      <c r="ID6" s="28"/>
      <c r="IE6" s="28"/>
      <c r="IF6" s="28"/>
      <c r="IG6" s="28"/>
      <c r="IH6" s="28"/>
      <c r="II6" s="120"/>
      <c r="IJ6" s="121"/>
      <c r="IK6" s="28"/>
      <c r="IL6" s="28"/>
      <c r="IM6" s="28"/>
      <c r="IN6" s="28"/>
      <c r="IO6" s="28"/>
      <c r="IP6" s="120"/>
      <c r="IQ6" s="121"/>
      <c r="IR6" s="125"/>
      <c r="IS6" s="133"/>
      <c r="IT6" s="28"/>
      <c r="IU6" s="28"/>
      <c r="IV6" s="28"/>
      <c r="IW6" s="28"/>
      <c r="IX6" s="120"/>
      <c r="IY6" s="121"/>
      <c r="IZ6" s="28"/>
      <c r="JA6" s="28"/>
      <c r="JB6" s="28"/>
      <c r="JC6" s="28"/>
      <c r="JD6" s="28"/>
      <c r="JE6" s="120"/>
      <c r="JF6" s="121"/>
      <c r="JG6" s="28"/>
      <c r="JH6" s="28"/>
      <c r="JI6" s="28"/>
      <c r="JJ6" s="28"/>
      <c r="JK6" s="28"/>
      <c r="JL6" s="120"/>
      <c r="JM6" s="121"/>
      <c r="JN6" s="28"/>
      <c r="JO6" s="28"/>
      <c r="JP6" s="28"/>
      <c r="JQ6" s="28"/>
      <c r="JR6" s="28"/>
      <c r="JS6" s="120"/>
      <c r="JT6" s="121"/>
      <c r="JU6" s="28"/>
      <c r="JV6" s="28"/>
      <c r="JW6" s="28"/>
      <c r="JX6" s="125"/>
      <c r="JY6" s="28"/>
      <c r="JZ6" s="28"/>
      <c r="KA6" s="120"/>
      <c r="KB6" s="121"/>
      <c r="KC6" s="28"/>
      <c r="KD6" s="28"/>
      <c r="KE6" s="28"/>
      <c r="KF6" s="28"/>
      <c r="KG6" s="28"/>
      <c r="KH6" s="120"/>
      <c r="KI6" s="121"/>
      <c r="KJ6" s="28"/>
      <c r="KK6" s="28"/>
      <c r="KL6" s="28"/>
      <c r="KM6" s="28"/>
      <c r="KN6" s="28"/>
      <c r="KO6" s="120"/>
      <c r="KP6" s="121"/>
      <c r="KQ6" s="28"/>
      <c r="KR6" s="28"/>
      <c r="KS6" s="28"/>
      <c r="KT6" s="28"/>
      <c r="KU6" s="28"/>
      <c r="KV6" s="120"/>
      <c r="KW6" s="121"/>
      <c r="KX6" s="28"/>
      <c r="KY6" s="28"/>
      <c r="KZ6" s="28"/>
      <c r="LA6" s="28"/>
      <c r="LB6" s="28"/>
    </row>
    <row r="7" spans="1:314" x14ac:dyDescent="0.25">
      <c r="A7" s="56" t="s">
        <v>60</v>
      </c>
      <c r="B7" s="116"/>
      <c r="C7" s="52"/>
      <c r="D7" s="28"/>
      <c r="E7" s="128"/>
      <c r="F7" s="128"/>
      <c r="G7" s="118"/>
      <c r="H7" s="28"/>
      <c r="I7" s="28"/>
      <c r="J7" s="28"/>
      <c r="K7" s="28"/>
      <c r="L7" s="120"/>
      <c r="M7" s="121"/>
      <c r="N7" s="28"/>
      <c r="O7" s="28"/>
      <c r="P7" s="28"/>
      <c r="Q7" s="28"/>
      <c r="R7" s="28"/>
      <c r="S7" s="120"/>
      <c r="T7" s="121"/>
      <c r="U7" s="28"/>
      <c r="V7" s="28"/>
      <c r="W7" s="28"/>
      <c r="X7" s="28"/>
      <c r="Y7" s="28"/>
      <c r="Z7" s="120"/>
      <c r="AA7" s="121"/>
      <c r="AB7" s="28"/>
      <c r="AC7" s="28"/>
      <c r="AD7" s="28"/>
      <c r="AE7" s="28"/>
      <c r="AF7" s="54"/>
      <c r="AG7" s="116"/>
      <c r="AH7" s="131"/>
      <c r="AI7" s="121"/>
      <c r="AJ7" s="28"/>
      <c r="AK7" s="28"/>
      <c r="AL7" s="28"/>
      <c r="AM7" s="28"/>
      <c r="AN7" s="28"/>
      <c r="AO7" s="120"/>
      <c r="AP7" s="121"/>
      <c r="AQ7" s="28"/>
      <c r="AR7" s="118"/>
      <c r="AS7" s="28"/>
      <c r="AT7" s="28"/>
      <c r="AU7" s="28"/>
      <c r="AV7" s="120"/>
      <c r="AW7" s="121"/>
      <c r="AX7" s="28"/>
      <c r="AY7" s="28"/>
      <c r="AZ7" s="28"/>
      <c r="BA7" s="28"/>
      <c r="BB7" s="28"/>
      <c r="BC7" s="120"/>
      <c r="BD7" s="121"/>
      <c r="BE7" s="28"/>
      <c r="BF7" s="28"/>
      <c r="BG7" s="28"/>
      <c r="BH7" s="28"/>
      <c r="BI7" s="28"/>
      <c r="BJ7" s="120"/>
      <c r="BK7" s="121"/>
      <c r="BL7" s="133"/>
      <c r="BM7" s="116"/>
      <c r="BN7" s="135"/>
      <c r="BO7" s="28"/>
      <c r="BP7" s="28"/>
      <c r="BQ7" s="28"/>
      <c r="BR7" s="120"/>
      <c r="BS7" s="121"/>
      <c r="BT7" s="28"/>
      <c r="BU7" s="28"/>
      <c r="BV7" s="28"/>
      <c r="BW7" s="28"/>
      <c r="BX7" s="28"/>
      <c r="BY7" s="120"/>
      <c r="BZ7" s="121"/>
      <c r="CA7" s="28"/>
      <c r="CB7" s="28"/>
      <c r="CC7" s="28"/>
      <c r="CD7" s="28"/>
      <c r="CE7" s="28"/>
      <c r="CF7" s="120"/>
      <c r="CG7" s="121"/>
      <c r="CH7" s="28"/>
      <c r="CI7" s="28"/>
      <c r="CJ7" s="28"/>
      <c r="CK7" s="28"/>
      <c r="CL7" s="28"/>
      <c r="CM7" s="120"/>
      <c r="CN7" s="121"/>
      <c r="CO7" s="28"/>
      <c r="CP7" s="28"/>
      <c r="CQ7" s="54"/>
      <c r="CR7" s="116"/>
      <c r="CS7" s="52"/>
      <c r="CT7" s="28"/>
      <c r="CU7" s="120"/>
      <c r="CV7" s="121"/>
      <c r="CW7" s="28"/>
      <c r="CX7" s="55"/>
      <c r="CY7" s="55"/>
      <c r="CZ7" s="38"/>
      <c r="DA7" s="38"/>
      <c r="DB7" s="120"/>
      <c r="DC7" s="121"/>
      <c r="DD7" s="55"/>
      <c r="DE7" s="55"/>
      <c r="DF7" s="38"/>
      <c r="DG7" s="38"/>
      <c r="DH7" s="38"/>
      <c r="DI7" s="120"/>
      <c r="DJ7" s="121"/>
      <c r="DK7" s="55"/>
      <c r="DL7" s="55"/>
      <c r="DM7" s="38"/>
      <c r="DN7" s="38"/>
      <c r="DO7" s="38"/>
      <c r="DP7" s="120"/>
      <c r="DQ7" s="121"/>
      <c r="DR7" s="55"/>
      <c r="DS7" s="55"/>
      <c r="DT7" s="28"/>
      <c r="DU7" s="28"/>
      <c r="DV7" s="28"/>
      <c r="DW7" s="140"/>
      <c r="DX7" s="116"/>
      <c r="DY7" s="120"/>
      <c r="DZ7" s="28"/>
      <c r="EA7" s="28"/>
      <c r="EB7" s="28"/>
      <c r="EC7" s="28"/>
      <c r="ED7" s="28"/>
      <c r="EE7" s="120"/>
      <c r="EF7" s="121"/>
      <c r="EG7" s="28"/>
      <c r="EH7" s="28"/>
      <c r="EI7" s="28"/>
      <c r="EJ7" s="28"/>
      <c r="EK7" s="28"/>
      <c r="EL7" s="120"/>
      <c r="EM7" s="121"/>
      <c r="EN7" s="28"/>
      <c r="EO7" s="28"/>
      <c r="EP7" s="28"/>
      <c r="EQ7" s="28"/>
      <c r="ER7" s="28"/>
      <c r="ES7" s="120"/>
      <c r="ET7" s="121"/>
      <c r="EU7" s="28"/>
      <c r="EV7" s="28"/>
      <c r="EW7" s="28"/>
      <c r="EX7" s="133"/>
      <c r="EY7" s="49"/>
      <c r="EZ7" s="120"/>
      <c r="FA7" s="121"/>
      <c r="FB7" s="28"/>
      <c r="FC7" s="28"/>
      <c r="FD7" s="125"/>
      <c r="FE7" s="28"/>
      <c r="FF7" s="28"/>
      <c r="FG7" s="28"/>
      <c r="FH7" s="120"/>
      <c r="FI7" s="121"/>
      <c r="FJ7" s="28"/>
      <c r="FK7" s="28"/>
      <c r="FL7" s="28"/>
      <c r="FM7" s="28"/>
      <c r="FN7" s="28"/>
      <c r="FO7" s="120"/>
      <c r="FP7" s="121"/>
      <c r="FQ7" s="28"/>
      <c r="FR7" s="28"/>
      <c r="FS7" s="28"/>
      <c r="FT7" s="28"/>
      <c r="FU7" s="28"/>
      <c r="FV7" s="120"/>
      <c r="FW7" s="121"/>
      <c r="FX7" s="28"/>
      <c r="FY7" s="28"/>
      <c r="FZ7" s="28"/>
      <c r="GA7" s="28"/>
      <c r="GB7" s="28"/>
      <c r="GC7" s="120"/>
      <c r="GD7" s="121"/>
      <c r="GE7" s="49"/>
      <c r="GF7" s="49"/>
      <c r="GG7" s="125"/>
      <c r="GH7" s="49"/>
      <c r="GI7" s="49"/>
      <c r="GJ7" s="49"/>
      <c r="GK7" s="120"/>
      <c r="GL7" s="121"/>
      <c r="GM7" s="28"/>
      <c r="GN7" s="28"/>
      <c r="GO7" s="28"/>
      <c r="GP7" s="28"/>
      <c r="GQ7" s="28"/>
      <c r="GR7" s="120"/>
      <c r="GS7" s="121"/>
      <c r="GT7" s="28"/>
      <c r="GU7" s="28"/>
      <c r="GV7" s="28"/>
      <c r="GW7" s="28"/>
      <c r="GX7" s="49"/>
      <c r="GY7" s="120"/>
      <c r="GZ7" s="121"/>
      <c r="HA7" s="28"/>
      <c r="HB7" s="28"/>
      <c r="HC7" s="28"/>
      <c r="HD7" s="28"/>
      <c r="HE7" s="28"/>
      <c r="HF7" s="120"/>
      <c r="HG7" s="121"/>
      <c r="HH7" s="28"/>
      <c r="HI7" s="38"/>
      <c r="HJ7" s="133"/>
      <c r="HK7" s="28"/>
      <c r="HL7" s="28"/>
      <c r="HM7" s="125"/>
      <c r="HN7" s="120"/>
      <c r="HO7" s="121"/>
      <c r="HP7" s="28"/>
      <c r="HQ7" s="28"/>
      <c r="HR7" s="28"/>
      <c r="HS7" s="28"/>
      <c r="HT7" s="28"/>
      <c r="HU7" s="120"/>
      <c r="HV7" s="121"/>
      <c r="HW7" s="28"/>
      <c r="HX7" s="28"/>
      <c r="HY7" s="28"/>
      <c r="HZ7" s="28"/>
      <c r="IA7" s="28"/>
      <c r="IB7" s="120"/>
      <c r="IC7" s="121"/>
      <c r="ID7" s="28"/>
      <c r="IE7" s="28"/>
      <c r="IF7" s="28"/>
      <c r="IG7" s="28"/>
      <c r="IH7" s="28"/>
      <c r="II7" s="120"/>
      <c r="IJ7" s="121"/>
      <c r="IK7" s="28"/>
      <c r="IL7" s="28"/>
      <c r="IM7" s="28"/>
      <c r="IN7" s="28"/>
      <c r="IO7" s="28"/>
      <c r="IP7" s="120"/>
      <c r="IQ7" s="121"/>
      <c r="IR7" s="125"/>
      <c r="IS7" s="133"/>
      <c r="IT7" s="28"/>
      <c r="IU7" s="28"/>
      <c r="IV7" s="28"/>
      <c r="IW7" s="28"/>
      <c r="IX7" s="120"/>
      <c r="IY7" s="121"/>
      <c r="IZ7" s="28"/>
      <c r="JA7" s="28"/>
      <c r="JB7" s="28"/>
      <c r="JC7" s="28"/>
      <c r="JD7" s="28"/>
      <c r="JE7" s="120"/>
      <c r="JF7" s="121"/>
      <c r="JG7" s="28"/>
      <c r="JH7" s="28"/>
      <c r="JI7" s="28"/>
      <c r="JJ7" s="28"/>
      <c r="JK7" s="28"/>
      <c r="JL7" s="120"/>
      <c r="JM7" s="121"/>
      <c r="JN7" s="28"/>
      <c r="JO7" s="28"/>
      <c r="JP7" s="28"/>
      <c r="JQ7" s="28"/>
      <c r="JR7" s="28"/>
      <c r="JS7" s="120"/>
      <c r="JT7" s="121"/>
      <c r="JU7" s="28"/>
      <c r="JV7" s="28"/>
      <c r="JW7" s="28"/>
      <c r="JX7" s="125"/>
      <c r="JY7" s="28"/>
      <c r="JZ7" s="28"/>
      <c r="KA7" s="120"/>
      <c r="KB7" s="121"/>
      <c r="KC7" s="28"/>
      <c r="KD7" s="28"/>
      <c r="KE7" s="28"/>
      <c r="KF7" s="28"/>
      <c r="KG7" s="28"/>
      <c r="KH7" s="120"/>
      <c r="KI7" s="121"/>
      <c r="KJ7" s="28"/>
      <c r="KK7" s="28"/>
      <c r="KL7" s="28"/>
      <c r="KM7" s="28"/>
      <c r="KN7" s="28"/>
      <c r="KO7" s="120"/>
      <c r="KP7" s="121"/>
      <c r="KQ7" s="28"/>
      <c r="KR7" s="28"/>
      <c r="KS7" s="28"/>
      <c r="KT7" s="28"/>
      <c r="KU7" s="28"/>
      <c r="KV7" s="120"/>
      <c r="KW7" s="121"/>
      <c r="KX7" s="28"/>
      <c r="KY7" s="28"/>
      <c r="KZ7" s="28"/>
      <c r="LA7" s="28"/>
      <c r="LB7" s="28"/>
    </row>
    <row r="8" spans="1:314" x14ac:dyDescent="0.25">
      <c r="A8" s="57" t="s">
        <v>88</v>
      </c>
      <c r="B8" s="116"/>
      <c r="C8" s="58"/>
      <c r="D8" s="59"/>
      <c r="E8" s="129"/>
      <c r="F8" s="129"/>
      <c r="G8" s="118"/>
      <c r="H8" s="42"/>
      <c r="I8" s="59"/>
      <c r="J8" s="59"/>
      <c r="K8" s="59"/>
      <c r="L8" s="120"/>
      <c r="M8" s="121"/>
      <c r="N8" s="59"/>
      <c r="O8" s="59"/>
      <c r="P8" s="59"/>
      <c r="Q8" s="59"/>
      <c r="R8" s="59"/>
      <c r="S8" s="120"/>
      <c r="T8" s="121"/>
      <c r="U8" s="59"/>
      <c r="V8" s="59"/>
      <c r="W8" s="59"/>
      <c r="X8" s="59"/>
      <c r="Y8" s="59"/>
      <c r="Z8" s="120"/>
      <c r="AA8" s="121"/>
      <c r="AB8" s="59"/>
      <c r="AC8" s="59"/>
      <c r="AD8" s="59"/>
      <c r="AE8" s="59"/>
      <c r="AF8" s="60"/>
      <c r="AG8" s="116"/>
      <c r="AH8" s="131"/>
      <c r="AI8" s="121"/>
      <c r="AJ8" s="59"/>
      <c r="AK8" s="59"/>
      <c r="AL8" s="59"/>
      <c r="AM8" s="61"/>
      <c r="AN8" s="61"/>
      <c r="AO8" s="120"/>
      <c r="AP8" s="121"/>
      <c r="AQ8" s="28"/>
      <c r="AR8" s="118"/>
      <c r="AS8" s="59"/>
      <c r="AT8" s="59"/>
      <c r="AU8" s="59"/>
      <c r="AV8" s="120"/>
      <c r="AW8" s="121"/>
      <c r="AX8" s="59"/>
      <c r="AY8" s="59"/>
      <c r="AZ8" s="59"/>
      <c r="BA8" s="59"/>
      <c r="BB8" s="59"/>
      <c r="BC8" s="120"/>
      <c r="BD8" s="121"/>
      <c r="BE8" s="59"/>
      <c r="BF8" s="59"/>
      <c r="BG8" s="59"/>
      <c r="BH8" s="59"/>
      <c r="BI8" s="59"/>
      <c r="BJ8" s="120"/>
      <c r="BK8" s="121"/>
      <c r="BL8" s="133"/>
      <c r="BM8" s="116"/>
      <c r="BN8" s="135"/>
      <c r="BO8" s="59"/>
      <c r="BP8" s="59"/>
      <c r="BQ8" s="59"/>
      <c r="BR8" s="120"/>
      <c r="BS8" s="121"/>
      <c r="BT8" s="59"/>
      <c r="BU8" s="59"/>
      <c r="BV8" s="62" t="s">
        <v>79</v>
      </c>
      <c r="BW8" s="62" t="s">
        <v>79</v>
      </c>
      <c r="BX8" s="62" t="s">
        <v>79</v>
      </c>
      <c r="BY8" s="120"/>
      <c r="BZ8" s="121"/>
      <c r="CA8" s="62" t="s">
        <v>79</v>
      </c>
      <c r="CB8" s="59"/>
      <c r="CC8" s="59"/>
      <c r="CD8" s="59"/>
      <c r="CE8" s="59"/>
      <c r="CF8" s="120"/>
      <c r="CG8" s="121"/>
      <c r="CH8" s="59"/>
      <c r="CI8" s="59"/>
      <c r="CJ8" s="59"/>
      <c r="CK8" s="59"/>
      <c r="CL8" s="59"/>
      <c r="CM8" s="120"/>
      <c r="CN8" s="121"/>
      <c r="CO8" s="59"/>
      <c r="CP8" s="59"/>
      <c r="CQ8" s="60"/>
      <c r="CR8" s="116"/>
      <c r="CS8" s="58"/>
      <c r="CT8" s="59"/>
      <c r="CU8" s="120"/>
      <c r="CV8" s="121"/>
      <c r="CW8" s="59"/>
      <c r="CX8" s="63"/>
      <c r="CY8" s="63"/>
      <c r="CZ8" s="64"/>
      <c r="DA8" s="64"/>
      <c r="DB8" s="120"/>
      <c r="DC8" s="121"/>
      <c r="DD8" s="63"/>
      <c r="DE8" s="63"/>
      <c r="DF8" s="64"/>
      <c r="DG8" s="64"/>
      <c r="DH8" s="64"/>
      <c r="DI8" s="120"/>
      <c r="DJ8" s="121"/>
      <c r="DK8" s="63"/>
      <c r="DL8" s="63"/>
      <c r="DM8" s="64"/>
      <c r="DN8" s="64"/>
      <c r="DO8" s="64"/>
      <c r="DP8" s="120"/>
      <c r="DQ8" s="121"/>
      <c r="DR8" s="63"/>
      <c r="DS8" s="63"/>
      <c r="DT8" s="59"/>
      <c r="DU8" s="59"/>
      <c r="DV8" s="59"/>
      <c r="DW8" s="140"/>
      <c r="DX8" s="116"/>
      <c r="DY8" s="120"/>
      <c r="DZ8" s="28"/>
      <c r="EA8" s="28"/>
      <c r="EB8" s="28"/>
      <c r="EC8" s="28"/>
      <c r="ED8" s="28"/>
      <c r="EE8" s="120"/>
      <c r="EF8" s="121"/>
      <c r="EG8" s="28"/>
      <c r="EH8" s="28"/>
      <c r="EI8" s="28"/>
      <c r="EJ8" s="28"/>
      <c r="EK8" s="28"/>
      <c r="EL8" s="120"/>
      <c r="EM8" s="121"/>
      <c r="EN8" s="28"/>
      <c r="EO8" s="28"/>
      <c r="EP8" s="28"/>
      <c r="EQ8" s="28"/>
      <c r="ER8" s="28"/>
      <c r="ES8" s="120"/>
      <c r="ET8" s="121"/>
      <c r="EU8" s="28"/>
      <c r="EV8" s="28"/>
      <c r="EW8" s="28"/>
      <c r="EX8" s="133"/>
      <c r="EY8" s="28"/>
      <c r="EZ8" s="120"/>
      <c r="FA8" s="121"/>
      <c r="FB8" s="28"/>
      <c r="FC8" s="28"/>
      <c r="FD8" s="125"/>
      <c r="FE8" s="28"/>
      <c r="FF8" s="28"/>
      <c r="FG8" s="49"/>
      <c r="FH8" s="120"/>
      <c r="FI8" s="121"/>
      <c r="FJ8" s="49"/>
      <c r="FK8" s="28"/>
      <c r="FL8" s="28"/>
      <c r="FM8" s="28"/>
      <c r="FN8" s="28"/>
      <c r="FO8" s="120"/>
      <c r="FP8" s="121"/>
      <c r="FQ8" s="28"/>
      <c r="FR8" s="28"/>
      <c r="FS8" s="28"/>
      <c r="FT8" s="28"/>
      <c r="FU8" s="28"/>
      <c r="FV8" s="120"/>
      <c r="FW8" s="121"/>
      <c r="FX8" s="49"/>
      <c r="FY8" s="28"/>
      <c r="FZ8" s="28"/>
      <c r="GA8" s="28"/>
      <c r="GB8" s="28"/>
      <c r="GC8" s="120"/>
      <c r="GD8" s="121"/>
      <c r="GE8" s="28"/>
      <c r="GF8" s="28"/>
      <c r="GG8" s="125"/>
      <c r="GH8" s="28"/>
      <c r="GI8" s="28"/>
      <c r="GJ8" s="28"/>
      <c r="GK8" s="120"/>
      <c r="GL8" s="121"/>
      <c r="GM8" s="28"/>
      <c r="GN8" s="28"/>
      <c r="GO8" s="28"/>
      <c r="GP8" s="28"/>
      <c r="GQ8" s="28"/>
      <c r="GR8" s="120"/>
      <c r="GS8" s="121"/>
      <c r="GT8" s="28"/>
      <c r="GU8" s="28"/>
      <c r="GV8" s="28"/>
      <c r="GW8" s="28"/>
      <c r="GX8" s="28"/>
      <c r="GY8" s="120"/>
      <c r="GZ8" s="121"/>
      <c r="HA8" s="28"/>
      <c r="HB8" s="28"/>
      <c r="HC8" s="28"/>
      <c r="HD8" s="28"/>
      <c r="HE8" s="28"/>
      <c r="HF8" s="120"/>
      <c r="HG8" s="121"/>
      <c r="HH8" s="28"/>
      <c r="HI8" s="28"/>
      <c r="HJ8" s="133"/>
      <c r="HK8" s="28"/>
      <c r="HL8" s="28"/>
      <c r="HM8" s="125"/>
      <c r="HN8" s="120"/>
      <c r="HO8" s="121"/>
      <c r="HP8" s="28"/>
      <c r="HQ8" s="28"/>
      <c r="HR8" s="28"/>
      <c r="HS8" s="28"/>
      <c r="HT8" s="28"/>
      <c r="HU8" s="120"/>
      <c r="HV8" s="121"/>
      <c r="HW8" s="28"/>
      <c r="HX8" s="28"/>
      <c r="HY8" s="28"/>
      <c r="HZ8" s="28"/>
      <c r="IA8" s="28"/>
      <c r="IB8" s="120"/>
      <c r="IC8" s="121"/>
      <c r="ID8" s="28"/>
      <c r="IE8" s="28"/>
      <c r="IF8" s="28"/>
      <c r="IG8" s="28"/>
      <c r="IH8" s="28"/>
      <c r="II8" s="120"/>
      <c r="IJ8" s="121"/>
      <c r="IK8" s="28"/>
      <c r="IL8" s="28"/>
      <c r="IM8" s="28"/>
      <c r="IN8" s="28"/>
      <c r="IO8" s="28"/>
      <c r="IP8" s="120"/>
      <c r="IQ8" s="121"/>
      <c r="IR8" s="125"/>
      <c r="IS8" s="133"/>
      <c r="IT8" s="28"/>
      <c r="IU8" s="28"/>
      <c r="IV8" s="28"/>
      <c r="IW8" s="28"/>
      <c r="IX8" s="120"/>
      <c r="IY8" s="121"/>
      <c r="IZ8" s="28"/>
      <c r="JA8" s="28"/>
      <c r="JB8" s="28"/>
      <c r="JC8" s="28"/>
      <c r="JD8" s="49"/>
      <c r="JE8" s="120"/>
      <c r="JF8" s="121"/>
      <c r="JG8" s="49"/>
      <c r="JH8" s="28"/>
      <c r="JI8" s="28"/>
      <c r="JJ8" s="28"/>
      <c r="JK8" s="28"/>
      <c r="JL8" s="120"/>
      <c r="JM8" s="121"/>
      <c r="JN8" s="28"/>
      <c r="JO8" s="28"/>
      <c r="JP8" s="28"/>
      <c r="JQ8" s="28"/>
      <c r="JR8" s="28"/>
      <c r="JS8" s="120"/>
      <c r="JT8" s="121"/>
      <c r="JU8" s="49"/>
      <c r="JV8" s="28"/>
      <c r="JW8" s="28"/>
      <c r="JX8" s="125"/>
      <c r="JY8" s="28"/>
      <c r="JZ8" s="28"/>
      <c r="KA8" s="120"/>
      <c r="KB8" s="121"/>
      <c r="KC8" s="28"/>
      <c r="KD8" s="28"/>
      <c r="KE8" s="28"/>
      <c r="KF8" s="28"/>
      <c r="KG8" s="28"/>
      <c r="KH8" s="120"/>
      <c r="KI8" s="121"/>
      <c r="KJ8" s="28"/>
      <c r="KK8" s="28"/>
      <c r="KL8" s="28"/>
      <c r="KM8" s="28"/>
      <c r="KN8" s="28"/>
      <c r="KO8" s="120"/>
      <c r="KP8" s="121"/>
      <c r="KQ8" s="28"/>
      <c r="KR8" s="28"/>
      <c r="KS8" s="28"/>
      <c r="KT8" s="28"/>
      <c r="KU8" s="28"/>
      <c r="KV8" s="120"/>
      <c r="KW8" s="121"/>
      <c r="KX8" s="28"/>
      <c r="KY8" s="28"/>
      <c r="KZ8" s="28"/>
      <c r="LA8" s="28"/>
      <c r="LB8" s="28"/>
    </row>
    <row r="9" spans="1:314" ht="15.75" thickBot="1" x14ac:dyDescent="0.3">
      <c r="A9" s="65" t="s">
        <v>61</v>
      </c>
      <c r="B9" s="117"/>
      <c r="C9" s="66"/>
      <c r="D9" s="30"/>
      <c r="E9" s="130"/>
      <c r="F9" s="130"/>
      <c r="G9" s="119"/>
      <c r="H9" s="43" t="s">
        <v>79</v>
      </c>
      <c r="I9" s="30"/>
      <c r="J9" s="30"/>
      <c r="K9" s="30"/>
      <c r="L9" s="122"/>
      <c r="M9" s="123"/>
      <c r="N9" s="30"/>
      <c r="O9" s="30"/>
      <c r="P9" s="30"/>
      <c r="Q9" s="30"/>
      <c r="R9" s="30"/>
      <c r="S9" s="122"/>
      <c r="T9" s="123"/>
      <c r="U9" s="30"/>
      <c r="V9" s="30"/>
      <c r="W9" s="30"/>
      <c r="X9" s="30"/>
      <c r="Y9" s="30"/>
      <c r="Z9" s="122"/>
      <c r="AA9" s="123"/>
      <c r="AB9" s="30"/>
      <c r="AC9" s="30"/>
      <c r="AD9" s="30"/>
      <c r="AE9" s="30"/>
      <c r="AF9" s="67"/>
      <c r="AG9" s="117"/>
      <c r="AH9" s="132"/>
      <c r="AI9" s="123"/>
      <c r="AJ9" s="30"/>
      <c r="AK9" s="30"/>
      <c r="AL9" s="30"/>
      <c r="AM9" s="30"/>
      <c r="AN9" s="30"/>
      <c r="AO9" s="122"/>
      <c r="AP9" s="123"/>
      <c r="AQ9" s="53" t="s">
        <v>79</v>
      </c>
      <c r="AR9" s="119"/>
      <c r="AS9" s="30"/>
      <c r="AT9" s="30"/>
      <c r="AU9" s="30"/>
      <c r="AV9" s="122"/>
      <c r="AW9" s="123"/>
      <c r="AX9" s="30"/>
      <c r="AY9" s="30"/>
      <c r="AZ9" s="30"/>
      <c r="BA9" s="30"/>
      <c r="BB9" s="30"/>
      <c r="BC9" s="122"/>
      <c r="BD9" s="123"/>
      <c r="BE9" s="30"/>
      <c r="BF9" s="30"/>
      <c r="BG9" s="30"/>
      <c r="BH9" s="30"/>
      <c r="BI9" s="30"/>
      <c r="BJ9" s="122"/>
      <c r="BK9" s="123"/>
      <c r="BL9" s="134"/>
      <c r="BM9" s="117"/>
      <c r="BN9" s="136"/>
      <c r="BO9" s="30"/>
      <c r="BP9" s="30"/>
      <c r="BQ9" s="30"/>
      <c r="BR9" s="122"/>
      <c r="BS9" s="123"/>
      <c r="BT9" s="30"/>
      <c r="BU9" s="30"/>
      <c r="BV9" s="30"/>
      <c r="BW9" s="30"/>
      <c r="BX9" s="30"/>
      <c r="BY9" s="122"/>
      <c r="BZ9" s="123"/>
      <c r="CA9" s="30"/>
      <c r="CB9" s="30"/>
      <c r="CC9" s="30"/>
      <c r="CD9" s="30"/>
      <c r="CE9" s="30"/>
      <c r="CF9" s="122"/>
      <c r="CG9" s="123"/>
      <c r="CH9" s="30"/>
      <c r="CI9" s="30"/>
      <c r="CJ9" s="30"/>
      <c r="CK9" s="30"/>
      <c r="CL9" s="30"/>
      <c r="CM9" s="122"/>
      <c r="CN9" s="123"/>
      <c r="CO9" s="30"/>
      <c r="CP9" s="30"/>
      <c r="CQ9" s="67"/>
      <c r="CR9" s="117"/>
      <c r="CS9" s="66"/>
      <c r="CT9" s="30"/>
      <c r="CU9" s="122"/>
      <c r="CV9" s="123"/>
      <c r="CW9" s="30"/>
      <c r="CX9" s="68"/>
      <c r="CY9" s="68"/>
      <c r="CZ9" s="69"/>
      <c r="DA9" s="69"/>
      <c r="DB9" s="122"/>
      <c r="DC9" s="123"/>
      <c r="DD9" s="68"/>
      <c r="DE9" s="68"/>
      <c r="DF9" s="69"/>
      <c r="DG9" s="69"/>
      <c r="DH9" s="69"/>
      <c r="DI9" s="122"/>
      <c r="DJ9" s="123"/>
      <c r="DK9" s="68"/>
      <c r="DL9" s="68"/>
      <c r="DM9" s="69"/>
      <c r="DN9" s="69"/>
      <c r="DO9" s="69"/>
      <c r="DP9" s="122"/>
      <c r="DQ9" s="123"/>
      <c r="DR9" s="68"/>
      <c r="DS9" s="68"/>
      <c r="DT9" s="30"/>
      <c r="DU9" s="30"/>
      <c r="DV9" s="30"/>
      <c r="DW9" s="141"/>
      <c r="DX9" s="117"/>
      <c r="DY9" s="122"/>
      <c r="DZ9" s="28"/>
      <c r="EA9" s="28"/>
      <c r="EB9" s="28"/>
      <c r="EC9" s="28"/>
      <c r="ED9" s="28"/>
      <c r="EE9" s="122"/>
      <c r="EF9" s="123"/>
      <c r="EG9" s="49"/>
      <c r="EH9" s="49"/>
      <c r="EI9" s="28"/>
      <c r="EJ9" s="28"/>
      <c r="EK9" s="28"/>
      <c r="EL9" s="122"/>
      <c r="EM9" s="123"/>
      <c r="EN9" s="28"/>
      <c r="EO9" s="28"/>
      <c r="EP9" s="28"/>
      <c r="EQ9" s="28"/>
      <c r="ER9" s="28"/>
      <c r="ES9" s="122"/>
      <c r="ET9" s="123"/>
      <c r="EU9" s="28"/>
      <c r="EV9" s="28"/>
      <c r="EW9" s="28"/>
      <c r="EX9" s="134"/>
      <c r="EY9" s="28"/>
      <c r="EZ9" s="122"/>
      <c r="FA9" s="123"/>
      <c r="FB9" s="28"/>
      <c r="FC9" s="28"/>
      <c r="FD9" s="126"/>
      <c r="FE9" s="28"/>
      <c r="FF9" s="28"/>
      <c r="FG9" s="28"/>
      <c r="FH9" s="122"/>
      <c r="FI9" s="123"/>
      <c r="FJ9" s="28"/>
      <c r="FK9" s="28"/>
      <c r="FL9" s="28"/>
      <c r="FM9" s="28"/>
      <c r="FN9" s="28"/>
      <c r="FO9" s="122"/>
      <c r="FP9" s="123"/>
      <c r="FQ9" s="28"/>
      <c r="FR9" s="28"/>
      <c r="FS9" s="28"/>
      <c r="FT9" s="28"/>
      <c r="FU9" s="28"/>
      <c r="FV9" s="122"/>
      <c r="FW9" s="123"/>
      <c r="FX9" s="28"/>
      <c r="FY9" s="28"/>
      <c r="FZ9" s="28"/>
      <c r="GA9" s="28"/>
      <c r="GB9" s="28"/>
      <c r="GC9" s="122"/>
      <c r="GD9" s="123"/>
      <c r="GE9" s="28"/>
      <c r="GF9" s="28"/>
      <c r="GG9" s="126"/>
      <c r="GH9" s="28"/>
      <c r="GI9" s="28"/>
      <c r="GJ9" s="28"/>
      <c r="GK9" s="122"/>
      <c r="GL9" s="123"/>
      <c r="GM9" s="28"/>
      <c r="GN9" s="28"/>
      <c r="GO9" s="28"/>
      <c r="GP9" s="28"/>
      <c r="GQ9" s="28"/>
      <c r="GR9" s="122"/>
      <c r="GS9" s="123"/>
      <c r="GT9" s="28"/>
      <c r="GU9" s="28"/>
      <c r="GV9" s="28"/>
      <c r="GW9" s="28"/>
      <c r="GX9" s="28"/>
      <c r="GY9" s="122"/>
      <c r="GZ9" s="123"/>
      <c r="HA9" s="28"/>
      <c r="HB9" s="28"/>
      <c r="HC9" s="28"/>
      <c r="HD9" s="28"/>
      <c r="HE9" s="28"/>
      <c r="HF9" s="122"/>
      <c r="HG9" s="123"/>
      <c r="HH9" s="28"/>
      <c r="HI9" s="28"/>
      <c r="HJ9" s="134"/>
      <c r="HK9" s="28"/>
      <c r="HL9" s="28"/>
      <c r="HM9" s="126"/>
      <c r="HN9" s="122"/>
      <c r="HO9" s="123"/>
      <c r="HP9" s="49"/>
      <c r="HQ9" s="28"/>
      <c r="HR9" s="28"/>
      <c r="HS9" s="28"/>
      <c r="HT9" s="28"/>
      <c r="HU9" s="122"/>
      <c r="HV9" s="123"/>
      <c r="HW9" s="28"/>
      <c r="HX9" s="28"/>
      <c r="HY9" s="28"/>
      <c r="HZ9" s="28"/>
      <c r="IA9" s="28"/>
      <c r="IB9" s="122"/>
      <c r="IC9" s="123"/>
      <c r="ID9" s="28"/>
      <c r="IE9" s="28"/>
      <c r="IF9" s="28"/>
      <c r="IG9" s="28"/>
      <c r="IH9" s="28"/>
      <c r="II9" s="122"/>
      <c r="IJ9" s="123"/>
      <c r="IK9" s="28"/>
      <c r="IL9" s="28"/>
      <c r="IM9" s="28"/>
      <c r="IN9" s="28"/>
      <c r="IO9" s="28"/>
      <c r="IP9" s="122"/>
      <c r="IQ9" s="123"/>
      <c r="IR9" s="126"/>
      <c r="IS9" s="134"/>
      <c r="IT9" s="28"/>
      <c r="IU9" s="28"/>
      <c r="IV9" s="28"/>
      <c r="IW9" s="28"/>
      <c r="IX9" s="122"/>
      <c r="IY9" s="123"/>
      <c r="IZ9" s="28"/>
      <c r="JA9" s="28"/>
      <c r="JB9" s="28"/>
      <c r="JC9" s="28"/>
      <c r="JD9" s="28"/>
      <c r="JE9" s="122"/>
      <c r="JF9" s="123"/>
      <c r="JG9" s="28"/>
      <c r="JH9" s="28"/>
      <c r="JI9" s="28"/>
      <c r="JJ9" s="28"/>
      <c r="JK9" s="28"/>
      <c r="JL9" s="122"/>
      <c r="JM9" s="123"/>
      <c r="JN9" s="28"/>
      <c r="JO9" s="28"/>
      <c r="JP9" s="28"/>
      <c r="JQ9" s="28"/>
      <c r="JR9" s="28"/>
      <c r="JS9" s="122"/>
      <c r="JT9" s="123"/>
      <c r="JU9" s="28"/>
      <c r="JV9" s="28"/>
      <c r="JW9" s="28"/>
      <c r="JX9" s="126"/>
      <c r="JY9" s="28"/>
      <c r="JZ9" s="28"/>
      <c r="KA9" s="122"/>
      <c r="KB9" s="123"/>
      <c r="KC9" s="28"/>
      <c r="KD9" s="28"/>
      <c r="KE9" s="28"/>
      <c r="KF9" s="28"/>
      <c r="KG9" s="28"/>
      <c r="KH9" s="122"/>
      <c r="KI9" s="123"/>
      <c r="KJ9" s="28"/>
      <c r="KK9" s="28"/>
      <c r="KL9" s="28"/>
      <c r="KM9" s="28"/>
      <c r="KN9" s="28"/>
      <c r="KO9" s="122"/>
      <c r="KP9" s="123"/>
      <c r="KQ9" s="28"/>
      <c r="KR9" s="28"/>
      <c r="KS9" s="28"/>
      <c r="KT9" s="28"/>
      <c r="KU9" s="28"/>
      <c r="KV9" s="122"/>
      <c r="KW9" s="123"/>
      <c r="KX9" s="28"/>
      <c r="KY9" s="28"/>
      <c r="KZ9" s="28"/>
      <c r="LA9" s="28"/>
      <c r="LB9" s="28"/>
    </row>
    <row r="10" spans="1:314" ht="15.75" thickBot="1" x14ac:dyDescent="0.3">
      <c r="AB10" s="142" t="s">
        <v>89</v>
      </c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4"/>
      <c r="CW10" s="142" t="s">
        <v>89</v>
      </c>
      <c r="CX10" s="143"/>
      <c r="CY10" s="143"/>
      <c r="CZ10" s="143"/>
      <c r="DA10" s="143"/>
      <c r="DB10" s="143"/>
      <c r="DC10" s="143"/>
      <c r="DD10" s="143"/>
      <c r="DE10" s="143"/>
      <c r="DF10" s="143"/>
      <c r="DG10" s="143"/>
      <c r="DH10" s="143"/>
      <c r="DI10" s="143"/>
      <c r="DJ10" s="144"/>
    </row>
    <row r="11" spans="1:314" x14ac:dyDescent="0.25">
      <c r="A11" s="70" t="s">
        <v>90</v>
      </c>
    </row>
    <row r="12" spans="1:314" x14ac:dyDescent="0.25">
      <c r="A12" s="71" t="s">
        <v>91</v>
      </c>
    </row>
    <row r="13" spans="1:314" x14ac:dyDescent="0.25">
      <c r="A13" s="72" t="s">
        <v>92</v>
      </c>
    </row>
    <row r="14" spans="1:314" x14ac:dyDescent="0.25">
      <c r="A14" s="73" t="s">
        <v>93</v>
      </c>
    </row>
    <row r="15" spans="1:314" ht="15.75" thickBot="1" x14ac:dyDescent="0.3">
      <c r="A15" s="74" t="s">
        <v>89</v>
      </c>
    </row>
  </sheetData>
  <mergeCells count="63">
    <mergeCell ref="KV2:KW9"/>
    <mergeCell ref="AB10:AP10"/>
    <mergeCell ref="CW10:DJ10"/>
    <mergeCell ref="JX1:JX9"/>
    <mergeCell ref="KA2:KB9"/>
    <mergeCell ref="KH2:KI9"/>
    <mergeCell ref="KO2:KP9"/>
    <mergeCell ref="IP2:IQ9"/>
    <mergeCell ref="IS2:IS9"/>
    <mergeCell ref="IX2:IY9"/>
    <mergeCell ref="JE2:JF9"/>
    <mergeCell ref="JL2:JM9"/>
    <mergeCell ref="JS2:JT9"/>
    <mergeCell ref="HF2:HG9"/>
    <mergeCell ref="HJ2:HJ9"/>
    <mergeCell ref="HN2:HO9"/>
    <mergeCell ref="EZ2:FA9"/>
    <mergeCell ref="HU2:HV9"/>
    <mergeCell ref="IB2:IC9"/>
    <mergeCell ref="II2:IJ9"/>
    <mergeCell ref="FO2:FP9"/>
    <mergeCell ref="FV2:FW9"/>
    <mergeCell ref="GC2:GD9"/>
    <mergeCell ref="GK2:GL9"/>
    <mergeCell ref="GR2:GS9"/>
    <mergeCell ref="GY2:GZ9"/>
    <mergeCell ref="GG1:GG9"/>
    <mergeCell ref="HM1:HM9"/>
    <mergeCell ref="DY2:DY9"/>
    <mergeCell ref="EE2:EF9"/>
    <mergeCell ref="EL2:EM9"/>
    <mergeCell ref="ES2:ET9"/>
    <mergeCell ref="EX2:EX9"/>
    <mergeCell ref="IR1:IR9"/>
    <mergeCell ref="E2:F9"/>
    <mergeCell ref="G2:G9"/>
    <mergeCell ref="L2:M9"/>
    <mergeCell ref="S2:T9"/>
    <mergeCell ref="Z2:AA9"/>
    <mergeCell ref="AH2:AI9"/>
    <mergeCell ref="AO2:AP9"/>
    <mergeCell ref="FD1:FD9"/>
    <mergeCell ref="BL2:BL9"/>
    <mergeCell ref="BN2:BN9"/>
    <mergeCell ref="BR2:BS9"/>
    <mergeCell ref="BY2:BZ9"/>
    <mergeCell ref="CF2:CG9"/>
    <mergeCell ref="FH2:FI9"/>
    <mergeCell ref="CU2:CV9"/>
    <mergeCell ref="B1:B9"/>
    <mergeCell ref="AG1:AG9"/>
    <mergeCell ref="BM1:BM9"/>
    <mergeCell ref="CR1:CR9"/>
    <mergeCell ref="DX1:DX9"/>
    <mergeCell ref="AR2:AR9"/>
    <mergeCell ref="AV2:AW9"/>
    <mergeCell ref="BC2:BD9"/>
    <mergeCell ref="BJ2:BK9"/>
    <mergeCell ref="CM2:CN9"/>
    <mergeCell ref="DB2:DC9"/>
    <mergeCell ref="DI2:DJ9"/>
    <mergeCell ref="DP2:DQ9"/>
    <mergeCell ref="DW2:DW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I44" sqref="I44"/>
    </sheetView>
  </sheetViews>
  <sheetFormatPr defaultRowHeight="15" x14ac:dyDescent="0.25"/>
  <cols>
    <col min="1" max="1" width="33" customWidth="1"/>
    <col min="2" max="2" width="13" customWidth="1"/>
    <col min="3" max="3" width="14.42578125" customWidth="1"/>
    <col min="4" max="4" width="9.7109375" bestFit="1" customWidth="1"/>
    <col min="5" max="5" width="9.42578125" customWidth="1"/>
    <col min="6" max="6" width="10.140625" bestFit="1" customWidth="1"/>
    <col min="7" max="7" width="9.7109375" bestFit="1" customWidth="1"/>
    <col min="8" max="9" width="12.7109375" customWidth="1"/>
    <col min="10" max="10" width="12.28515625" customWidth="1"/>
  </cols>
  <sheetData>
    <row r="1" spans="1:14" ht="15.75" thickBot="1" x14ac:dyDescent="0.3">
      <c r="A1" s="169" t="s">
        <v>99</v>
      </c>
      <c r="B1" s="170">
        <v>42807</v>
      </c>
      <c r="C1" s="170">
        <v>42821</v>
      </c>
      <c r="D1" s="170">
        <v>42835</v>
      </c>
      <c r="E1" s="170">
        <v>42863</v>
      </c>
      <c r="F1" s="170">
        <v>42877</v>
      </c>
      <c r="G1" s="145"/>
      <c r="H1" s="145"/>
      <c r="I1" s="145"/>
      <c r="J1" s="145"/>
    </row>
    <row r="2" spans="1:14" ht="15.75" thickBot="1" x14ac:dyDescent="0.3">
      <c r="A2" s="169" t="s">
        <v>98</v>
      </c>
      <c r="B2" s="171">
        <v>5.6</v>
      </c>
      <c r="C2" s="171">
        <v>5.6</v>
      </c>
      <c r="D2" s="171">
        <v>5.6</v>
      </c>
      <c r="E2" s="171">
        <v>5.6</v>
      </c>
      <c r="F2" s="172">
        <v>5.6</v>
      </c>
      <c r="G2" s="146"/>
      <c r="H2" s="146"/>
      <c r="I2" s="146"/>
      <c r="J2" s="146"/>
    </row>
    <row r="6" spans="1:14" ht="14.25" customHeight="1" thickBot="1" x14ac:dyDescent="0.3">
      <c r="A6" s="147" t="s">
        <v>99</v>
      </c>
      <c r="B6" s="151" t="str">
        <f t="shared" ref="B6:M6" si="0">TEXT(B1,"DD-MMM-YY") &amp;CHAR(10) &amp; B2</f>
        <v>13-Mar-17
5.6</v>
      </c>
      <c r="C6" s="151" t="str">
        <f t="shared" si="0"/>
        <v>27-Mar-17
5.6</v>
      </c>
      <c r="D6" s="151" t="str">
        <f t="shared" si="0"/>
        <v>10-Apr-17
5.6</v>
      </c>
      <c r="E6" s="151" t="str">
        <f t="shared" si="0"/>
        <v>08-May-17
5.6</v>
      </c>
      <c r="F6" s="151" t="str">
        <f t="shared" si="0"/>
        <v>22-May-17
5.6</v>
      </c>
      <c r="G6" s="148" t="str">
        <f t="shared" si="0"/>
        <v xml:space="preserve">00-Jan-00
</v>
      </c>
      <c r="H6" s="148" t="str">
        <f t="shared" si="0"/>
        <v xml:space="preserve">00-Jan-00
</v>
      </c>
      <c r="I6" s="148" t="str">
        <f t="shared" si="0"/>
        <v xml:space="preserve">00-Jan-00
</v>
      </c>
      <c r="J6" s="148" t="str">
        <f t="shared" si="0"/>
        <v xml:space="preserve">00-Jan-00
</v>
      </c>
      <c r="K6" s="148" t="str">
        <f t="shared" si="0"/>
        <v xml:space="preserve">00-Jan-00
</v>
      </c>
      <c r="L6" s="148" t="str">
        <f>TEXT(L1,"DD-MMM-YY") &amp;CHAR(10) &amp; L2</f>
        <v xml:space="preserve">00-Jan-00
</v>
      </c>
      <c r="M6" s="148" t="str">
        <f t="shared" si="0"/>
        <v xml:space="preserve">00-Jan-00
</v>
      </c>
      <c r="N6" s="149"/>
    </row>
    <row r="7" spans="1:14" ht="15.75" thickBot="1" x14ac:dyDescent="0.3">
      <c r="A7" s="169" t="s">
        <v>100</v>
      </c>
      <c r="B7" s="171">
        <v>33</v>
      </c>
      <c r="C7" s="171">
        <v>36</v>
      </c>
      <c r="D7" s="171">
        <v>33</v>
      </c>
      <c r="E7" s="171">
        <v>21</v>
      </c>
      <c r="F7" s="171">
        <v>21</v>
      </c>
      <c r="G7" s="146"/>
      <c r="H7" s="146"/>
      <c r="I7" s="146"/>
      <c r="J7" s="146"/>
    </row>
    <row r="8" spans="1:14" ht="15.75" thickBot="1" x14ac:dyDescent="0.3">
      <c r="A8" s="169" t="s">
        <v>101</v>
      </c>
      <c r="B8" s="171">
        <v>33</v>
      </c>
      <c r="C8" s="171">
        <v>31</v>
      </c>
      <c r="D8" s="171">
        <v>25</v>
      </c>
      <c r="E8" s="171">
        <v>13</v>
      </c>
      <c r="F8" s="173"/>
      <c r="G8" s="146"/>
      <c r="H8" s="146"/>
      <c r="I8" s="146"/>
    </row>
    <row r="9" spans="1:14" ht="15.75" thickBot="1" x14ac:dyDescent="0.3"/>
    <row r="10" spans="1:14" ht="15.75" thickBot="1" x14ac:dyDescent="0.3">
      <c r="A10" s="76" t="s">
        <v>102</v>
      </c>
      <c r="B10" s="168">
        <f>AVERAGE(B8:E8)</f>
        <v>25.5</v>
      </c>
    </row>
    <row r="11" spans="1:14" x14ac:dyDescent="0.25">
      <c r="B11" s="150"/>
    </row>
    <row r="13" spans="1:14" x14ac:dyDescent="0.25">
      <c r="C13" s="146"/>
    </row>
    <row r="27" spans="1:6" ht="15.75" thickBot="1" x14ac:dyDescent="0.3"/>
    <row r="28" spans="1:6" ht="15.75" thickBot="1" x14ac:dyDescent="0.3">
      <c r="B28" s="176" t="s">
        <v>64</v>
      </c>
      <c r="C28" s="176" t="s">
        <v>65</v>
      </c>
      <c r="D28" s="176" t="s">
        <v>66</v>
      </c>
      <c r="E28" s="176" t="s">
        <v>108</v>
      </c>
      <c r="F28" s="176" t="s">
        <v>109</v>
      </c>
    </row>
    <row r="29" spans="1:6" ht="15.75" thickBot="1" x14ac:dyDescent="0.3">
      <c r="A29" s="174" t="s">
        <v>105</v>
      </c>
      <c r="B29" s="28">
        <v>288</v>
      </c>
      <c r="C29" s="28">
        <v>207</v>
      </c>
      <c r="D29" s="28">
        <v>204</v>
      </c>
      <c r="E29" s="28"/>
      <c r="F29" s="28"/>
    </row>
    <row r="30" spans="1:6" ht="15.75" thickBot="1" x14ac:dyDescent="0.3">
      <c r="A30" s="174" t="s">
        <v>107</v>
      </c>
      <c r="B30" s="28">
        <v>230.4</v>
      </c>
      <c r="C30" s="28">
        <v>165.6</v>
      </c>
      <c r="D30" s="28">
        <v>163.6</v>
      </c>
      <c r="E30" s="28"/>
      <c r="F30" s="28"/>
    </row>
    <row r="31" spans="1:6" ht="15.75" thickBot="1" x14ac:dyDescent="0.3">
      <c r="A31" s="175" t="s">
        <v>56</v>
      </c>
      <c r="B31" s="28">
        <v>57.6</v>
      </c>
      <c r="C31" s="28">
        <v>41.4</v>
      </c>
      <c r="D31" s="28">
        <v>40.799999999999997</v>
      </c>
      <c r="E31" s="28"/>
      <c r="F31" s="28"/>
    </row>
    <row r="34" spans="14:14" x14ac:dyDescent="0.25">
      <c r="N34" s="1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13" sqref="I13"/>
    </sheetView>
  </sheetViews>
  <sheetFormatPr defaultRowHeight="15" x14ac:dyDescent="0.25"/>
  <cols>
    <col min="1" max="1" width="16.85546875" customWidth="1"/>
    <col min="2" max="2" width="17.85546875" bestFit="1" customWidth="1"/>
  </cols>
  <sheetData>
    <row r="1" spans="1:2" ht="15.75" thickBot="1" x14ac:dyDescent="0.3">
      <c r="A1" s="76" t="s">
        <v>49</v>
      </c>
      <c r="B1" s="76" t="s">
        <v>97</v>
      </c>
    </row>
    <row r="2" spans="1:2" x14ac:dyDescent="0.25">
      <c r="A2" s="14" t="s">
        <v>57</v>
      </c>
      <c r="B2" s="14">
        <v>8</v>
      </c>
    </row>
    <row r="3" spans="1:2" x14ac:dyDescent="0.25">
      <c r="A3" s="15" t="s">
        <v>58</v>
      </c>
      <c r="B3" s="15">
        <v>5</v>
      </c>
    </row>
    <row r="4" spans="1:2" x14ac:dyDescent="0.25">
      <c r="A4" s="15" t="s">
        <v>59</v>
      </c>
      <c r="B4" s="15">
        <v>8</v>
      </c>
    </row>
    <row r="5" spans="1:2" x14ac:dyDescent="0.25">
      <c r="A5" s="15" t="s">
        <v>88</v>
      </c>
      <c r="B5" s="15">
        <v>8</v>
      </c>
    </row>
    <row r="6" spans="1:2" x14ac:dyDescent="0.25">
      <c r="A6" s="15" t="s">
        <v>63</v>
      </c>
      <c r="B6" s="15">
        <v>8</v>
      </c>
    </row>
    <row r="7" spans="1:2" ht="15.75" thickBot="1" x14ac:dyDescent="0.3">
      <c r="A7" s="16" t="s">
        <v>60</v>
      </c>
      <c r="B7" s="1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Stories by Sprint</vt:lpstr>
      <vt:lpstr>Team Capacity</vt:lpstr>
      <vt:lpstr>Leave Planner</vt:lpstr>
      <vt:lpstr>Consolidated Chart</vt:lpstr>
      <vt:lpstr>Depicts dates &amp; FTE's</vt:lpstr>
    </vt:vector>
  </TitlesOfParts>
  <Company>Tesco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Susairaj, Saravanan</dc:creator>
  <cp:lastModifiedBy>Susairaj, Saravanan</cp:lastModifiedBy>
  <dcterms:created xsi:type="dcterms:W3CDTF">2017-05-11T04:51:00Z</dcterms:created>
  <dcterms:modified xsi:type="dcterms:W3CDTF">2017-06-01T05:35:40Z</dcterms:modified>
</cp:coreProperties>
</file>