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9c76558a12184645/Documents/GitHub/Brewhouse-Simulator/"/>
    </mc:Choice>
  </mc:AlternateContent>
  <xr:revisionPtr revIDLastSave="184" documentId="13_ncr:1_{4DAA5A30-096E-43C8-B258-C5A0C9B7AF10}" xr6:coauthVersionLast="47" xr6:coauthVersionMax="47" xr10:uidLastSave="{210D7422-4A0E-4346-844E-EBD6F01B21DE}"/>
  <bookViews>
    <workbookView xWindow="3675" yWindow="1860" windowWidth="21600" windowHeight="11295" activeTab="2" xr2:uid="{00000000-000D-0000-FFFF-FFFF00000000}"/>
  </bookViews>
  <sheets>
    <sheet name="BH1 - RH" sheetId="1" r:id="rId1"/>
    <sheet name="BH2 - RH" sheetId="6" r:id="rId2"/>
    <sheet name="Average" sheetId="2" r:id="rId3"/>
    <sheet name="Blank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3" i="2" l="1"/>
  <c r="E21" i="2"/>
  <c r="E13" i="2"/>
  <c r="E11" i="2"/>
  <c r="E8" i="2"/>
  <c r="E55" i="2"/>
  <c r="B18" i="2"/>
  <c r="B24" i="2"/>
  <c r="V24" i="1"/>
  <c r="S24" i="1"/>
  <c r="P24" i="1"/>
  <c r="M24" i="1"/>
  <c r="J24" i="1"/>
  <c r="G24" i="1"/>
  <c r="V22" i="1"/>
  <c r="V19" i="1"/>
  <c r="S19" i="1"/>
  <c r="P19" i="1"/>
  <c r="M19" i="1"/>
  <c r="J19" i="1"/>
  <c r="G19" i="1"/>
  <c r="D15" i="1"/>
  <c r="B55" i="2"/>
  <c r="S39" i="6"/>
  <c r="U32" i="6"/>
  <c r="V32" i="6" s="1"/>
  <c r="R32" i="6"/>
  <c r="O32" i="6"/>
  <c r="N33" i="6" s="1"/>
  <c r="P33" i="6" s="1"/>
  <c r="L32" i="6"/>
  <c r="M32" i="6" s="1"/>
  <c r="I32" i="6"/>
  <c r="H33" i="6" s="1"/>
  <c r="J33" i="6" s="1"/>
  <c r="F32" i="6"/>
  <c r="E33" i="6" s="1"/>
  <c r="G33" i="6" s="1"/>
  <c r="C32" i="6"/>
  <c r="D32" i="6" s="1"/>
  <c r="V18" i="6"/>
  <c r="V26" i="6"/>
  <c r="S26" i="6"/>
  <c r="P26" i="6"/>
  <c r="M26" i="6"/>
  <c r="J26" i="6"/>
  <c r="G26" i="6"/>
  <c r="D26" i="6"/>
  <c r="V47" i="6"/>
  <c r="S47" i="6"/>
  <c r="P47" i="6"/>
  <c r="M47" i="6"/>
  <c r="J47" i="6"/>
  <c r="G47" i="6"/>
  <c r="D47" i="6"/>
  <c r="U45" i="6"/>
  <c r="V46" i="6" s="1"/>
  <c r="R45" i="6"/>
  <c r="S46" i="6" s="1"/>
  <c r="O45" i="6"/>
  <c r="P45" i="6" s="1"/>
  <c r="L45" i="6"/>
  <c r="M45" i="6" s="1"/>
  <c r="I45" i="6"/>
  <c r="J46" i="6" s="1"/>
  <c r="F45" i="6"/>
  <c r="G46" i="6" s="1"/>
  <c r="C45" i="6"/>
  <c r="D46" i="6" s="1"/>
  <c r="U42" i="6"/>
  <c r="T43" i="6" s="1"/>
  <c r="U43" i="6" s="1"/>
  <c r="R42" i="6"/>
  <c r="Q43" i="6" s="1"/>
  <c r="R43" i="6" s="1"/>
  <c r="O42" i="6"/>
  <c r="P42" i="6" s="1"/>
  <c r="L42" i="6"/>
  <c r="M42" i="6" s="1"/>
  <c r="I42" i="6"/>
  <c r="H43" i="6" s="1"/>
  <c r="I43" i="6" s="1"/>
  <c r="F42" i="6"/>
  <c r="G42" i="6" s="1"/>
  <c r="C42" i="6"/>
  <c r="B43" i="6" s="1"/>
  <c r="C43" i="6" s="1"/>
  <c r="V41" i="6"/>
  <c r="S41" i="6"/>
  <c r="P41" i="6"/>
  <c r="M41" i="6"/>
  <c r="J41" i="6"/>
  <c r="G41" i="6"/>
  <c r="D41" i="6"/>
  <c r="V40" i="6"/>
  <c r="S40" i="6"/>
  <c r="P40" i="6"/>
  <c r="M40" i="6"/>
  <c r="J40" i="6"/>
  <c r="G40" i="6"/>
  <c r="D40" i="6"/>
  <c r="V39" i="6"/>
  <c r="P39" i="6"/>
  <c r="M39" i="6"/>
  <c r="J39" i="6"/>
  <c r="G39" i="6"/>
  <c r="D39" i="6"/>
  <c r="T36" i="6"/>
  <c r="U36" i="6" s="1"/>
  <c r="Q36" i="6"/>
  <c r="R36" i="6" s="1"/>
  <c r="S36" i="6" s="1"/>
  <c r="N36" i="6"/>
  <c r="O36" i="6" s="1"/>
  <c r="K36" i="6"/>
  <c r="L36" i="6" s="1"/>
  <c r="M36" i="6" s="1"/>
  <c r="H36" i="6"/>
  <c r="I36" i="6" s="1"/>
  <c r="E36" i="6"/>
  <c r="F36" i="6" s="1"/>
  <c r="E37" i="6" s="1"/>
  <c r="G37" i="6" s="1"/>
  <c r="B36" i="6"/>
  <c r="C36" i="6" s="1"/>
  <c r="T35" i="6"/>
  <c r="V35" i="6" s="1"/>
  <c r="Q35" i="6"/>
  <c r="S35" i="6" s="1"/>
  <c r="N35" i="6"/>
  <c r="P35" i="6" s="1"/>
  <c r="K35" i="6"/>
  <c r="M35" i="6" s="1"/>
  <c r="H35" i="6"/>
  <c r="J35" i="6" s="1"/>
  <c r="E35" i="6"/>
  <c r="G35" i="6" s="1"/>
  <c r="B35" i="6"/>
  <c r="D35" i="6" s="1"/>
  <c r="T34" i="6"/>
  <c r="V34" i="6" s="1"/>
  <c r="Q34" i="6"/>
  <c r="S34" i="6" s="1"/>
  <c r="N34" i="6"/>
  <c r="P34" i="6" s="1"/>
  <c r="K34" i="6"/>
  <c r="M34" i="6" s="1"/>
  <c r="H34" i="6"/>
  <c r="J34" i="6" s="1"/>
  <c r="E34" i="6"/>
  <c r="G34" i="6" s="1"/>
  <c r="B34" i="6"/>
  <c r="D34" i="6" s="1"/>
  <c r="Q33" i="6"/>
  <c r="S33" i="6" s="1"/>
  <c r="U31" i="6"/>
  <c r="R31" i="6"/>
  <c r="O31" i="6"/>
  <c r="L31" i="6"/>
  <c r="I31" i="6"/>
  <c r="F31" i="6"/>
  <c r="C31" i="6"/>
  <c r="U29" i="6"/>
  <c r="V29" i="6" s="1"/>
  <c r="S29" i="6"/>
  <c r="P29" i="6"/>
  <c r="M29" i="6"/>
  <c r="J29" i="6"/>
  <c r="F29" i="6"/>
  <c r="G29" i="6" s="1"/>
  <c r="C29" i="6"/>
  <c r="D29" i="6" s="1"/>
  <c r="V27" i="6"/>
  <c r="Q31" i="6"/>
  <c r="P27" i="6"/>
  <c r="K31" i="6"/>
  <c r="H31" i="6"/>
  <c r="G27" i="6"/>
  <c r="D27" i="6"/>
  <c r="V25" i="6"/>
  <c r="S25" i="6"/>
  <c r="P25" i="6"/>
  <c r="M25" i="6"/>
  <c r="J25" i="6"/>
  <c r="G25" i="6"/>
  <c r="D25" i="6"/>
  <c r="T23" i="6"/>
  <c r="U23" i="6" s="1"/>
  <c r="Q23" i="6"/>
  <c r="R23" i="6" s="1"/>
  <c r="N23" i="6"/>
  <c r="O23" i="6" s="1"/>
  <c r="P23" i="6" s="1"/>
  <c r="K23" i="6"/>
  <c r="L23" i="6" s="1"/>
  <c r="H23" i="6"/>
  <c r="I23" i="6" s="1"/>
  <c r="J23" i="6" s="1"/>
  <c r="E23" i="6"/>
  <c r="F23" i="6" s="1"/>
  <c r="B23" i="6"/>
  <c r="C23" i="6" s="1"/>
  <c r="U20" i="6"/>
  <c r="T21" i="6" s="1"/>
  <c r="U21" i="6" s="1"/>
  <c r="T20" i="6"/>
  <c r="R20" i="6"/>
  <c r="Q21" i="6" s="1"/>
  <c r="R21" i="6" s="1"/>
  <c r="Q20" i="6"/>
  <c r="O20" i="6"/>
  <c r="N21" i="6" s="1"/>
  <c r="O21" i="6" s="1"/>
  <c r="N20" i="6"/>
  <c r="P19" i="6" s="1"/>
  <c r="L20" i="6"/>
  <c r="K21" i="6" s="1"/>
  <c r="L21" i="6" s="1"/>
  <c r="K20" i="6"/>
  <c r="M19" i="6" s="1"/>
  <c r="I20" i="6"/>
  <c r="H21" i="6" s="1"/>
  <c r="I21" i="6" s="1"/>
  <c r="H20" i="6"/>
  <c r="J19" i="6" s="1"/>
  <c r="F20" i="6"/>
  <c r="E21" i="6" s="1"/>
  <c r="F21" i="6" s="1"/>
  <c r="E20" i="6"/>
  <c r="C20" i="6"/>
  <c r="B21" i="6" s="1"/>
  <c r="C21" i="6" s="1"/>
  <c r="B20" i="6"/>
  <c r="D19" i="6" s="1"/>
  <c r="V19" i="6"/>
  <c r="S19" i="6"/>
  <c r="S18" i="6"/>
  <c r="P18" i="6"/>
  <c r="M18" i="6"/>
  <c r="J18" i="6"/>
  <c r="G18" i="6"/>
  <c r="D18" i="6"/>
  <c r="V16" i="6"/>
  <c r="S16" i="6"/>
  <c r="P16" i="6"/>
  <c r="M16" i="6"/>
  <c r="J16" i="6"/>
  <c r="G16" i="6"/>
  <c r="D16" i="6"/>
  <c r="T14" i="6"/>
  <c r="U14" i="6" s="1"/>
  <c r="V15" i="6" s="1"/>
  <c r="Q14" i="6"/>
  <c r="R14" i="6" s="1"/>
  <c r="S14" i="6" s="1"/>
  <c r="N14" i="6"/>
  <c r="O14" i="6" s="1"/>
  <c r="K14" i="6"/>
  <c r="L14" i="6" s="1"/>
  <c r="H14" i="6"/>
  <c r="I14" i="6" s="1"/>
  <c r="E14" i="6"/>
  <c r="F14" i="6" s="1"/>
  <c r="B14" i="6"/>
  <c r="C14" i="6" s="1"/>
  <c r="T12" i="6"/>
  <c r="U12" i="6" s="1"/>
  <c r="Q12" i="6"/>
  <c r="R12" i="6" s="1"/>
  <c r="N12" i="6"/>
  <c r="O12" i="6" s="1"/>
  <c r="K12" i="6"/>
  <c r="L12" i="6" s="1"/>
  <c r="H12" i="6"/>
  <c r="I12" i="6" s="1"/>
  <c r="E12" i="6"/>
  <c r="F12" i="6" s="1"/>
  <c r="B12" i="6"/>
  <c r="C12" i="6" s="1"/>
  <c r="T11" i="6"/>
  <c r="V11" i="6" s="1"/>
  <c r="Q11" i="6"/>
  <c r="S11" i="6" s="1"/>
  <c r="N11" i="6"/>
  <c r="P11" i="6" s="1"/>
  <c r="K11" i="6"/>
  <c r="M11" i="6" s="1"/>
  <c r="H11" i="6"/>
  <c r="J11" i="6" s="1"/>
  <c r="E11" i="6"/>
  <c r="G11" i="6" s="1"/>
  <c r="B11" i="6"/>
  <c r="D11" i="6" s="1"/>
  <c r="T9" i="6"/>
  <c r="U9" i="6" s="1"/>
  <c r="Q9" i="6"/>
  <c r="R9" i="6" s="1"/>
  <c r="S9" i="6" s="1"/>
  <c r="N9" i="6"/>
  <c r="O9" i="6" s="1"/>
  <c r="K9" i="6"/>
  <c r="L9" i="6" s="1"/>
  <c r="M9" i="6" s="1"/>
  <c r="H9" i="6"/>
  <c r="I9" i="6" s="1"/>
  <c r="E9" i="6"/>
  <c r="F9" i="6" s="1"/>
  <c r="E10" i="6" s="1"/>
  <c r="G10" i="6" s="1"/>
  <c r="B9" i="6"/>
  <c r="C9" i="6" s="1"/>
  <c r="V8" i="6"/>
  <c r="S8" i="6"/>
  <c r="P8" i="6"/>
  <c r="M8" i="6"/>
  <c r="J8" i="6"/>
  <c r="G8" i="6"/>
  <c r="D8" i="6"/>
  <c r="V6" i="6"/>
  <c r="S6" i="6"/>
  <c r="P6" i="6"/>
  <c r="M6" i="6"/>
  <c r="J6" i="6"/>
  <c r="G6" i="6"/>
  <c r="D6" i="6"/>
  <c r="V5" i="6"/>
  <c r="S5" i="6"/>
  <c r="P5" i="6"/>
  <c r="M5" i="6"/>
  <c r="J5" i="6"/>
  <c r="G5" i="6"/>
  <c r="D5" i="6"/>
  <c r="V4" i="6"/>
  <c r="P4" i="6"/>
  <c r="M4" i="6"/>
  <c r="J4" i="6"/>
  <c r="G4" i="6"/>
  <c r="D4" i="6"/>
  <c r="E2" i="6"/>
  <c r="H2" i="6" s="1"/>
  <c r="K2" i="6" s="1"/>
  <c r="N2" i="6" s="1"/>
  <c r="Q2" i="6" s="1"/>
  <c r="T2" i="6" s="1"/>
  <c r="V46" i="5"/>
  <c r="U44" i="5"/>
  <c r="V45" i="5" s="1"/>
  <c r="U41" i="5"/>
  <c r="T42" i="5" s="1"/>
  <c r="U42" i="5" s="1"/>
  <c r="V40" i="5"/>
  <c r="V39" i="5"/>
  <c r="V38" i="5"/>
  <c r="T35" i="5"/>
  <c r="U35" i="5" s="1"/>
  <c r="T34" i="5"/>
  <c r="V34" i="5" s="1"/>
  <c r="T33" i="5"/>
  <c r="V33" i="5" s="1"/>
  <c r="T32" i="5"/>
  <c r="V32" i="5" s="1"/>
  <c r="U31" i="5"/>
  <c r="V31" i="5" s="1"/>
  <c r="U30" i="5"/>
  <c r="U28" i="5"/>
  <c r="V28" i="5" s="1"/>
  <c r="T26" i="5"/>
  <c r="V26" i="5" s="1"/>
  <c r="V25" i="5"/>
  <c r="T23" i="5"/>
  <c r="U23" i="5" s="1"/>
  <c r="U20" i="5"/>
  <c r="T21" i="5" s="1"/>
  <c r="U21" i="5" s="1"/>
  <c r="T20" i="5"/>
  <c r="V19" i="5"/>
  <c r="V18" i="5"/>
  <c r="V16" i="5"/>
  <c r="T14" i="5"/>
  <c r="U14" i="5" s="1"/>
  <c r="T12" i="5"/>
  <c r="U12" i="5" s="1"/>
  <c r="T13" i="5" s="1"/>
  <c r="V13" i="5" s="1"/>
  <c r="T11" i="5"/>
  <c r="V11" i="5" s="1"/>
  <c r="T9" i="5"/>
  <c r="U9" i="5" s="1"/>
  <c r="V8" i="5"/>
  <c r="V6" i="5"/>
  <c r="V5" i="5"/>
  <c r="V4" i="5"/>
  <c r="S46" i="5"/>
  <c r="S45" i="5"/>
  <c r="R44" i="5"/>
  <c r="S44" i="5" s="1"/>
  <c r="R41" i="5"/>
  <c r="S41" i="5" s="1"/>
  <c r="S40" i="5"/>
  <c r="S39" i="5"/>
  <c r="S38" i="5"/>
  <c r="Q35" i="5"/>
  <c r="R35" i="5" s="1"/>
  <c r="Q34" i="5"/>
  <c r="S34" i="5" s="1"/>
  <c r="Q33" i="5"/>
  <c r="S33" i="5" s="1"/>
  <c r="R31" i="5"/>
  <c r="S31" i="5" s="1"/>
  <c r="R30" i="5"/>
  <c r="R28" i="5"/>
  <c r="S28" i="5" s="1"/>
  <c r="Q26" i="5"/>
  <c r="S26" i="5" s="1"/>
  <c r="S25" i="5"/>
  <c r="R23" i="5"/>
  <c r="S23" i="5" s="1"/>
  <c r="Q23" i="5"/>
  <c r="R20" i="5"/>
  <c r="Q20" i="5"/>
  <c r="S19" i="5"/>
  <c r="S18" i="5"/>
  <c r="S16" i="5"/>
  <c r="Q14" i="5"/>
  <c r="R14" i="5" s="1"/>
  <c r="Q12" i="5"/>
  <c r="R12" i="5" s="1"/>
  <c r="S11" i="5"/>
  <c r="Q11" i="5"/>
  <c r="Q9" i="5"/>
  <c r="R9" i="5" s="1"/>
  <c r="S8" i="5"/>
  <c r="S6" i="5"/>
  <c r="S5" i="5"/>
  <c r="S4" i="5"/>
  <c r="P46" i="5"/>
  <c r="O44" i="5"/>
  <c r="P44" i="5" s="1"/>
  <c r="N42" i="5"/>
  <c r="O42" i="5" s="1"/>
  <c r="O41" i="5"/>
  <c r="P41" i="5" s="1"/>
  <c r="P40" i="5"/>
  <c r="P39" i="5"/>
  <c r="P38" i="5"/>
  <c r="N35" i="5"/>
  <c r="O35" i="5" s="1"/>
  <c r="N34" i="5"/>
  <c r="P34" i="5" s="1"/>
  <c r="N33" i="5"/>
  <c r="P33" i="5" s="1"/>
  <c r="N32" i="5"/>
  <c r="P32" i="5" s="1"/>
  <c r="O31" i="5"/>
  <c r="P31" i="5" s="1"/>
  <c r="O30" i="5"/>
  <c r="O28" i="5"/>
  <c r="P28" i="5" s="1"/>
  <c r="N26" i="5"/>
  <c r="P26" i="5" s="1"/>
  <c r="P25" i="5"/>
  <c r="O23" i="5"/>
  <c r="P23" i="5" s="1"/>
  <c r="N23" i="5"/>
  <c r="O20" i="5"/>
  <c r="N20" i="5"/>
  <c r="P19" i="5"/>
  <c r="P18" i="5"/>
  <c r="P16" i="5"/>
  <c r="N14" i="5"/>
  <c r="O14" i="5" s="1"/>
  <c r="N13" i="5"/>
  <c r="P13" i="5" s="1"/>
  <c r="O12" i="5"/>
  <c r="P12" i="5" s="1"/>
  <c r="N12" i="5"/>
  <c r="P11" i="5"/>
  <c r="N11" i="5"/>
  <c r="N9" i="5"/>
  <c r="O9" i="5" s="1"/>
  <c r="P8" i="5"/>
  <c r="P6" i="5"/>
  <c r="P5" i="5"/>
  <c r="P4" i="5"/>
  <c r="M46" i="5"/>
  <c r="M45" i="5"/>
  <c r="L44" i="5"/>
  <c r="M44" i="5" s="1"/>
  <c r="L41" i="5"/>
  <c r="M41" i="5" s="1"/>
  <c r="M40" i="5"/>
  <c r="M39" i="5"/>
  <c r="M38" i="5"/>
  <c r="K35" i="5"/>
  <c r="L35" i="5" s="1"/>
  <c r="K34" i="5"/>
  <c r="M34" i="5" s="1"/>
  <c r="K33" i="5"/>
  <c r="M33" i="5" s="1"/>
  <c r="L31" i="5"/>
  <c r="M31" i="5" s="1"/>
  <c r="L30" i="5"/>
  <c r="K30" i="5"/>
  <c r="L28" i="5"/>
  <c r="M28" i="5" s="1"/>
  <c r="K26" i="5"/>
  <c r="M26" i="5" s="1"/>
  <c r="M25" i="5"/>
  <c r="K23" i="5"/>
  <c r="L23" i="5" s="1"/>
  <c r="M23" i="5" s="1"/>
  <c r="L20" i="5"/>
  <c r="K20" i="5"/>
  <c r="M19" i="5" s="1"/>
  <c r="M18" i="5"/>
  <c r="M16" i="5"/>
  <c r="K14" i="5"/>
  <c r="L14" i="5" s="1"/>
  <c r="K12" i="5"/>
  <c r="L12" i="5" s="1"/>
  <c r="K11" i="5"/>
  <c r="M11" i="5" s="1"/>
  <c r="K9" i="5"/>
  <c r="L9" i="5" s="1"/>
  <c r="M8" i="5"/>
  <c r="M6" i="5"/>
  <c r="M5" i="5"/>
  <c r="M4" i="5"/>
  <c r="J46" i="5"/>
  <c r="I44" i="5"/>
  <c r="J44" i="5" s="1"/>
  <c r="H42" i="5"/>
  <c r="I42" i="5" s="1"/>
  <c r="I41" i="5"/>
  <c r="J41" i="5" s="1"/>
  <c r="J40" i="5"/>
  <c r="J39" i="5"/>
  <c r="J38" i="5"/>
  <c r="H35" i="5"/>
  <c r="I35" i="5" s="1"/>
  <c r="H34" i="5"/>
  <c r="J34" i="5" s="1"/>
  <c r="H33" i="5"/>
  <c r="J33" i="5" s="1"/>
  <c r="H32" i="5"/>
  <c r="J32" i="5" s="1"/>
  <c r="I31" i="5"/>
  <c r="J31" i="5" s="1"/>
  <c r="I30" i="5"/>
  <c r="H30" i="5"/>
  <c r="J29" i="5"/>
  <c r="I28" i="5"/>
  <c r="J28" i="5" s="1"/>
  <c r="H26" i="5"/>
  <c r="J26" i="5" s="1"/>
  <c r="J25" i="5"/>
  <c r="H23" i="5"/>
  <c r="I23" i="5" s="1"/>
  <c r="I20" i="5"/>
  <c r="J20" i="5" s="1"/>
  <c r="H20" i="5"/>
  <c r="J19" i="5"/>
  <c r="J18" i="5"/>
  <c r="J16" i="5"/>
  <c r="H14" i="5"/>
  <c r="I14" i="5" s="1"/>
  <c r="H12" i="5"/>
  <c r="I12" i="5" s="1"/>
  <c r="J11" i="5"/>
  <c r="H11" i="5"/>
  <c r="H9" i="5"/>
  <c r="I9" i="5" s="1"/>
  <c r="J8" i="5"/>
  <c r="J6" i="5"/>
  <c r="J5" i="5"/>
  <c r="J4" i="5"/>
  <c r="E2" i="5"/>
  <c r="H2" i="5" s="1"/>
  <c r="K2" i="5" s="1"/>
  <c r="N2" i="5" s="1"/>
  <c r="Q2" i="5" s="1"/>
  <c r="T2" i="5" s="1"/>
  <c r="G46" i="5"/>
  <c r="F44" i="5"/>
  <c r="G45" i="5" s="1"/>
  <c r="F41" i="5"/>
  <c r="E42" i="5" s="1"/>
  <c r="F42" i="5" s="1"/>
  <c r="G40" i="5"/>
  <c r="G39" i="5"/>
  <c r="G38" i="5"/>
  <c r="E35" i="5"/>
  <c r="F35" i="5" s="1"/>
  <c r="E34" i="5"/>
  <c r="G34" i="5" s="1"/>
  <c r="G33" i="5"/>
  <c r="E33" i="5"/>
  <c r="F31" i="5"/>
  <c r="G31" i="5" s="1"/>
  <c r="F30" i="5"/>
  <c r="E30" i="5"/>
  <c r="G30" i="5" s="1"/>
  <c r="F28" i="5"/>
  <c r="G28" i="5" s="1"/>
  <c r="G26" i="5"/>
  <c r="E26" i="5"/>
  <c r="G25" i="5"/>
  <c r="E23" i="5"/>
  <c r="F23" i="5" s="1"/>
  <c r="E21" i="5"/>
  <c r="F21" i="5" s="1"/>
  <c r="F20" i="5"/>
  <c r="E20" i="5"/>
  <c r="G19" i="5"/>
  <c r="G18" i="5"/>
  <c r="G16" i="5"/>
  <c r="E14" i="5"/>
  <c r="F14" i="5" s="1"/>
  <c r="E12" i="5"/>
  <c r="F12" i="5" s="1"/>
  <c r="G11" i="5"/>
  <c r="E11" i="5"/>
  <c r="E9" i="5"/>
  <c r="F9" i="5" s="1"/>
  <c r="G8" i="5"/>
  <c r="G6" i="5"/>
  <c r="G5" i="5"/>
  <c r="G4" i="5"/>
  <c r="D46" i="5"/>
  <c r="C44" i="5"/>
  <c r="D45" i="5" s="1"/>
  <c r="C41" i="5"/>
  <c r="B42" i="5" s="1"/>
  <c r="C42" i="5" s="1"/>
  <c r="D40" i="5"/>
  <c r="D39" i="5"/>
  <c r="D38" i="5"/>
  <c r="B35" i="5"/>
  <c r="C35" i="5" s="1"/>
  <c r="B34" i="5"/>
  <c r="D34" i="5" s="1"/>
  <c r="B33" i="5"/>
  <c r="D33" i="5" s="1"/>
  <c r="C31" i="5"/>
  <c r="D31" i="5" s="1"/>
  <c r="C30" i="5"/>
  <c r="C28" i="5"/>
  <c r="D28" i="5" s="1"/>
  <c r="B26" i="5"/>
  <c r="D26" i="5" s="1"/>
  <c r="D25" i="5"/>
  <c r="B23" i="5"/>
  <c r="C23" i="5" s="1"/>
  <c r="C20" i="5"/>
  <c r="B21" i="5" s="1"/>
  <c r="C21" i="5" s="1"/>
  <c r="B20" i="5"/>
  <c r="D19" i="5"/>
  <c r="D18" i="5"/>
  <c r="D16" i="5"/>
  <c r="B14" i="5"/>
  <c r="C14" i="5" s="1"/>
  <c r="B12" i="5"/>
  <c r="C12" i="5" s="1"/>
  <c r="B13" i="5" s="1"/>
  <c r="D13" i="5" s="1"/>
  <c r="B11" i="5"/>
  <c r="D11" i="5" s="1"/>
  <c r="B9" i="5"/>
  <c r="C9" i="5" s="1"/>
  <c r="D8" i="5"/>
  <c r="D6" i="5"/>
  <c r="D5" i="5"/>
  <c r="D4" i="5"/>
  <c r="A52" i="2"/>
  <c r="A54" i="2"/>
  <c r="S38" i="1"/>
  <c r="B42" i="2"/>
  <c r="A42" i="2"/>
  <c r="A44" i="2"/>
  <c r="A45" i="2"/>
  <c r="A47" i="2"/>
  <c r="A49" i="2"/>
  <c r="V46" i="1"/>
  <c r="U44" i="1"/>
  <c r="V45" i="1" s="1"/>
  <c r="U41" i="1"/>
  <c r="T42" i="1" s="1"/>
  <c r="U42" i="1" s="1"/>
  <c r="V40" i="1"/>
  <c r="V39" i="1"/>
  <c r="V38" i="1"/>
  <c r="B41" i="2" s="1"/>
  <c r="S46" i="1"/>
  <c r="R44" i="1"/>
  <c r="S45" i="1" s="1"/>
  <c r="R41" i="1"/>
  <c r="Q42" i="1" s="1"/>
  <c r="R42" i="1" s="1"/>
  <c r="S40" i="1"/>
  <c r="S39" i="1"/>
  <c r="P46" i="1"/>
  <c r="O44" i="1"/>
  <c r="P45" i="1" s="1"/>
  <c r="O41" i="1"/>
  <c r="N42" i="1" s="1"/>
  <c r="O42" i="1" s="1"/>
  <c r="P40" i="1"/>
  <c r="P39" i="1"/>
  <c r="P38" i="1"/>
  <c r="M46" i="1"/>
  <c r="L44" i="1"/>
  <c r="M45" i="1" s="1"/>
  <c r="L41" i="1"/>
  <c r="K42" i="1" s="1"/>
  <c r="L42" i="1" s="1"/>
  <c r="M40" i="1"/>
  <c r="M39" i="1"/>
  <c r="M38" i="1"/>
  <c r="J46" i="1"/>
  <c r="I44" i="1"/>
  <c r="J44" i="1" s="1"/>
  <c r="I41" i="1"/>
  <c r="J41" i="1" s="1"/>
  <c r="J40" i="1"/>
  <c r="J39" i="1"/>
  <c r="J38" i="1"/>
  <c r="G46" i="1"/>
  <c r="F44" i="1"/>
  <c r="G45" i="1" s="1"/>
  <c r="F41" i="1"/>
  <c r="E42" i="1" s="1"/>
  <c r="F42" i="1" s="1"/>
  <c r="G40" i="1"/>
  <c r="D43" i="2" s="1"/>
  <c r="G39" i="1"/>
  <c r="G38" i="1"/>
  <c r="D46" i="1"/>
  <c r="C49" i="2" s="1"/>
  <c r="C41" i="1"/>
  <c r="D41" i="1" s="1"/>
  <c r="D38" i="1"/>
  <c r="C44" i="1"/>
  <c r="D45" i="1" s="1"/>
  <c r="D40" i="1"/>
  <c r="D39" i="1"/>
  <c r="C42" i="2" s="1"/>
  <c r="A38" i="2"/>
  <c r="A30" i="2"/>
  <c r="A32" i="2"/>
  <c r="A33" i="2"/>
  <c r="A34" i="2"/>
  <c r="A35" i="2"/>
  <c r="A36" i="2"/>
  <c r="A37" i="2"/>
  <c r="T36" i="1"/>
  <c r="V36" i="1" s="1"/>
  <c r="T35" i="1"/>
  <c r="V35" i="1" s="1"/>
  <c r="T34" i="1"/>
  <c r="V34" i="1" s="1"/>
  <c r="T33" i="1"/>
  <c r="V33" i="1" s="1"/>
  <c r="U31" i="1"/>
  <c r="V31" i="1" s="1"/>
  <c r="U30" i="1"/>
  <c r="U28" i="1"/>
  <c r="Q36" i="1"/>
  <c r="S36" i="1" s="1"/>
  <c r="Q35" i="1"/>
  <c r="S35" i="1" s="1"/>
  <c r="Q34" i="1"/>
  <c r="S34" i="1" s="1"/>
  <c r="Q33" i="1"/>
  <c r="S33" i="1" s="1"/>
  <c r="R31" i="1"/>
  <c r="Q32" i="1" s="1"/>
  <c r="S32" i="1" s="1"/>
  <c r="R30" i="1"/>
  <c r="R28" i="1"/>
  <c r="S28" i="1" s="1"/>
  <c r="N36" i="1"/>
  <c r="P36" i="1" s="1"/>
  <c r="N35" i="1"/>
  <c r="P35" i="1" s="1"/>
  <c r="N34" i="1"/>
  <c r="P34" i="1" s="1"/>
  <c r="N33" i="1"/>
  <c r="P33" i="1" s="1"/>
  <c r="O31" i="1"/>
  <c r="P31" i="1" s="1"/>
  <c r="O30" i="1"/>
  <c r="O28" i="1"/>
  <c r="P28" i="1" s="1"/>
  <c r="L31" i="1"/>
  <c r="K32" i="1" s="1"/>
  <c r="M32" i="1" s="1"/>
  <c r="I31" i="1"/>
  <c r="J31" i="1" s="1"/>
  <c r="F31" i="1"/>
  <c r="E32" i="1" s="1"/>
  <c r="G32" i="1" s="1"/>
  <c r="C31" i="1"/>
  <c r="B32" i="1" s="1"/>
  <c r="D32" i="1" s="1"/>
  <c r="K36" i="1"/>
  <c r="M36" i="1" s="1"/>
  <c r="K35" i="1"/>
  <c r="M35" i="1" s="1"/>
  <c r="K34" i="1"/>
  <c r="M34" i="1" s="1"/>
  <c r="K33" i="1"/>
  <c r="M33" i="1" s="1"/>
  <c r="L30" i="1"/>
  <c r="L28" i="1"/>
  <c r="I28" i="1"/>
  <c r="F28" i="1"/>
  <c r="G28" i="1" s="1"/>
  <c r="C28" i="1"/>
  <c r="H36" i="1"/>
  <c r="J36" i="1" s="1"/>
  <c r="H35" i="1"/>
  <c r="J35" i="1" s="1"/>
  <c r="H34" i="1"/>
  <c r="J34" i="1" s="1"/>
  <c r="H33" i="1"/>
  <c r="J33" i="1" s="1"/>
  <c r="I30" i="1"/>
  <c r="E36" i="1"/>
  <c r="G36" i="1" s="1"/>
  <c r="E35" i="1"/>
  <c r="G35" i="1" s="1"/>
  <c r="E34" i="1"/>
  <c r="G34" i="1" s="1"/>
  <c r="E33" i="1"/>
  <c r="G33" i="1" s="1"/>
  <c r="F30" i="1"/>
  <c r="B35" i="1"/>
  <c r="C35" i="1" s="1"/>
  <c r="B36" i="1" s="1"/>
  <c r="D36" i="1" s="1"/>
  <c r="B34" i="1"/>
  <c r="D34" i="1" s="1"/>
  <c r="B33" i="1"/>
  <c r="D33" i="1" s="1"/>
  <c r="D28" i="1"/>
  <c r="C30" i="1"/>
  <c r="A18" i="2"/>
  <c r="A20" i="2"/>
  <c r="A21" i="2"/>
  <c r="A22" i="2"/>
  <c r="A23" i="2"/>
  <c r="A25" i="2"/>
  <c r="A27" i="2"/>
  <c r="A4" i="2"/>
  <c r="A5" i="2"/>
  <c r="A7" i="2"/>
  <c r="A8" i="2"/>
  <c r="A9" i="2"/>
  <c r="A10" i="2"/>
  <c r="A11" i="2"/>
  <c r="A12" i="2"/>
  <c r="A13" i="2"/>
  <c r="A15" i="2"/>
  <c r="A3" i="2"/>
  <c r="T26" i="1"/>
  <c r="V26" i="1" s="1"/>
  <c r="V25" i="1"/>
  <c r="T23" i="1"/>
  <c r="U23" i="1" s="1"/>
  <c r="U20" i="1"/>
  <c r="T21" i="1" s="1"/>
  <c r="U21" i="1" s="1"/>
  <c r="T20" i="1"/>
  <c r="V18" i="1"/>
  <c r="Q26" i="1"/>
  <c r="S26" i="1" s="1"/>
  <c r="S25" i="1"/>
  <c r="Q23" i="1"/>
  <c r="R23" i="1" s="1"/>
  <c r="R20" i="1"/>
  <c r="Q21" i="1" s="1"/>
  <c r="R21" i="1" s="1"/>
  <c r="Q20" i="1"/>
  <c r="S18" i="1"/>
  <c r="N26" i="1"/>
  <c r="P26" i="1" s="1"/>
  <c r="P25" i="1"/>
  <c r="N23" i="1"/>
  <c r="O23" i="1" s="1"/>
  <c r="O20" i="1"/>
  <c r="N21" i="1" s="1"/>
  <c r="O21" i="1" s="1"/>
  <c r="N20" i="1"/>
  <c r="P18" i="1"/>
  <c r="K26" i="1"/>
  <c r="M26" i="1" s="1"/>
  <c r="M25" i="1"/>
  <c r="K23" i="1"/>
  <c r="L23" i="1" s="1"/>
  <c r="L20" i="1"/>
  <c r="K21" i="1" s="1"/>
  <c r="L21" i="1" s="1"/>
  <c r="K20" i="1"/>
  <c r="M18" i="1"/>
  <c r="H26" i="1"/>
  <c r="J26" i="1" s="1"/>
  <c r="J25" i="1"/>
  <c r="H23" i="1"/>
  <c r="I23" i="1" s="1"/>
  <c r="I20" i="1"/>
  <c r="H21" i="1" s="1"/>
  <c r="I21" i="1" s="1"/>
  <c r="H20" i="1"/>
  <c r="J18" i="1"/>
  <c r="E26" i="1"/>
  <c r="G26" i="1" s="1"/>
  <c r="G25" i="1"/>
  <c r="E23" i="1"/>
  <c r="F23" i="1" s="1"/>
  <c r="F20" i="1"/>
  <c r="E21" i="1" s="1"/>
  <c r="F21" i="1" s="1"/>
  <c r="E20" i="1"/>
  <c r="G18" i="1"/>
  <c r="D25" i="1"/>
  <c r="B26" i="1"/>
  <c r="D26" i="1" s="1"/>
  <c r="B23" i="1"/>
  <c r="C23" i="1" s="1"/>
  <c r="D23" i="1" s="1"/>
  <c r="C20" i="1"/>
  <c r="B21" i="1" s="1"/>
  <c r="C21" i="1" s="1"/>
  <c r="B22" i="1" s="1"/>
  <c r="D22" i="1" s="1"/>
  <c r="D18" i="1"/>
  <c r="B20" i="1"/>
  <c r="D19" i="1" s="1"/>
  <c r="V15" i="1"/>
  <c r="S15" i="1"/>
  <c r="P15" i="1"/>
  <c r="M15" i="1"/>
  <c r="J15" i="1"/>
  <c r="G15" i="1"/>
  <c r="T14" i="1"/>
  <c r="V14" i="1" s="1"/>
  <c r="T13" i="1"/>
  <c r="V13" i="1" s="1"/>
  <c r="T12" i="1"/>
  <c r="V12" i="1" s="1"/>
  <c r="T11" i="1"/>
  <c r="V11" i="1" s="1"/>
  <c r="T10" i="1"/>
  <c r="V10" i="1" s="1"/>
  <c r="T9" i="1"/>
  <c r="Q14" i="1"/>
  <c r="S14" i="1" s="1"/>
  <c r="Q13" i="1"/>
  <c r="S13" i="1" s="1"/>
  <c r="Q12" i="1"/>
  <c r="S12" i="1" s="1"/>
  <c r="Q11" i="1"/>
  <c r="S11" i="1" s="1"/>
  <c r="Q10" i="1"/>
  <c r="S10" i="1" s="1"/>
  <c r="Q9" i="1"/>
  <c r="S9" i="1" s="1"/>
  <c r="N14" i="1"/>
  <c r="P14" i="1" s="1"/>
  <c r="N13" i="1"/>
  <c r="P13" i="1" s="1"/>
  <c r="N12" i="1"/>
  <c r="P12" i="1" s="1"/>
  <c r="N11" i="1"/>
  <c r="P11" i="1" s="1"/>
  <c r="N10" i="1"/>
  <c r="P10" i="1" s="1"/>
  <c r="N9" i="1"/>
  <c r="P9" i="1" s="1"/>
  <c r="K14" i="1"/>
  <c r="M14" i="1" s="1"/>
  <c r="K13" i="1"/>
  <c r="M13" i="1" s="1"/>
  <c r="K12" i="1"/>
  <c r="M12" i="1" s="1"/>
  <c r="K11" i="1"/>
  <c r="M11" i="1" s="1"/>
  <c r="K10" i="1"/>
  <c r="M10" i="1" s="1"/>
  <c r="K9" i="1"/>
  <c r="M9" i="1" s="1"/>
  <c r="H14" i="1"/>
  <c r="J14" i="1" s="1"/>
  <c r="H13" i="1"/>
  <c r="J13" i="1" s="1"/>
  <c r="H12" i="1"/>
  <c r="J12" i="1" s="1"/>
  <c r="H11" i="1"/>
  <c r="J11" i="1" s="1"/>
  <c r="H10" i="1"/>
  <c r="J10" i="1" s="1"/>
  <c r="H9" i="1"/>
  <c r="J9" i="1" s="1"/>
  <c r="E14" i="1"/>
  <c r="G14" i="1" s="1"/>
  <c r="E13" i="1"/>
  <c r="G13" i="1" s="1"/>
  <c r="E12" i="1"/>
  <c r="G12" i="1" s="1"/>
  <c r="E11" i="1"/>
  <c r="G11" i="1" s="1"/>
  <c r="E10" i="1"/>
  <c r="G10" i="1" s="1"/>
  <c r="E9" i="1"/>
  <c r="V16" i="1"/>
  <c r="S16" i="1"/>
  <c r="P16" i="1"/>
  <c r="M16" i="1"/>
  <c r="J16" i="1"/>
  <c r="G16" i="1"/>
  <c r="D16" i="1"/>
  <c r="B14" i="1"/>
  <c r="G9" i="1"/>
  <c r="B12" i="1"/>
  <c r="C12" i="1" s="1"/>
  <c r="B13" i="1" s="1"/>
  <c r="D13" i="1" s="1"/>
  <c r="B11" i="1"/>
  <c r="D11" i="1" s="1"/>
  <c r="B9" i="1"/>
  <c r="C9" i="1" s="1"/>
  <c r="B10" i="1" s="1"/>
  <c r="D10" i="1" s="1"/>
  <c r="V9" i="1"/>
  <c r="V8" i="1"/>
  <c r="S8" i="1"/>
  <c r="P8" i="1"/>
  <c r="M8" i="1"/>
  <c r="J8" i="1"/>
  <c r="G8" i="1"/>
  <c r="D8" i="1"/>
  <c r="V6" i="1"/>
  <c r="V5" i="1"/>
  <c r="V4" i="1"/>
  <c r="G6" i="1"/>
  <c r="S6" i="1"/>
  <c r="S5" i="1"/>
  <c r="S4" i="1"/>
  <c r="P6" i="1"/>
  <c r="P5" i="1"/>
  <c r="P4" i="1"/>
  <c r="M6" i="1"/>
  <c r="M5" i="1"/>
  <c r="M4" i="1"/>
  <c r="J6" i="1"/>
  <c r="J5" i="1"/>
  <c r="J4" i="1"/>
  <c r="G4" i="1"/>
  <c r="D6" i="1"/>
  <c r="D5" i="1"/>
  <c r="D4" i="1"/>
  <c r="J23" i="5" l="1"/>
  <c r="J24" i="5"/>
  <c r="M30" i="5"/>
  <c r="J30" i="5"/>
  <c r="J45" i="5"/>
  <c r="P45" i="5"/>
  <c r="Q42" i="5"/>
  <c r="R42" i="5" s="1"/>
  <c r="Q30" i="5"/>
  <c r="S29" i="5" s="1"/>
  <c r="C14" i="1"/>
  <c r="B14" i="2" s="1"/>
  <c r="H21" i="5"/>
  <c r="I21" i="5" s="1"/>
  <c r="H22" i="5" s="1"/>
  <c r="J22" i="5" s="1"/>
  <c r="M20" i="5"/>
  <c r="G29" i="5"/>
  <c r="K21" i="5"/>
  <c r="L21" i="5" s="1"/>
  <c r="P20" i="5"/>
  <c r="S20" i="5"/>
  <c r="Q32" i="5"/>
  <c r="S32" i="5" s="1"/>
  <c r="G41" i="5"/>
  <c r="N21" i="5"/>
  <c r="O21" i="5" s="1"/>
  <c r="N22" i="5" s="1"/>
  <c r="P22" i="5" s="1"/>
  <c r="Q21" i="5"/>
  <c r="R21" i="5" s="1"/>
  <c r="C43" i="2"/>
  <c r="D41" i="2"/>
  <c r="G20" i="5"/>
  <c r="E32" i="5"/>
  <c r="G32" i="5" s="1"/>
  <c r="G44" i="5"/>
  <c r="K42" i="5"/>
  <c r="L42" i="5" s="1"/>
  <c r="P24" i="5"/>
  <c r="S24" i="5"/>
  <c r="D9" i="1"/>
  <c r="D24" i="1"/>
  <c r="G20" i="6"/>
  <c r="E49" i="2"/>
  <c r="F49" i="2"/>
  <c r="G49" i="2"/>
  <c r="F43" i="2"/>
  <c r="G41" i="2"/>
  <c r="F42" i="2"/>
  <c r="E43" i="2"/>
  <c r="G43" i="2"/>
  <c r="E42" i="2"/>
  <c r="G42" i="2"/>
  <c r="F36" i="2"/>
  <c r="J30" i="6"/>
  <c r="G30" i="2"/>
  <c r="G35" i="2"/>
  <c r="G36" i="2"/>
  <c r="E41" i="2"/>
  <c r="F41" i="2"/>
  <c r="E36" i="2"/>
  <c r="F35" i="2"/>
  <c r="E35" i="2"/>
  <c r="K33" i="6"/>
  <c r="M33" i="6" s="1"/>
  <c r="E30" i="2"/>
  <c r="F30" i="2"/>
  <c r="G26" i="2"/>
  <c r="E26" i="2"/>
  <c r="F26" i="2"/>
  <c r="V23" i="6"/>
  <c r="V24" i="6"/>
  <c r="B33" i="6"/>
  <c r="D33" i="6" s="1"/>
  <c r="F25" i="2"/>
  <c r="E5" i="2"/>
  <c r="E18" i="2"/>
  <c r="G25" i="2"/>
  <c r="T33" i="6"/>
  <c r="V33" i="6" s="1"/>
  <c r="G19" i="6"/>
  <c r="G19" i="2" s="1"/>
  <c r="E25" i="2"/>
  <c r="D23" i="6"/>
  <c r="D24" i="6"/>
  <c r="G18" i="2"/>
  <c r="F18" i="2"/>
  <c r="S20" i="6"/>
  <c r="M20" i="6"/>
  <c r="E15" i="2"/>
  <c r="F7" i="2"/>
  <c r="G15" i="2"/>
  <c r="F15" i="2"/>
  <c r="F10" i="2"/>
  <c r="G10" i="2"/>
  <c r="E10" i="2"/>
  <c r="G7" i="2"/>
  <c r="E7" i="2"/>
  <c r="G4" i="2"/>
  <c r="G3" i="2"/>
  <c r="F4" i="2"/>
  <c r="E4" i="2"/>
  <c r="G5" i="2"/>
  <c r="F5" i="2"/>
  <c r="E3" i="2"/>
  <c r="F3" i="2"/>
  <c r="T13" i="6"/>
  <c r="V13" i="6" s="1"/>
  <c r="V12" i="6"/>
  <c r="D15" i="6"/>
  <c r="D14" i="6"/>
  <c r="E22" i="6"/>
  <c r="G22" i="6" s="1"/>
  <c r="G21" i="6"/>
  <c r="B10" i="6"/>
  <c r="D10" i="6" s="1"/>
  <c r="D9" i="6"/>
  <c r="N10" i="6"/>
  <c r="P10" i="6" s="1"/>
  <c r="P9" i="6"/>
  <c r="J12" i="6"/>
  <c r="H13" i="6"/>
  <c r="J13" i="6" s="1"/>
  <c r="G14" i="6"/>
  <c r="G15" i="6"/>
  <c r="V14" i="6"/>
  <c r="V21" i="6"/>
  <c r="T22" i="6"/>
  <c r="V22" i="6" s="1"/>
  <c r="M24" i="6"/>
  <c r="M23" i="6"/>
  <c r="M31" i="6"/>
  <c r="M30" i="6"/>
  <c r="B37" i="6"/>
  <c r="D37" i="6" s="1"/>
  <c r="D36" i="6"/>
  <c r="N37" i="6"/>
  <c r="P37" i="6" s="1"/>
  <c r="P36" i="6"/>
  <c r="S44" i="6"/>
  <c r="S43" i="6"/>
  <c r="M21" i="6"/>
  <c r="K22" i="6"/>
  <c r="M22" i="6" s="1"/>
  <c r="E13" i="6"/>
  <c r="G13" i="6" s="1"/>
  <c r="G12" i="6"/>
  <c r="K13" i="6"/>
  <c r="M13" i="6" s="1"/>
  <c r="M12" i="6"/>
  <c r="J15" i="6"/>
  <c r="J14" i="6"/>
  <c r="P21" i="6"/>
  <c r="N22" i="6"/>
  <c r="P22" i="6" s="1"/>
  <c r="J31" i="6"/>
  <c r="D44" i="6"/>
  <c r="D43" i="6"/>
  <c r="V43" i="6"/>
  <c r="V44" i="6"/>
  <c r="B13" i="6"/>
  <c r="D13" i="6" s="1"/>
  <c r="D12" i="6"/>
  <c r="M14" i="6"/>
  <c r="M15" i="6"/>
  <c r="N13" i="6"/>
  <c r="P13" i="6" s="1"/>
  <c r="P12" i="6"/>
  <c r="H22" i="6"/>
  <c r="J22" i="6" s="1"/>
  <c r="J21" i="6"/>
  <c r="S30" i="6"/>
  <c r="S31" i="6"/>
  <c r="J9" i="6"/>
  <c r="H10" i="6"/>
  <c r="J10" i="6" s="1"/>
  <c r="T10" i="6"/>
  <c r="V10" i="6" s="1"/>
  <c r="V9" i="6"/>
  <c r="Q13" i="6"/>
  <c r="S13" i="6" s="1"/>
  <c r="S12" i="6"/>
  <c r="P14" i="6"/>
  <c r="P15" i="6"/>
  <c r="D21" i="6"/>
  <c r="B22" i="6"/>
  <c r="D22" i="6" s="1"/>
  <c r="Q22" i="6"/>
  <c r="S22" i="6" s="1"/>
  <c r="S21" i="6"/>
  <c r="G23" i="6"/>
  <c r="G24" i="6"/>
  <c r="S24" i="6"/>
  <c r="S23" i="6"/>
  <c r="J36" i="6"/>
  <c r="H37" i="6"/>
  <c r="J37" i="6" s="1"/>
  <c r="T37" i="6"/>
  <c r="V37" i="6" s="1"/>
  <c r="V36" i="6"/>
  <c r="J43" i="6"/>
  <c r="J44" i="6"/>
  <c r="Q10" i="6"/>
  <c r="S10" i="6" s="1"/>
  <c r="J27" i="6"/>
  <c r="S27" i="6"/>
  <c r="B31" i="6"/>
  <c r="D30" i="6" s="1"/>
  <c r="N31" i="6"/>
  <c r="P30" i="6" s="1"/>
  <c r="T31" i="6"/>
  <c r="V30" i="6" s="1"/>
  <c r="G32" i="6"/>
  <c r="P32" i="6"/>
  <c r="Q37" i="6"/>
  <c r="S37" i="6" s="1"/>
  <c r="J42" i="6"/>
  <c r="S42" i="6"/>
  <c r="E43" i="6"/>
  <c r="F43" i="6" s="1"/>
  <c r="K43" i="6"/>
  <c r="L43" i="6" s="1"/>
  <c r="J45" i="6"/>
  <c r="S45" i="6"/>
  <c r="M46" i="6"/>
  <c r="S15" i="6"/>
  <c r="J24" i="6"/>
  <c r="P46" i="6"/>
  <c r="K10" i="6"/>
  <c r="M10" i="6" s="1"/>
  <c r="D20" i="6"/>
  <c r="J20" i="6"/>
  <c r="P20" i="6"/>
  <c r="V20" i="6"/>
  <c r="M27" i="6"/>
  <c r="J32" i="6"/>
  <c r="S32" i="6"/>
  <c r="K37" i="6"/>
  <c r="M37" i="6" s="1"/>
  <c r="D42" i="6"/>
  <c r="V42" i="6"/>
  <c r="D45" i="6"/>
  <c r="V45" i="6"/>
  <c r="P24" i="6"/>
  <c r="E31" i="6"/>
  <c r="N43" i="6"/>
  <c r="O43" i="6" s="1"/>
  <c r="P44" i="6" s="1"/>
  <c r="G9" i="6"/>
  <c r="G36" i="6"/>
  <c r="G45" i="6"/>
  <c r="T10" i="5"/>
  <c r="V10" i="5" s="1"/>
  <c r="V9" i="5"/>
  <c r="V43" i="5"/>
  <c r="V42" i="5"/>
  <c r="T36" i="5"/>
  <c r="V36" i="5" s="1"/>
  <c r="V35" i="5"/>
  <c r="T22" i="5"/>
  <c r="V22" i="5" s="1"/>
  <c r="V21" i="5"/>
  <c r="V15" i="5"/>
  <c r="V14" i="5"/>
  <c r="V23" i="5"/>
  <c r="V24" i="5"/>
  <c r="T30" i="5"/>
  <c r="V29" i="5" s="1"/>
  <c r="V12" i="5"/>
  <c r="V20" i="5"/>
  <c r="V41" i="5"/>
  <c r="V44" i="5"/>
  <c r="Q13" i="5"/>
  <c r="S13" i="5" s="1"/>
  <c r="S12" i="5"/>
  <c r="S15" i="5"/>
  <c r="S14" i="5"/>
  <c r="Q22" i="5"/>
  <c r="S22" i="5" s="1"/>
  <c r="S21" i="5"/>
  <c r="S43" i="5"/>
  <c r="S42" i="5"/>
  <c r="Q10" i="5"/>
  <c r="S10" i="5" s="1"/>
  <c r="S9" i="5"/>
  <c r="Q36" i="5"/>
  <c r="S36" i="5" s="1"/>
  <c r="S35" i="5"/>
  <c r="P42" i="5"/>
  <c r="P43" i="5"/>
  <c r="N10" i="5"/>
  <c r="P10" i="5" s="1"/>
  <c r="P9" i="5"/>
  <c r="P15" i="5"/>
  <c r="P14" i="5"/>
  <c r="P21" i="5"/>
  <c r="N36" i="5"/>
  <c r="P36" i="5" s="1"/>
  <c r="P35" i="5"/>
  <c r="N30" i="5"/>
  <c r="P29" i="5" s="1"/>
  <c r="K10" i="5"/>
  <c r="M10" i="5" s="1"/>
  <c r="M9" i="5"/>
  <c r="M43" i="5"/>
  <c r="M42" i="5"/>
  <c r="K13" i="5"/>
  <c r="M13" i="5" s="1"/>
  <c r="M12" i="5"/>
  <c r="K36" i="5"/>
  <c r="M36" i="5" s="1"/>
  <c r="M35" i="5"/>
  <c r="M15" i="5"/>
  <c r="M14" i="5"/>
  <c r="K22" i="5"/>
  <c r="M22" i="5" s="1"/>
  <c r="M21" i="5"/>
  <c r="M29" i="5"/>
  <c r="K32" i="5"/>
  <c r="M32" i="5" s="1"/>
  <c r="M24" i="5"/>
  <c r="J43" i="5"/>
  <c r="J42" i="5"/>
  <c r="H10" i="5"/>
  <c r="J10" i="5" s="1"/>
  <c r="J9" i="5"/>
  <c r="H36" i="5"/>
  <c r="J36" i="5" s="1"/>
  <c r="J35" i="5"/>
  <c r="H13" i="5"/>
  <c r="J13" i="5" s="1"/>
  <c r="J12" i="5"/>
  <c r="J15" i="5"/>
  <c r="J14" i="5"/>
  <c r="G23" i="5"/>
  <c r="G24" i="5"/>
  <c r="E10" i="5"/>
  <c r="G10" i="5" s="1"/>
  <c r="G9" i="5"/>
  <c r="E36" i="5"/>
  <c r="G36" i="5" s="1"/>
  <c r="G35" i="5"/>
  <c r="G43" i="5"/>
  <c r="G42" i="5"/>
  <c r="E13" i="5"/>
  <c r="G13" i="5" s="1"/>
  <c r="G12" i="5"/>
  <c r="G15" i="5"/>
  <c r="G14" i="5"/>
  <c r="E22" i="5"/>
  <c r="G22" i="5" s="1"/>
  <c r="G21" i="5"/>
  <c r="D23" i="5"/>
  <c r="D24" i="5"/>
  <c r="B32" i="5"/>
  <c r="D32" i="5" s="1"/>
  <c r="D15" i="5"/>
  <c r="D14" i="5"/>
  <c r="B10" i="5"/>
  <c r="D10" i="5" s="1"/>
  <c r="D9" i="5"/>
  <c r="B22" i="5"/>
  <c r="D22" i="5" s="1"/>
  <c r="D21" i="5"/>
  <c r="B36" i="5"/>
  <c r="D36" i="5" s="1"/>
  <c r="D35" i="5"/>
  <c r="D43" i="5"/>
  <c r="D42" i="5"/>
  <c r="B30" i="5"/>
  <c r="D29" i="5" s="1"/>
  <c r="D12" i="5"/>
  <c r="D20" i="5"/>
  <c r="D41" i="5"/>
  <c r="D44" i="5"/>
  <c r="D35" i="1"/>
  <c r="B37" i="2" s="1"/>
  <c r="D12" i="1"/>
  <c r="B48" i="2"/>
  <c r="B43" i="2"/>
  <c r="D42" i="2"/>
  <c r="B49" i="2"/>
  <c r="C48" i="2"/>
  <c r="D49" i="2"/>
  <c r="C41" i="2"/>
  <c r="V43" i="1"/>
  <c r="V42" i="1"/>
  <c r="V41" i="1"/>
  <c r="V44" i="1"/>
  <c r="S43" i="1"/>
  <c r="S42" i="1"/>
  <c r="S41" i="1"/>
  <c r="S44" i="1"/>
  <c r="P43" i="1"/>
  <c r="P42" i="1"/>
  <c r="P41" i="1"/>
  <c r="P44" i="1"/>
  <c r="M43" i="1"/>
  <c r="M42" i="1"/>
  <c r="M41" i="1"/>
  <c r="M44" i="1"/>
  <c r="H32" i="1"/>
  <c r="J32" i="1" s="1"/>
  <c r="B27" i="2"/>
  <c r="B42" i="1"/>
  <c r="C42" i="1" s="1"/>
  <c r="D31" i="1"/>
  <c r="D18" i="2"/>
  <c r="C18" i="2"/>
  <c r="Q30" i="1"/>
  <c r="S29" i="1" s="1"/>
  <c r="J45" i="1"/>
  <c r="D48" i="2" s="1"/>
  <c r="H42" i="1"/>
  <c r="I42" i="1" s="1"/>
  <c r="J42" i="1" s="1"/>
  <c r="G43" i="1"/>
  <c r="G42" i="1"/>
  <c r="G41" i="1"/>
  <c r="G44" i="1"/>
  <c r="D44" i="1"/>
  <c r="G31" i="1"/>
  <c r="D27" i="2"/>
  <c r="B25" i="2"/>
  <c r="N30" i="1"/>
  <c r="P30" i="1" s="1"/>
  <c r="B38" i="2"/>
  <c r="C38" i="2"/>
  <c r="D38" i="2"/>
  <c r="B19" i="2"/>
  <c r="C19" i="2"/>
  <c r="D19" i="2"/>
  <c r="B35" i="2"/>
  <c r="C35" i="2"/>
  <c r="D35" i="2"/>
  <c r="B36" i="2"/>
  <c r="C36" i="2"/>
  <c r="D36" i="2"/>
  <c r="C12" i="2"/>
  <c r="C27" i="2"/>
  <c r="B30" i="1"/>
  <c r="T30" i="1"/>
  <c r="V29" i="1" s="1"/>
  <c r="D25" i="2"/>
  <c r="C25" i="2"/>
  <c r="E30" i="1"/>
  <c r="G29" i="1" s="1"/>
  <c r="H30" i="1"/>
  <c r="J29" i="1" s="1"/>
  <c r="K30" i="1"/>
  <c r="M29" i="1" s="1"/>
  <c r="N32" i="1"/>
  <c r="P32" i="1" s="1"/>
  <c r="M28" i="1"/>
  <c r="V28" i="1"/>
  <c r="T32" i="1"/>
  <c r="V32" i="1" s="1"/>
  <c r="S31" i="1"/>
  <c r="M31" i="1"/>
  <c r="J28" i="1"/>
  <c r="V21" i="1"/>
  <c r="T22" i="1"/>
  <c r="V23" i="1"/>
  <c r="V20" i="1"/>
  <c r="S21" i="1"/>
  <c r="Q22" i="1"/>
  <c r="S22" i="1" s="1"/>
  <c r="S23" i="1"/>
  <c r="S20" i="1"/>
  <c r="P21" i="1"/>
  <c r="N22" i="1"/>
  <c r="P22" i="1" s="1"/>
  <c r="P23" i="1"/>
  <c r="P20" i="1"/>
  <c r="K22" i="1"/>
  <c r="M22" i="1" s="1"/>
  <c r="M21" i="1"/>
  <c r="M23" i="1"/>
  <c r="M20" i="1"/>
  <c r="J23" i="1"/>
  <c r="J21" i="1"/>
  <c r="H22" i="1"/>
  <c r="J22" i="1" s="1"/>
  <c r="J20" i="1"/>
  <c r="G21" i="1"/>
  <c r="E22" i="1"/>
  <c r="G22" i="1" s="1"/>
  <c r="G23" i="1"/>
  <c r="G20" i="1"/>
  <c r="C3" i="2"/>
  <c r="D15" i="2"/>
  <c r="D4" i="2"/>
  <c r="C10" i="2"/>
  <c r="C4" i="2"/>
  <c r="B11" i="2"/>
  <c r="D20" i="1"/>
  <c r="D21" i="1"/>
  <c r="C15" i="2"/>
  <c r="C9" i="2"/>
  <c r="C7" i="2"/>
  <c r="B8" i="2"/>
  <c r="B15" i="2"/>
  <c r="B12" i="2"/>
  <c r="D12" i="2"/>
  <c r="D10" i="2"/>
  <c r="B10" i="2"/>
  <c r="B9" i="2"/>
  <c r="D9" i="2"/>
  <c r="D7" i="2"/>
  <c r="B7" i="2"/>
  <c r="B5" i="2"/>
  <c r="D3" i="2"/>
  <c r="B4" i="2"/>
  <c r="B3" i="2"/>
  <c r="D5" i="2"/>
  <c r="C5" i="2"/>
  <c r="S30" i="5" l="1"/>
  <c r="C14" i="2"/>
  <c r="D14" i="1"/>
  <c r="J21" i="5"/>
  <c r="D14" i="2"/>
  <c r="S30" i="1"/>
  <c r="B44" i="2"/>
  <c r="E19" i="2"/>
  <c r="F19" i="2"/>
  <c r="F48" i="2"/>
  <c r="G48" i="2"/>
  <c r="E48" i="2"/>
  <c r="E47" i="2"/>
  <c r="E44" i="2"/>
  <c r="G38" i="2"/>
  <c r="F38" i="2"/>
  <c r="E38" i="2"/>
  <c r="E37" i="2"/>
  <c r="E33" i="2"/>
  <c r="E34" i="2"/>
  <c r="G34" i="2"/>
  <c r="F34" i="2"/>
  <c r="P31" i="6"/>
  <c r="F27" i="2"/>
  <c r="E27" i="2"/>
  <c r="G27" i="2"/>
  <c r="D31" i="6"/>
  <c r="E32" i="2" s="1"/>
  <c r="G24" i="2"/>
  <c r="F24" i="2"/>
  <c r="E24" i="2"/>
  <c r="E22" i="2"/>
  <c r="F22" i="2"/>
  <c r="G22" i="2"/>
  <c r="E20" i="2"/>
  <c r="F20" i="2"/>
  <c r="G20" i="2"/>
  <c r="E14" i="2"/>
  <c r="F14" i="2"/>
  <c r="G14" i="2"/>
  <c r="E12" i="2"/>
  <c r="F12" i="2"/>
  <c r="G12" i="2"/>
  <c r="E9" i="2"/>
  <c r="F9" i="2"/>
  <c r="G9" i="2"/>
  <c r="G43" i="6"/>
  <c r="G44" i="6"/>
  <c r="F46" i="2" s="1"/>
  <c r="P43" i="6"/>
  <c r="G31" i="6"/>
  <c r="G30" i="6"/>
  <c r="G31" i="2" s="1"/>
  <c r="V31" i="6"/>
  <c r="M44" i="6"/>
  <c r="M43" i="6"/>
  <c r="V30" i="5"/>
  <c r="P30" i="5"/>
  <c r="D30" i="5"/>
  <c r="B47" i="2"/>
  <c r="J30" i="1"/>
  <c r="J43" i="1"/>
  <c r="D43" i="1"/>
  <c r="D42" i="1"/>
  <c r="P29" i="1"/>
  <c r="C34" i="2"/>
  <c r="B22" i="2"/>
  <c r="D34" i="2"/>
  <c r="M30" i="1"/>
  <c r="B33" i="2"/>
  <c r="B34" i="2"/>
  <c r="B20" i="2"/>
  <c r="C20" i="2"/>
  <c r="D20" i="2"/>
  <c r="C24" i="2"/>
  <c r="D24" i="2"/>
  <c r="D30" i="1"/>
  <c r="D29" i="1"/>
  <c r="C22" i="2"/>
  <c r="D22" i="2"/>
  <c r="V30" i="1"/>
  <c r="B30" i="2"/>
  <c r="G30" i="1"/>
  <c r="B21" i="2"/>
  <c r="B23" i="2"/>
  <c r="B28" i="2" l="1"/>
  <c r="E28" i="2"/>
  <c r="E16" i="2"/>
  <c r="B13" i="2"/>
  <c r="B16" i="2" s="1"/>
  <c r="E46" i="2"/>
  <c r="G32" i="2"/>
  <c r="F31" i="2"/>
  <c r="G46" i="2"/>
  <c r="E45" i="2"/>
  <c r="E50" i="2" s="1"/>
  <c r="E59" i="2" s="1"/>
  <c r="E31" i="2"/>
  <c r="E39" i="2" s="1"/>
  <c r="F32" i="2"/>
  <c r="B45" i="2"/>
  <c r="B50" i="2" s="1"/>
  <c r="B46" i="2"/>
  <c r="C46" i="2"/>
  <c r="D46" i="2"/>
  <c r="B31" i="2"/>
  <c r="C31" i="2"/>
  <c r="D31" i="2"/>
  <c r="B32" i="2"/>
  <c r="C32" i="2"/>
  <c r="D32" i="2"/>
  <c r="B39" i="2" l="1"/>
  <c r="B59" i="2" s="1"/>
  <c r="I59" i="2" s="1"/>
</calcChain>
</file>

<file path=xl/sharedStrings.xml><?xml version="1.0" encoding="utf-8"?>
<sst xmlns="http://schemas.openxmlformats.org/spreadsheetml/2006/main" count="230" uniqueCount="63">
  <si>
    <t>Start</t>
  </si>
  <si>
    <t>End</t>
  </si>
  <si>
    <t>Duration</t>
  </si>
  <si>
    <t>Brew Number</t>
  </si>
  <si>
    <t>VFT</t>
  </si>
  <si>
    <t>Malt Transport</t>
  </si>
  <si>
    <t>Cereal Transport</t>
  </si>
  <si>
    <t>Starch Transport</t>
  </si>
  <si>
    <t>BH 1</t>
  </si>
  <si>
    <t>BH 2</t>
  </si>
  <si>
    <t>Ave</t>
  </si>
  <si>
    <t>Min</t>
  </si>
  <si>
    <t>Max</t>
  </si>
  <si>
    <t>Starch Rest</t>
  </si>
  <si>
    <r>
      <t xml:space="preserve">Starch Doin, 55 </t>
    </r>
    <r>
      <rPr>
        <sz val="11"/>
        <color theme="1"/>
        <rFont val="Times New Roman"/>
        <family val="1"/>
      </rPr>
      <t>°</t>
    </r>
    <r>
      <rPr>
        <sz val="11"/>
        <color theme="1"/>
        <rFont val="Calibri"/>
        <family val="2"/>
      </rPr>
      <t>C</t>
    </r>
  </si>
  <si>
    <t>Cereal Doin, 65 °C</t>
  </si>
  <si>
    <t>Raise to 85 °C</t>
  </si>
  <si>
    <t>Rest at 85 °C</t>
  </si>
  <si>
    <t>Transfer to MTK</t>
  </si>
  <si>
    <t>Raise to 65 °C</t>
  </si>
  <si>
    <t>Rest at 65 °C</t>
  </si>
  <si>
    <t>Delay</t>
  </si>
  <si>
    <t>Main Mash Do In</t>
  </si>
  <si>
    <t>Combine Mash</t>
  </si>
  <si>
    <t>Raise to 72 °C</t>
  </si>
  <si>
    <t>Rest at 72 °C</t>
  </si>
  <si>
    <t>Raise to 76 °C</t>
  </si>
  <si>
    <t>Mash Tun to Lauter Tun</t>
  </si>
  <si>
    <t>Underletting</t>
  </si>
  <si>
    <t>Circulation to Clarity</t>
  </si>
  <si>
    <t>FW Run off</t>
  </si>
  <si>
    <t>Sparging</t>
  </si>
  <si>
    <t>Weak Wort Recovery</t>
  </si>
  <si>
    <t>Drip off</t>
  </si>
  <si>
    <t>SG Removal</t>
  </si>
  <si>
    <t>PRT to Wort Kettle</t>
  </si>
  <si>
    <t>Post Boil</t>
  </si>
  <si>
    <t>ATM Boiling</t>
  </si>
  <si>
    <t>KO Boiling</t>
  </si>
  <si>
    <t>Transfer to WHP</t>
  </si>
  <si>
    <t>WHP Rest</t>
  </si>
  <si>
    <t>Wort Cooling</t>
  </si>
  <si>
    <t>Delay waiting for MTK</t>
  </si>
  <si>
    <t>Delay waiting for CC</t>
  </si>
  <si>
    <t>Delay waiting for LT</t>
  </si>
  <si>
    <t>Delay (?)</t>
  </si>
  <si>
    <t>Delay due to underletting checking</t>
  </si>
  <si>
    <t>Gap from PRT tankful and start of LT</t>
  </si>
  <si>
    <t>Delay due to additives dosing</t>
  </si>
  <si>
    <t>Delay due to OGC 'char'</t>
  </si>
  <si>
    <t>Delay due to WHP or VFT etc unavailability</t>
  </si>
  <si>
    <t>&gt; when other BH is not transporting</t>
  </si>
  <si>
    <t>&gt;scheduler</t>
  </si>
  <si>
    <t>&gt;compute to time with CC transfer</t>
  </si>
  <si>
    <t>&gt;when MTK is ready and PRT is about to be emptied</t>
  </si>
  <si>
    <t>&gt;when WK is ready and LT at ___ sparging</t>
  </si>
  <si>
    <t>after KO</t>
  </si>
  <si>
    <t>Parameters</t>
  </si>
  <si>
    <t>kg amt</t>
  </si>
  <si>
    <t>volume, temp</t>
  </si>
  <si>
    <t>volume recovered</t>
  </si>
  <si>
    <t>volume</t>
  </si>
  <si>
    <t>volume, temp,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</si>
</sst>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2" borderId="0" xfId="0" applyNumberForma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20" fontId="0" fillId="4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7" borderId="0" xfId="0" applyNumberFormat="1" applyFill="1" applyAlignment="1">
      <alignment horizontal="center" vertical="center"/>
    </xf>
    <xf numFmtId="20" fontId="4" fillId="6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V24" sqref="V24"/>
    </sheetView>
  </sheetViews>
  <sheetFormatPr defaultRowHeight="15" x14ac:dyDescent="0.25"/>
  <cols>
    <col min="1" max="1" width="31.140625" style="1" customWidth="1"/>
    <col min="2" max="16384" width="9.140625" style="1"/>
  </cols>
  <sheetData>
    <row r="1" spans="1:22" x14ac:dyDescent="0.25">
      <c r="A1" s="1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x14ac:dyDescent="0.25">
      <c r="A2" s="1" t="s">
        <v>3</v>
      </c>
      <c r="B2" s="18">
        <v>105</v>
      </c>
      <c r="C2" s="18"/>
      <c r="D2" s="18"/>
      <c r="E2" s="18">
        <v>107</v>
      </c>
      <c r="F2" s="18"/>
      <c r="G2" s="18"/>
      <c r="H2" s="18">
        <v>109</v>
      </c>
      <c r="I2" s="18"/>
      <c r="J2" s="18"/>
      <c r="K2" s="18">
        <v>111</v>
      </c>
      <c r="L2" s="18"/>
      <c r="M2" s="18"/>
      <c r="N2" s="18">
        <v>113</v>
      </c>
      <c r="O2" s="18"/>
      <c r="P2" s="18"/>
      <c r="Q2" s="18">
        <v>115</v>
      </c>
      <c r="R2" s="18"/>
      <c r="S2" s="18"/>
      <c r="T2" s="18">
        <v>117</v>
      </c>
      <c r="U2" s="18"/>
      <c r="V2" s="18"/>
    </row>
    <row r="3" spans="1:22" x14ac:dyDescent="0.25">
      <c r="B3" s="1" t="s">
        <v>0</v>
      </c>
      <c r="C3" s="1" t="s">
        <v>1</v>
      </c>
      <c r="D3" s="1" t="s">
        <v>2</v>
      </c>
      <c r="E3" s="1" t="s">
        <v>0</v>
      </c>
      <c r="F3" s="1" t="s">
        <v>1</v>
      </c>
      <c r="G3" s="1" t="s">
        <v>2</v>
      </c>
      <c r="H3" s="1" t="s">
        <v>0</v>
      </c>
      <c r="I3" s="1" t="s">
        <v>1</v>
      </c>
      <c r="J3" s="1" t="s">
        <v>2</v>
      </c>
      <c r="K3" s="1" t="s">
        <v>0</v>
      </c>
      <c r="L3" s="1" t="s">
        <v>1</v>
      </c>
      <c r="M3" s="1" t="s">
        <v>2</v>
      </c>
      <c r="N3" s="1" t="s">
        <v>0</v>
      </c>
      <c r="O3" s="1" t="s">
        <v>1</v>
      </c>
      <c r="P3" s="1" t="s">
        <v>2</v>
      </c>
      <c r="Q3" s="1" t="s">
        <v>0</v>
      </c>
      <c r="R3" s="1" t="s">
        <v>1</v>
      </c>
      <c r="S3" s="1" t="s">
        <v>2</v>
      </c>
      <c r="T3" s="1" t="s">
        <v>0</v>
      </c>
      <c r="U3" s="1" t="s">
        <v>1</v>
      </c>
      <c r="V3" s="1" t="s">
        <v>2</v>
      </c>
    </row>
    <row r="4" spans="1:22" x14ac:dyDescent="0.25">
      <c r="A4" s="1" t="s">
        <v>5</v>
      </c>
      <c r="B4" s="2">
        <v>0.91319444444444453</v>
      </c>
      <c r="C4" s="2">
        <v>0.96527777777777779</v>
      </c>
      <c r="D4" s="3">
        <f>C4-B4</f>
        <v>5.2083333333333259E-2</v>
      </c>
      <c r="E4" s="2">
        <v>5.2777777777777778E-2</v>
      </c>
      <c r="F4" s="2">
        <v>0.10694444444444444</v>
      </c>
      <c r="G4" s="3">
        <f>F4-E4</f>
        <v>5.4166666666666662E-2</v>
      </c>
      <c r="H4" s="2">
        <v>0.23472222222222219</v>
      </c>
      <c r="I4" s="2">
        <v>0.27777777777777779</v>
      </c>
      <c r="J4" s="3">
        <f>I4-H4</f>
        <v>4.3055555555555597E-2</v>
      </c>
      <c r="K4" s="2">
        <v>0.38611111111111113</v>
      </c>
      <c r="L4" s="2">
        <v>0.44097222222222227</v>
      </c>
      <c r="M4" s="3">
        <f>L4-K4</f>
        <v>5.4861111111111138E-2</v>
      </c>
      <c r="N4" s="2">
        <v>0.52847222222222223</v>
      </c>
      <c r="O4" s="2">
        <v>0.58124999999999993</v>
      </c>
      <c r="P4" s="3">
        <f>O4-N4</f>
        <v>5.2777777777777701E-2</v>
      </c>
      <c r="Q4" s="2">
        <v>0.68888888888888899</v>
      </c>
      <c r="R4" s="2">
        <v>0.74097222222222225</v>
      </c>
      <c r="S4" s="3">
        <f>R4-Q4</f>
        <v>5.2083333333333259E-2</v>
      </c>
      <c r="T4" s="2">
        <v>0.81944444444444453</v>
      </c>
      <c r="U4" s="2">
        <v>0.87291666666666667</v>
      </c>
      <c r="V4" s="3">
        <f>U4-T4</f>
        <v>5.3472222222222143E-2</v>
      </c>
    </row>
    <row r="5" spans="1:22" x14ac:dyDescent="0.25">
      <c r="A5" s="1" t="s">
        <v>6</v>
      </c>
      <c r="B5" s="2">
        <v>0.8305555555555556</v>
      </c>
      <c r="C5" s="2">
        <v>0.86875000000000002</v>
      </c>
      <c r="D5" s="3">
        <f>C5-B5</f>
        <v>3.819444444444442E-2</v>
      </c>
      <c r="E5" s="2"/>
      <c r="F5" s="2"/>
      <c r="G5" s="3"/>
      <c r="H5" s="2">
        <v>0.20347222222222219</v>
      </c>
      <c r="I5" s="2">
        <v>0.27777777777777779</v>
      </c>
      <c r="J5" s="3">
        <f>I5-H5</f>
        <v>7.4305555555555597E-2</v>
      </c>
      <c r="K5" s="2">
        <v>0.33124999999999999</v>
      </c>
      <c r="L5" s="2">
        <v>0.40625</v>
      </c>
      <c r="M5" s="3">
        <f>L5-K5</f>
        <v>7.5000000000000011E-2</v>
      </c>
      <c r="N5" s="2">
        <v>0.4604166666666667</v>
      </c>
      <c r="O5" s="2">
        <v>0.55138888888888882</v>
      </c>
      <c r="P5" s="3">
        <f>O5-N5</f>
        <v>9.0972222222222121E-2</v>
      </c>
      <c r="Q5" s="2">
        <v>0.61319444444444449</v>
      </c>
      <c r="R5" s="2">
        <v>0.66666666666666663</v>
      </c>
      <c r="S5" s="3">
        <f>R5-Q5</f>
        <v>5.3472222222222143E-2</v>
      </c>
      <c r="T5" s="2">
        <v>0.74513888888888891</v>
      </c>
      <c r="U5" s="2">
        <v>0.78125</v>
      </c>
      <c r="V5" s="3">
        <f>U5-T5</f>
        <v>3.6111111111111094E-2</v>
      </c>
    </row>
    <row r="6" spans="1:22" x14ac:dyDescent="0.25">
      <c r="A6" s="1" t="s">
        <v>7</v>
      </c>
      <c r="B6" s="2">
        <v>0.79722222222222217</v>
      </c>
      <c r="C6" s="2">
        <v>0.84375</v>
      </c>
      <c r="D6" s="3">
        <f>C6-B6</f>
        <v>4.6527777777777835E-2</v>
      </c>
      <c r="E6" s="2">
        <v>0.97222222222222221</v>
      </c>
      <c r="F6" s="2">
        <v>1.0104166666666667</v>
      </c>
      <c r="G6" s="3">
        <f>F6-E6</f>
        <v>3.8194444444444531E-2</v>
      </c>
      <c r="H6" s="2">
        <v>0.14583333333333334</v>
      </c>
      <c r="I6" s="2">
        <v>0.19097222222222221</v>
      </c>
      <c r="J6" s="3">
        <f>I6-H6</f>
        <v>4.5138888888888867E-2</v>
      </c>
      <c r="K6" s="2">
        <v>0.31180555555555556</v>
      </c>
      <c r="L6" s="2">
        <v>0.3444444444444445</v>
      </c>
      <c r="M6" s="3">
        <f>L6-K6</f>
        <v>3.2638888888888939E-2</v>
      </c>
      <c r="N6" s="2">
        <v>0.44305555555555554</v>
      </c>
      <c r="O6" s="2">
        <v>0.47916666666666669</v>
      </c>
      <c r="P6" s="3">
        <f>O6-N6</f>
        <v>3.6111111111111149E-2</v>
      </c>
      <c r="Q6" s="2">
        <v>0.59444444444444444</v>
      </c>
      <c r="R6" s="2">
        <v>0.62361111111111112</v>
      </c>
      <c r="S6" s="3">
        <f>R6-Q6</f>
        <v>2.9166666666666674E-2</v>
      </c>
      <c r="T6" s="2">
        <v>0.72916666666666663</v>
      </c>
      <c r="U6" s="2">
        <v>0.77916666666666667</v>
      </c>
      <c r="V6" s="3">
        <f>U6-T6</f>
        <v>5.0000000000000044E-2</v>
      </c>
    </row>
    <row r="7" spans="1:22" s="7" customFormat="1" x14ac:dyDescent="0.25"/>
    <row r="8" spans="1:22" x14ac:dyDescent="0.25">
      <c r="A8" s="1" t="s">
        <v>14</v>
      </c>
      <c r="B8" s="2">
        <v>0.93055555555555547</v>
      </c>
      <c r="C8" s="2">
        <v>0.96111111111111114</v>
      </c>
      <c r="D8" s="3">
        <f t="shared" ref="D8:D14" si="0">C8-B8</f>
        <v>3.0555555555555669E-2</v>
      </c>
      <c r="E8" s="2">
        <v>7.6388888888888895E-2</v>
      </c>
      <c r="F8" s="2">
        <v>0.1111111111111111</v>
      </c>
      <c r="G8" s="3">
        <f t="shared" ref="G8:G14" si="1">F8-E8</f>
        <v>3.472222222222221E-2</v>
      </c>
      <c r="H8" s="2">
        <v>0.2673611111111111</v>
      </c>
      <c r="I8" s="2">
        <v>0.2951388888888889</v>
      </c>
      <c r="J8" s="3">
        <f t="shared" ref="J8:J14" si="2">I8-H8</f>
        <v>2.777777777777779E-2</v>
      </c>
      <c r="K8" s="2">
        <v>0.40625</v>
      </c>
      <c r="L8" s="2">
        <v>0.43888888888888888</v>
      </c>
      <c r="M8" s="3">
        <f t="shared" ref="M8:M14" si="3">L8-K8</f>
        <v>3.2638888888888884E-2</v>
      </c>
      <c r="N8" s="2">
        <v>0.55555555555555558</v>
      </c>
      <c r="O8" s="2">
        <v>0.59236111111111112</v>
      </c>
      <c r="P8" s="3">
        <f t="shared" ref="P8:P14" si="4">O8-N8</f>
        <v>3.6805555555555536E-2</v>
      </c>
      <c r="Q8" s="2">
        <v>0.69444444444444453</v>
      </c>
      <c r="R8" s="2">
        <v>0.72361111111111109</v>
      </c>
      <c r="S8" s="3">
        <f t="shared" ref="S8:S14" si="5">R8-Q8</f>
        <v>2.9166666666666563E-2</v>
      </c>
      <c r="T8" s="2">
        <v>0.84027777777777779</v>
      </c>
      <c r="U8" s="2">
        <v>0.87222222222222223</v>
      </c>
      <c r="V8" s="3">
        <f t="shared" ref="V8:V14" si="6">U8-T8</f>
        <v>3.1944444444444442E-2</v>
      </c>
    </row>
    <row r="9" spans="1:22" x14ac:dyDescent="0.25">
      <c r="A9" s="1" t="s">
        <v>13</v>
      </c>
      <c r="B9" s="4">
        <f t="shared" ref="B9:B14" si="7">C8</f>
        <v>0.96111111111111114</v>
      </c>
      <c r="C9" s="4">
        <f>B9+10/24/60</f>
        <v>0.96805555555555556</v>
      </c>
      <c r="D9" s="3">
        <f t="shared" si="0"/>
        <v>6.9444444444444198E-3</v>
      </c>
      <c r="E9" s="4">
        <f t="shared" ref="E9:E14" si="8">F8</f>
        <v>0.1111111111111111</v>
      </c>
      <c r="F9" s="2">
        <v>0.11805555555555557</v>
      </c>
      <c r="G9" s="3">
        <f t="shared" si="1"/>
        <v>6.9444444444444614E-3</v>
      </c>
      <c r="H9" s="4">
        <f t="shared" ref="H9:H14" si="9">I8</f>
        <v>0.2951388888888889</v>
      </c>
      <c r="I9" s="2">
        <v>0.30208333333333331</v>
      </c>
      <c r="J9" s="3">
        <f t="shared" si="2"/>
        <v>6.9444444444444198E-3</v>
      </c>
      <c r="K9" s="4">
        <f t="shared" ref="K9:K14" si="10">L8</f>
        <v>0.43888888888888888</v>
      </c>
      <c r="L9" s="2">
        <v>0.4458333333333333</v>
      </c>
      <c r="M9" s="3">
        <f t="shared" si="3"/>
        <v>6.9444444444444198E-3</v>
      </c>
      <c r="N9" s="4">
        <f t="shared" ref="N9:N14" si="11">O8</f>
        <v>0.59236111111111112</v>
      </c>
      <c r="O9" s="2">
        <v>0.59930555555555554</v>
      </c>
      <c r="P9" s="3">
        <f t="shared" si="4"/>
        <v>6.9444444444444198E-3</v>
      </c>
      <c r="Q9" s="4">
        <f t="shared" ref="Q9:Q14" si="12">R8</f>
        <v>0.72361111111111109</v>
      </c>
      <c r="R9" s="2">
        <v>0.73055555555555562</v>
      </c>
      <c r="S9" s="3">
        <f t="shared" si="5"/>
        <v>6.9444444444445308E-3</v>
      </c>
      <c r="T9" s="4">
        <f t="shared" ref="T9:T14" si="13">U8</f>
        <v>0.87222222222222223</v>
      </c>
      <c r="U9" s="2">
        <v>0.87916666666666676</v>
      </c>
      <c r="V9" s="3">
        <f t="shared" si="6"/>
        <v>6.9444444444445308E-3</v>
      </c>
    </row>
    <row r="10" spans="1:22" x14ac:dyDescent="0.25">
      <c r="A10" s="1" t="s">
        <v>19</v>
      </c>
      <c r="B10" s="4">
        <f t="shared" si="7"/>
        <v>0.96805555555555556</v>
      </c>
      <c r="C10" s="2">
        <v>0.97291666666666676</v>
      </c>
      <c r="D10" s="3">
        <f t="shared" si="0"/>
        <v>4.8611111111112049E-3</v>
      </c>
      <c r="E10" s="4">
        <f t="shared" si="8"/>
        <v>0.11805555555555557</v>
      </c>
      <c r="F10" s="2">
        <v>0.12222222222222223</v>
      </c>
      <c r="G10" s="3">
        <f t="shared" si="1"/>
        <v>4.1666666666666657E-3</v>
      </c>
      <c r="H10" s="4">
        <f t="shared" si="9"/>
        <v>0.30208333333333331</v>
      </c>
      <c r="I10" s="2">
        <v>0.30763888888888891</v>
      </c>
      <c r="J10" s="3">
        <f t="shared" si="2"/>
        <v>5.5555555555555913E-3</v>
      </c>
      <c r="K10" s="4">
        <f t="shared" si="10"/>
        <v>0.4458333333333333</v>
      </c>
      <c r="L10" s="2">
        <v>0.45</v>
      </c>
      <c r="M10" s="3">
        <f t="shared" si="3"/>
        <v>4.1666666666667074E-3</v>
      </c>
      <c r="N10" s="4">
        <f t="shared" si="11"/>
        <v>0.59930555555555554</v>
      </c>
      <c r="O10" s="2">
        <v>0.60277777777777775</v>
      </c>
      <c r="P10" s="3">
        <f t="shared" si="4"/>
        <v>3.4722222222222099E-3</v>
      </c>
      <c r="Q10" s="4">
        <f t="shared" si="12"/>
        <v>0.73055555555555562</v>
      </c>
      <c r="R10" s="2">
        <v>0.73472222222222217</v>
      </c>
      <c r="S10" s="3">
        <f t="shared" si="5"/>
        <v>4.1666666666665408E-3</v>
      </c>
      <c r="T10" s="4">
        <f t="shared" si="13"/>
        <v>0.87916666666666676</v>
      </c>
      <c r="U10" s="2">
        <v>0.8833333333333333</v>
      </c>
      <c r="V10" s="3">
        <f t="shared" si="6"/>
        <v>4.1666666666665408E-3</v>
      </c>
    </row>
    <row r="11" spans="1:22" x14ac:dyDescent="0.25">
      <c r="A11" s="1" t="s">
        <v>15</v>
      </c>
      <c r="B11" s="4">
        <f t="shared" si="7"/>
        <v>0.97291666666666676</v>
      </c>
      <c r="C11" s="2">
        <v>0.97916666666666663</v>
      </c>
      <c r="D11" s="3">
        <f t="shared" si="0"/>
        <v>6.2499999999998668E-3</v>
      </c>
      <c r="E11" s="4">
        <f t="shared" si="8"/>
        <v>0.12222222222222223</v>
      </c>
      <c r="F11" s="2">
        <v>0.12916666666666668</v>
      </c>
      <c r="G11" s="3">
        <f t="shared" si="1"/>
        <v>6.9444444444444475E-3</v>
      </c>
      <c r="H11" s="4">
        <f t="shared" si="9"/>
        <v>0.30763888888888891</v>
      </c>
      <c r="I11" s="2">
        <v>0.3125</v>
      </c>
      <c r="J11" s="3">
        <f t="shared" si="2"/>
        <v>4.8611111111110938E-3</v>
      </c>
      <c r="K11" s="4">
        <f t="shared" si="10"/>
        <v>0.45</v>
      </c>
      <c r="L11" s="2">
        <v>0.45694444444444443</v>
      </c>
      <c r="M11" s="3">
        <f t="shared" si="3"/>
        <v>6.9444444444444198E-3</v>
      </c>
      <c r="N11" s="4">
        <f t="shared" si="11"/>
        <v>0.60277777777777775</v>
      </c>
      <c r="O11" s="2">
        <v>0.60972222222222217</v>
      </c>
      <c r="P11" s="3">
        <f t="shared" si="4"/>
        <v>6.9444444444444198E-3</v>
      </c>
      <c r="Q11" s="4">
        <f t="shared" si="12"/>
        <v>0.73472222222222217</v>
      </c>
      <c r="R11" s="2">
        <v>0.7402777777777777</v>
      </c>
      <c r="S11" s="3">
        <f t="shared" si="5"/>
        <v>5.5555555555555358E-3</v>
      </c>
      <c r="T11" s="4">
        <f t="shared" si="13"/>
        <v>0.8833333333333333</v>
      </c>
      <c r="U11" s="2">
        <v>0.88958333333333339</v>
      </c>
      <c r="V11" s="3">
        <f t="shared" si="6"/>
        <v>6.2500000000000888E-3</v>
      </c>
    </row>
    <row r="12" spans="1:22" x14ac:dyDescent="0.25">
      <c r="A12" s="1" t="s">
        <v>20</v>
      </c>
      <c r="B12" s="4">
        <f t="shared" si="7"/>
        <v>0.97916666666666663</v>
      </c>
      <c r="C12" s="4">
        <f>B12+10/24/60</f>
        <v>0.98611111111111105</v>
      </c>
      <c r="D12" s="3">
        <f t="shared" si="0"/>
        <v>6.9444444444444198E-3</v>
      </c>
      <c r="E12" s="4">
        <f t="shared" si="8"/>
        <v>0.12916666666666668</v>
      </c>
      <c r="F12" s="2">
        <v>0.1361111111111111</v>
      </c>
      <c r="G12" s="3">
        <f t="shared" si="1"/>
        <v>6.9444444444444198E-3</v>
      </c>
      <c r="H12" s="4">
        <f t="shared" si="9"/>
        <v>0.3125</v>
      </c>
      <c r="I12" s="2">
        <v>0.31944444444444448</v>
      </c>
      <c r="J12" s="3">
        <f t="shared" si="2"/>
        <v>6.9444444444444753E-3</v>
      </c>
      <c r="K12" s="4">
        <f t="shared" si="10"/>
        <v>0.45694444444444443</v>
      </c>
      <c r="L12" s="2">
        <v>0.46388888888888885</v>
      </c>
      <c r="M12" s="3">
        <f t="shared" si="3"/>
        <v>6.9444444444444198E-3</v>
      </c>
      <c r="N12" s="4">
        <f t="shared" si="11"/>
        <v>0.60972222222222217</v>
      </c>
      <c r="O12" s="2">
        <v>0.6166666666666667</v>
      </c>
      <c r="P12" s="3">
        <f t="shared" si="4"/>
        <v>6.9444444444445308E-3</v>
      </c>
      <c r="Q12" s="4">
        <f t="shared" si="12"/>
        <v>0.7402777777777777</v>
      </c>
      <c r="R12" s="2">
        <v>0.74722222222222223</v>
      </c>
      <c r="S12" s="3">
        <f t="shared" si="5"/>
        <v>6.9444444444445308E-3</v>
      </c>
      <c r="T12" s="4">
        <f t="shared" si="13"/>
        <v>0.88958333333333339</v>
      </c>
      <c r="U12" s="2">
        <v>0.8965277777777777</v>
      </c>
      <c r="V12" s="3">
        <f t="shared" si="6"/>
        <v>6.9444444444443088E-3</v>
      </c>
    </row>
    <row r="13" spans="1:22" x14ac:dyDescent="0.25">
      <c r="A13" s="1" t="s">
        <v>16</v>
      </c>
      <c r="B13" s="4">
        <f t="shared" si="7"/>
        <v>0.98611111111111105</v>
      </c>
      <c r="C13" s="2">
        <v>0.99652777777777779</v>
      </c>
      <c r="D13" s="3">
        <f t="shared" si="0"/>
        <v>1.0416666666666741E-2</v>
      </c>
      <c r="E13" s="4">
        <f t="shared" si="8"/>
        <v>0.1361111111111111</v>
      </c>
      <c r="F13" s="2">
        <v>0.14652777777777778</v>
      </c>
      <c r="G13" s="3">
        <f t="shared" si="1"/>
        <v>1.0416666666666685E-2</v>
      </c>
      <c r="H13" s="4">
        <f t="shared" si="9"/>
        <v>0.31944444444444448</v>
      </c>
      <c r="I13" s="2">
        <v>0.3298611111111111</v>
      </c>
      <c r="J13" s="3">
        <f t="shared" si="2"/>
        <v>1.041666666666663E-2</v>
      </c>
      <c r="K13" s="4">
        <f t="shared" si="10"/>
        <v>0.46388888888888885</v>
      </c>
      <c r="L13" s="2">
        <v>0.47291666666666665</v>
      </c>
      <c r="M13" s="3">
        <f t="shared" si="3"/>
        <v>9.0277777777778012E-3</v>
      </c>
      <c r="N13" s="4">
        <f t="shared" si="11"/>
        <v>0.6166666666666667</v>
      </c>
      <c r="O13" s="2">
        <v>0.62638888888888888</v>
      </c>
      <c r="P13" s="3">
        <f t="shared" si="4"/>
        <v>9.7222222222221877E-3</v>
      </c>
      <c r="Q13" s="4">
        <f t="shared" si="12"/>
        <v>0.74722222222222223</v>
      </c>
      <c r="R13" s="2">
        <v>0.75694444444444453</v>
      </c>
      <c r="S13" s="3">
        <f t="shared" si="5"/>
        <v>9.7222222222222987E-3</v>
      </c>
      <c r="T13" s="4">
        <f t="shared" si="13"/>
        <v>0.8965277777777777</v>
      </c>
      <c r="U13" s="2">
        <v>0.90555555555555556</v>
      </c>
      <c r="V13" s="3">
        <f t="shared" si="6"/>
        <v>9.0277777777778567E-3</v>
      </c>
    </row>
    <row r="14" spans="1:22" x14ac:dyDescent="0.25">
      <c r="A14" s="1" t="s">
        <v>17</v>
      </c>
      <c r="B14" s="4">
        <f t="shared" si="7"/>
        <v>0.99652777777777779</v>
      </c>
      <c r="C14" s="4">
        <f>B14+75/24/60</f>
        <v>1.0486111111111112</v>
      </c>
      <c r="D14" s="3">
        <f t="shared" si="0"/>
        <v>5.208333333333337E-2</v>
      </c>
      <c r="E14" s="4">
        <f t="shared" si="8"/>
        <v>0.14652777777777778</v>
      </c>
      <c r="F14" s="2">
        <v>0.1986111111111111</v>
      </c>
      <c r="G14" s="3">
        <f t="shared" si="1"/>
        <v>5.2083333333333315E-2</v>
      </c>
      <c r="H14" s="4">
        <f t="shared" si="9"/>
        <v>0.3298611111111111</v>
      </c>
      <c r="I14" s="2">
        <v>0.38194444444444442</v>
      </c>
      <c r="J14" s="3">
        <f t="shared" si="2"/>
        <v>5.2083333333333315E-2</v>
      </c>
      <c r="K14" s="4">
        <f t="shared" si="10"/>
        <v>0.47291666666666665</v>
      </c>
      <c r="L14" s="2">
        <v>0.52500000000000002</v>
      </c>
      <c r="M14" s="3">
        <f t="shared" si="3"/>
        <v>5.208333333333337E-2</v>
      </c>
      <c r="N14" s="4">
        <f t="shared" si="11"/>
        <v>0.62638888888888888</v>
      </c>
      <c r="O14" s="2">
        <v>0.67847222222222225</v>
      </c>
      <c r="P14" s="3">
        <f t="shared" si="4"/>
        <v>5.208333333333337E-2</v>
      </c>
      <c r="Q14" s="4">
        <f t="shared" si="12"/>
        <v>0.75694444444444453</v>
      </c>
      <c r="R14" s="2">
        <v>0.80902777777777779</v>
      </c>
      <c r="S14" s="3">
        <f t="shared" si="5"/>
        <v>5.2083333333333259E-2</v>
      </c>
      <c r="T14" s="4">
        <f t="shared" si="13"/>
        <v>0.90555555555555556</v>
      </c>
      <c r="U14" s="2">
        <v>0.95763888888888893</v>
      </c>
      <c r="V14" s="3">
        <f t="shared" si="6"/>
        <v>5.208333333333337E-2</v>
      </c>
    </row>
    <row r="15" spans="1:22" x14ac:dyDescent="0.25">
      <c r="A15" s="5" t="s">
        <v>21</v>
      </c>
      <c r="D15" s="6">
        <f>B16-C14+1</f>
        <v>3.4722222222222099E-3</v>
      </c>
      <c r="G15" s="6">
        <f>E16-F14</f>
        <v>2.8472222222222232E-2</v>
      </c>
      <c r="J15" s="6">
        <f>H16-I14</f>
        <v>3.4722222222222654E-3</v>
      </c>
      <c r="M15" s="6">
        <f>K16-L14</f>
        <v>2.7777777777777679E-3</v>
      </c>
      <c r="P15" s="6">
        <f>N16-O14</f>
        <v>1.388888888888884E-3</v>
      </c>
      <c r="S15" s="6">
        <f>Q16-R14</f>
        <v>9.7222222222221877E-3</v>
      </c>
      <c r="V15" s="6">
        <f>T16-U14</f>
        <v>7.6388888888888618E-3</v>
      </c>
    </row>
    <row r="16" spans="1:22" x14ac:dyDescent="0.25">
      <c r="A16" s="1" t="s">
        <v>18</v>
      </c>
      <c r="B16" s="2">
        <v>5.2083333333333336E-2</v>
      </c>
      <c r="C16" s="2">
        <v>6.3888888888888884E-2</v>
      </c>
      <c r="D16" s="3">
        <f>C16-B16</f>
        <v>1.1805555555555548E-2</v>
      </c>
      <c r="E16" s="2">
        <v>0.22708333333333333</v>
      </c>
      <c r="F16" s="2">
        <v>0.2388888888888889</v>
      </c>
      <c r="G16" s="3">
        <f>F16-E16</f>
        <v>1.1805555555555569E-2</v>
      </c>
      <c r="H16" s="2">
        <v>0.38541666666666669</v>
      </c>
      <c r="I16" s="2">
        <v>0.3972222222222222</v>
      </c>
      <c r="J16" s="3">
        <f>I16-H16</f>
        <v>1.1805555555555514E-2</v>
      </c>
      <c r="K16" s="2">
        <v>0.52777777777777779</v>
      </c>
      <c r="L16" s="2">
        <v>0.5395833333333333</v>
      </c>
      <c r="M16" s="3">
        <f>L16-K16</f>
        <v>1.1805555555555514E-2</v>
      </c>
      <c r="N16" s="2">
        <v>0.67986111111111114</v>
      </c>
      <c r="O16" s="2">
        <v>0.69166666666666676</v>
      </c>
      <c r="P16" s="3">
        <f>O16-N16</f>
        <v>1.1805555555555625E-2</v>
      </c>
      <c r="Q16" s="2">
        <v>0.81874999999999998</v>
      </c>
      <c r="R16" s="2">
        <v>0.82986111111111116</v>
      </c>
      <c r="S16" s="3">
        <f>R16-Q16</f>
        <v>1.1111111111111183E-2</v>
      </c>
      <c r="T16" s="2">
        <v>0.96527777777777779</v>
      </c>
      <c r="U16" s="2">
        <v>0.97638888888888886</v>
      </c>
      <c r="V16" s="3">
        <f>U16-T16</f>
        <v>1.1111111111111072E-2</v>
      </c>
    </row>
    <row r="17" spans="1:22" s="7" customFormat="1" x14ac:dyDescent="0.25"/>
    <row r="18" spans="1:22" x14ac:dyDescent="0.25">
      <c r="A18" s="1" t="s">
        <v>22</v>
      </c>
      <c r="B18" s="2">
        <v>2.4305555555555556E-2</v>
      </c>
      <c r="C18" s="2">
        <v>5.1388888888888894E-2</v>
      </c>
      <c r="D18" s="3">
        <f t="shared" ref="D18:D46" si="14">C18-B18</f>
        <v>2.7083333333333338E-2</v>
      </c>
      <c r="E18" s="2">
        <v>0.20069444444444443</v>
      </c>
      <c r="F18" s="2">
        <v>0.22708333333333333</v>
      </c>
      <c r="G18" s="3">
        <f t="shared" ref="G18" si="15">F18-E18</f>
        <v>2.6388888888888906E-2</v>
      </c>
      <c r="H18" s="2">
        <v>0.3576388888888889</v>
      </c>
      <c r="I18" s="2">
        <v>0.38541666666666669</v>
      </c>
      <c r="J18" s="3">
        <f t="shared" ref="J18" si="16">I18-H18</f>
        <v>2.777777777777779E-2</v>
      </c>
      <c r="K18" s="2">
        <v>0.50069444444444444</v>
      </c>
      <c r="L18" s="2">
        <v>0.52777777777777779</v>
      </c>
      <c r="M18" s="3">
        <f t="shared" ref="M18" si="17">L18-K18</f>
        <v>2.7083333333333348E-2</v>
      </c>
      <c r="N18" s="2">
        <v>0.65416666666666667</v>
      </c>
      <c r="O18" s="2">
        <v>0.67986111111111114</v>
      </c>
      <c r="P18" s="3">
        <f t="shared" ref="P18" si="18">O18-N18</f>
        <v>2.5694444444444464E-2</v>
      </c>
      <c r="Q18" s="2">
        <v>0.79375000000000007</v>
      </c>
      <c r="R18" s="2">
        <v>0.81874999999999998</v>
      </c>
      <c r="S18" s="3">
        <f t="shared" ref="S18" si="19">R18-Q18</f>
        <v>2.4999999999999911E-2</v>
      </c>
      <c r="T18" s="2">
        <v>0.93958333333333333</v>
      </c>
      <c r="U18" s="2">
        <v>0.96527777777777779</v>
      </c>
      <c r="V18" s="3">
        <f t="shared" ref="V18" si="20">U18-T18</f>
        <v>2.5694444444444464E-2</v>
      </c>
    </row>
    <row r="19" spans="1:22" x14ac:dyDescent="0.25">
      <c r="A19" s="5" t="s">
        <v>21</v>
      </c>
      <c r="D19" s="6">
        <f>B20-C18</f>
        <v>6.9444444444444198E-4</v>
      </c>
      <c r="G19" s="6">
        <f>E20-F18</f>
        <v>0</v>
      </c>
      <c r="J19" s="6">
        <f>H20-I18</f>
        <v>0</v>
      </c>
      <c r="M19" s="6">
        <f>K20-L18</f>
        <v>0</v>
      </c>
      <c r="P19" s="6">
        <f>N20-O18</f>
        <v>0</v>
      </c>
      <c r="S19" s="6">
        <f>Q20-R18</f>
        <v>0</v>
      </c>
      <c r="V19" s="6">
        <f>T20-U18</f>
        <v>0</v>
      </c>
    </row>
    <row r="20" spans="1:22" x14ac:dyDescent="0.25">
      <c r="A20" s="1" t="s">
        <v>23</v>
      </c>
      <c r="B20" s="4">
        <f>B16</f>
        <v>5.2083333333333336E-2</v>
      </c>
      <c r="C20" s="4">
        <f>C16</f>
        <v>6.3888888888888884E-2</v>
      </c>
      <c r="D20" s="3">
        <f>C20-B20</f>
        <v>1.1805555555555548E-2</v>
      </c>
      <c r="E20" s="4">
        <f>E16</f>
        <v>0.22708333333333333</v>
      </c>
      <c r="F20" s="4">
        <f>F16</f>
        <v>0.2388888888888889</v>
      </c>
      <c r="G20" s="3">
        <f>F20-E20</f>
        <v>1.1805555555555569E-2</v>
      </c>
      <c r="H20" s="4">
        <f>H16</f>
        <v>0.38541666666666669</v>
      </c>
      <c r="I20" s="4">
        <f>I16</f>
        <v>0.3972222222222222</v>
      </c>
      <c r="J20" s="3">
        <f>I20-H20</f>
        <v>1.1805555555555514E-2</v>
      </c>
      <c r="K20" s="4">
        <f>K16</f>
        <v>0.52777777777777779</v>
      </c>
      <c r="L20" s="4">
        <f>L16</f>
        <v>0.5395833333333333</v>
      </c>
      <c r="M20" s="3">
        <f>L20-K20</f>
        <v>1.1805555555555514E-2</v>
      </c>
      <c r="N20" s="4">
        <f>N16</f>
        <v>0.67986111111111114</v>
      </c>
      <c r="O20" s="4">
        <f>O16</f>
        <v>0.69166666666666676</v>
      </c>
      <c r="P20" s="3">
        <f>O20-N20</f>
        <v>1.1805555555555625E-2</v>
      </c>
      <c r="Q20" s="4">
        <f>Q16</f>
        <v>0.81874999999999998</v>
      </c>
      <c r="R20" s="4">
        <f>R16</f>
        <v>0.82986111111111116</v>
      </c>
      <c r="S20" s="3">
        <f>R20-Q20</f>
        <v>1.1111111111111183E-2</v>
      </c>
      <c r="T20" s="4">
        <f>T16</f>
        <v>0.96527777777777779</v>
      </c>
      <c r="U20" s="4">
        <f>U16</f>
        <v>0.97638888888888886</v>
      </c>
      <c r="V20" s="3">
        <f>U20-T20</f>
        <v>1.1111111111111072E-2</v>
      </c>
    </row>
    <row r="21" spans="1:22" x14ac:dyDescent="0.25">
      <c r="A21" s="1" t="s">
        <v>20</v>
      </c>
      <c r="B21" s="4">
        <f t="shared" ref="B21:B26" si="21">C20</f>
        <v>6.3888888888888884E-2</v>
      </c>
      <c r="C21" s="4">
        <f>B21+60/24/60</f>
        <v>0.10555555555555554</v>
      </c>
      <c r="D21" s="3">
        <f t="shared" si="14"/>
        <v>4.1666666666666657E-2</v>
      </c>
      <c r="E21" s="4">
        <f t="shared" ref="E21:E26" si="22">F20</f>
        <v>0.2388888888888889</v>
      </c>
      <c r="F21" s="4">
        <f>E21+60/24/60</f>
        <v>0.28055555555555556</v>
      </c>
      <c r="G21" s="3">
        <f t="shared" ref="G21:G23" si="23">F21-E21</f>
        <v>4.1666666666666657E-2</v>
      </c>
      <c r="H21" s="4">
        <f t="shared" ref="H21:H26" si="24">I20</f>
        <v>0.3972222222222222</v>
      </c>
      <c r="I21" s="4">
        <f>H21+60/24/60</f>
        <v>0.43888888888888888</v>
      </c>
      <c r="J21" s="3">
        <f t="shared" ref="J21:J23" si="25">I21-H21</f>
        <v>4.1666666666666685E-2</v>
      </c>
      <c r="K21" s="4">
        <f t="shared" ref="K21:K26" si="26">L20</f>
        <v>0.5395833333333333</v>
      </c>
      <c r="L21" s="4">
        <f>K21+60/24/60</f>
        <v>0.58124999999999993</v>
      </c>
      <c r="M21" s="3">
        <f t="shared" ref="M21:M23" si="27">L21-K21</f>
        <v>4.166666666666663E-2</v>
      </c>
      <c r="N21" s="4">
        <f t="shared" ref="N21:N26" si="28">O20</f>
        <v>0.69166666666666676</v>
      </c>
      <c r="O21" s="4">
        <f>N21+60/24/60</f>
        <v>0.73333333333333339</v>
      </c>
      <c r="P21" s="3">
        <f t="shared" ref="P21:P23" si="29">O21-N21</f>
        <v>4.166666666666663E-2</v>
      </c>
      <c r="Q21" s="4">
        <f t="shared" ref="Q21:Q26" si="30">R20</f>
        <v>0.82986111111111116</v>
      </c>
      <c r="R21" s="4">
        <f>Q21+60/24/60</f>
        <v>0.87152777777777779</v>
      </c>
      <c r="S21" s="3">
        <f t="shared" ref="S21:S23" si="31">R21-Q21</f>
        <v>4.166666666666663E-2</v>
      </c>
      <c r="T21" s="4">
        <f t="shared" ref="T21:T26" si="32">U20</f>
        <v>0.97638888888888886</v>
      </c>
      <c r="U21" s="4">
        <f>T21+60/24/60</f>
        <v>1.0180555555555555</v>
      </c>
      <c r="V21" s="3">
        <f t="shared" ref="V21:V23" si="33">U21-T21</f>
        <v>4.166666666666663E-2</v>
      </c>
    </row>
    <row r="22" spans="1:22" x14ac:dyDescent="0.25">
      <c r="A22" s="1" t="s">
        <v>24</v>
      </c>
      <c r="B22" s="4">
        <f t="shared" si="21"/>
        <v>0.10555555555555554</v>
      </c>
      <c r="C22" s="2">
        <v>0.11666666666666665</v>
      </c>
      <c r="D22" s="3">
        <f t="shared" si="14"/>
        <v>1.1111111111111113E-2</v>
      </c>
      <c r="E22" s="4">
        <f t="shared" si="22"/>
        <v>0.28055555555555556</v>
      </c>
      <c r="F22" s="2">
        <v>0.29236111111111113</v>
      </c>
      <c r="G22" s="3">
        <f t="shared" si="23"/>
        <v>1.1805555555555569E-2</v>
      </c>
      <c r="H22" s="4">
        <f t="shared" si="24"/>
        <v>0.43888888888888888</v>
      </c>
      <c r="I22" s="2">
        <v>0.44861111111111113</v>
      </c>
      <c r="J22" s="3">
        <f t="shared" si="25"/>
        <v>9.7222222222222432E-3</v>
      </c>
      <c r="K22" s="4">
        <f t="shared" si="26"/>
        <v>0.58124999999999993</v>
      </c>
      <c r="L22" s="2">
        <v>0.59444444444444444</v>
      </c>
      <c r="M22" s="3">
        <f t="shared" si="27"/>
        <v>1.3194444444444509E-2</v>
      </c>
      <c r="N22" s="4">
        <f t="shared" si="28"/>
        <v>0.73333333333333339</v>
      </c>
      <c r="O22" s="2">
        <v>0.74513888888888891</v>
      </c>
      <c r="P22" s="3">
        <f t="shared" si="29"/>
        <v>1.1805555555555514E-2</v>
      </c>
      <c r="Q22" s="4">
        <f t="shared" si="30"/>
        <v>0.87152777777777779</v>
      </c>
      <c r="R22" s="2">
        <v>0.89097222222222217</v>
      </c>
      <c r="S22" s="3">
        <f t="shared" si="31"/>
        <v>1.9444444444444375E-2</v>
      </c>
      <c r="T22" s="4">
        <f t="shared" si="32"/>
        <v>1.0180555555555555</v>
      </c>
      <c r="U22" s="2">
        <v>2.9166666666666664E-2</v>
      </c>
      <c r="V22" s="3">
        <f>U22-T22+1</f>
        <v>1.1111111111111183E-2</v>
      </c>
    </row>
    <row r="23" spans="1:22" x14ac:dyDescent="0.25">
      <c r="A23" s="1" t="s">
        <v>25</v>
      </c>
      <c r="B23" s="4">
        <f t="shared" si="21"/>
        <v>0.11666666666666665</v>
      </c>
      <c r="C23" s="4">
        <f>B23+20/60/24</f>
        <v>0.13055555555555554</v>
      </c>
      <c r="D23" s="3">
        <f t="shared" si="14"/>
        <v>1.3888888888888881E-2</v>
      </c>
      <c r="E23" s="4">
        <f t="shared" si="22"/>
        <v>0.29236111111111113</v>
      </c>
      <c r="F23" s="4">
        <f>E23+20/60/24</f>
        <v>0.30625000000000002</v>
      </c>
      <c r="G23" s="3">
        <f t="shared" si="23"/>
        <v>1.3888888888888895E-2</v>
      </c>
      <c r="H23" s="4">
        <f t="shared" si="24"/>
        <v>0.44861111111111113</v>
      </c>
      <c r="I23" s="4">
        <f>H23+20/60/24</f>
        <v>0.46250000000000002</v>
      </c>
      <c r="J23" s="3">
        <f t="shared" si="25"/>
        <v>1.3888888888888895E-2</v>
      </c>
      <c r="K23" s="4">
        <f t="shared" si="26"/>
        <v>0.59444444444444444</v>
      </c>
      <c r="L23" s="4">
        <f>K23+20/60/24</f>
        <v>0.60833333333333328</v>
      </c>
      <c r="M23" s="3">
        <f t="shared" si="27"/>
        <v>1.388888888888884E-2</v>
      </c>
      <c r="N23" s="4">
        <f t="shared" si="28"/>
        <v>0.74513888888888891</v>
      </c>
      <c r="O23" s="4">
        <f>N23+20/60/24</f>
        <v>0.75902777777777775</v>
      </c>
      <c r="P23" s="3">
        <f t="shared" si="29"/>
        <v>1.388888888888884E-2</v>
      </c>
      <c r="Q23" s="4">
        <f t="shared" si="30"/>
        <v>0.89097222222222217</v>
      </c>
      <c r="R23" s="4">
        <f>Q23+20/60/24</f>
        <v>0.90486111111111101</v>
      </c>
      <c r="S23" s="3">
        <f t="shared" si="31"/>
        <v>1.388888888888884E-2</v>
      </c>
      <c r="T23" s="4">
        <f t="shared" si="32"/>
        <v>2.9166666666666664E-2</v>
      </c>
      <c r="U23" s="4">
        <f>T23+20/60/24</f>
        <v>4.3055555555555555E-2</v>
      </c>
      <c r="V23" s="3">
        <f t="shared" si="33"/>
        <v>1.3888888888888892E-2</v>
      </c>
    </row>
    <row r="24" spans="1:22" x14ac:dyDescent="0.25">
      <c r="A24" s="5" t="s">
        <v>21</v>
      </c>
      <c r="D24" s="6">
        <f>B25-C23+1</f>
        <v>1.0493055555555555</v>
      </c>
      <c r="G24" s="6">
        <f>E25-F23+1</f>
        <v>1.0201388888888889</v>
      </c>
      <c r="J24" s="6">
        <f>H25-I23+1</f>
        <v>1.0125</v>
      </c>
      <c r="M24" s="6">
        <f>K25-L23+1</f>
        <v>1.0222222222222221</v>
      </c>
      <c r="P24" s="6">
        <f>N25-O23+1</f>
        <v>1.0152777777777777</v>
      </c>
      <c r="S24" s="6">
        <f>Q25-R23+1</f>
        <v>1.0159722222222225</v>
      </c>
      <c r="V24" s="6">
        <f>T25-U23+1</f>
        <v>1.0472222222222223</v>
      </c>
    </row>
    <row r="25" spans="1:22" x14ac:dyDescent="0.25">
      <c r="A25" s="1" t="s">
        <v>26</v>
      </c>
      <c r="B25" s="2">
        <v>0.17986111111111111</v>
      </c>
      <c r="C25" s="2">
        <v>0.1875</v>
      </c>
      <c r="D25" s="3">
        <f t="shared" si="14"/>
        <v>7.6388888888888895E-3</v>
      </c>
      <c r="E25" s="2">
        <v>0.3263888888888889</v>
      </c>
      <c r="F25" s="2">
        <v>0.33333333333333331</v>
      </c>
      <c r="G25" s="3">
        <f t="shared" ref="G25:G26" si="34">F25-E25</f>
        <v>6.9444444444444198E-3</v>
      </c>
      <c r="H25" s="2">
        <v>0.47500000000000003</v>
      </c>
      <c r="I25" s="2">
        <v>0.48194444444444445</v>
      </c>
      <c r="J25" s="3">
        <f t="shared" ref="J25:J26" si="35">I25-H25</f>
        <v>6.9444444444444198E-3</v>
      </c>
      <c r="K25" s="2">
        <v>0.63055555555555554</v>
      </c>
      <c r="L25" s="2">
        <v>0.63750000000000007</v>
      </c>
      <c r="M25" s="3">
        <f t="shared" ref="M25:M26" si="36">L25-K25</f>
        <v>6.9444444444445308E-3</v>
      </c>
      <c r="N25" s="2">
        <v>0.77430555555555547</v>
      </c>
      <c r="O25" s="2">
        <v>0.78125</v>
      </c>
      <c r="P25" s="3">
        <f t="shared" ref="P25:P26" si="37">O25-N25</f>
        <v>6.9444444444445308E-3</v>
      </c>
      <c r="Q25" s="2">
        <v>0.92083333333333339</v>
      </c>
      <c r="R25" s="2">
        <v>0.92708333333333337</v>
      </c>
      <c r="S25" s="3">
        <f t="shared" ref="S25:S26" si="38">R25-Q25</f>
        <v>6.2499999999999778E-3</v>
      </c>
      <c r="T25" s="2">
        <v>9.0277777777777776E-2</v>
      </c>
      <c r="U25" s="2">
        <v>9.8611111111111108E-2</v>
      </c>
      <c r="V25" s="3">
        <f t="shared" ref="V25:V26" si="39">U25-T25</f>
        <v>8.3333333333333315E-3</v>
      </c>
    </row>
    <row r="26" spans="1:22" x14ac:dyDescent="0.25">
      <c r="A26" s="1" t="s">
        <v>27</v>
      </c>
      <c r="B26" s="4">
        <f t="shared" si="21"/>
        <v>0.1875</v>
      </c>
      <c r="C26" s="2">
        <v>0.19999999999999998</v>
      </c>
      <c r="D26" s="3">
        <f t="shared" si="14"/>
        <v>1.2499999999999983E-2</v>
      </c>
      <c r="E26" s="4">
        <f t="shared" si="22"/>
        <v>0.33333333333333331</v>
      </c>
      <c r="F26" s="2">
        <v>0.34513888888888888</v>
      </c>
      <c r="G26" s="3">
        <f t="shared" si="34"/>
        <v>1.1805555555555569E-2</v>
      </c>
      <c r="H26" s="4">
        <f t="shared" si="24"/>
        <v>0.48194444444444445</v>
      </c>
      <c r="I26" s="2">
        <v>0.49444444444444446</v>
      </c>
      <c r="J26" s="3">
        <f t="shared" si="35"/>
        <v>1.2500000000000011E-2</v>
      </c>
      <c r="K26" s="4">
        <f t="shared" si="26"/>
        <v>0.63750000000000007</v>
      </c>
      <c r="L26" s="2">
        <v>0.64930555555555558</v>
      </c>
      <c r="M26" s="3">
        <f t="shared" si="36"/>
        <v>1.1805555555555514E-2</v>
      </c>
      <c r="N26" s="4">
        <f t="shared" si="28"/>
        <v>0.78125</v>
      </c>
      <c r="O26" s="2">
        <v>0.79375000000000007</v>
      </c>
      <c r="P26" s="3">
        <f t="shared" si="37"/>
        <v>1.2500000000000067E-2</v>
      </c>
      <c r="Q26" s="4">
        <f t="shared" si="30"/>
        <v>0.92708333333333337</v>
      </c>
      <c r="R26" s="2">
        <v>0.93958333333333333</v>
      </c>
      <c r="S26" s="3">
        <f t="shared" si="38"/>
        <v>1.2499999999999956E-2</v>
      </c>
      <c r="T26" s="4">
        <f t="shared" si="32"/>
        <v>9.8611111111111108E-2</v>
      </c>
      <c r="U26" s="2">
        <v>0.11180555555555556</v>
      </c>
      <c r="V26" s="3">
        <f t="shared" si="39"/>
        <v>1.3194444444444453E-2</v>
      </c>
    </row>
    <row r="27" spans="1:22" s="7" customFormat="1" x14ac:dyDescent="0.25"/>
    <row r="28" spans="1:22" x14ac:dyDescent="0.25">
      <c r="A28" s="1" t="s">
        <v>28</v>
      </c>
      <c r="B28" s="2">
        <v>0.17986111111111111</v>
      </c>
      <c r="C28" s="4">
        <f>B28+4/60/24</f>
        <v>0.18263888888888888</v>
      </c>
      <c r="D28" s="3">
        <f t="shared" si="14"/>
        <v>2.7777777777777679E-3</v>
      </c>
      <c r="E28" s="2">
        <v>0.3263888888888889</v>
      </c>
      <c r="F28" s="4">
        <f>E28+4/60/24</f>
        <v>0.32916666666666666</v>
      </c>
      <c r="G28" s="3">
        <f t="shared" ref="G28" si="40">F28-E28</f>
        <v>2.7777777777777679E-3</v>
      </c>
      <c r="H28" s="2">
        <v>0.47500000000000003</v>
      </c>
      <c r="I28" s="4">
        <f>H28+4/60/24</f>
        <v>0.4777777777777778</v>
      </c>
      <c r="J28" s="3">
        <f t="shared" ref="J28" si="41">I28-H28</f>
        <v>2.7777777777777679E-3</v>
      </c>
      <c r="K28" s="2">
        <v>0.63055555555555554</v>
      </c>
      <c r="L28" s="4">
        <f>K28+4/60/24</f>
        <v>0.6333333333333333</v>
      </c>
      <c r="M28" s="3">
        <f t="shared" ref="M28" si="42">L28-K28</f>
        <v>2.7777777777777679E-3</v>
      </c>
      <c r="N28" s="2">
        <v>0.77430555555555547</v>
      </c>
      <c r="O28" s="4">
        <f>N28+4/60/24</f>
        <v>0.77708333333333324</v>
      </c>
      <c r="P28" s="3">
        <f t="shared" ref="P28" si="43">O28-N28</f>
        <v>2.7777777777777679E-3</v>
      </c>
      <c r="Q28" s="2">
        <v>0.92083333333333339</v>
      </c>
      <c r="R28" s="4">
        <f>Q28+4/60/24</f>
        <v>0.92361111111111116</v>
      </c>
      <c r="S28" s="3">
        <f t="shared" ref="S28" si="44">R28-Q28</f>
        <v>2.7777777777777679E-3</v>
      </c>
      <c r="T28" s="2">
        <v>9.0277777777777776E-2</v>
      </c>
      <c r="U28" s="4">
        <f>T28+4/60/24</f>
        <v>9.3055555555555558E-2</v>
      </c>
      <c r="V28" s="3">
        <f t="shared" ref="V28" si="45">U28-T28</f>
        <v>2.7777777777777818E-3</v>
      </c>
    </row>
    <row r="29" spans="1:22" x14ac:dyDescent="0.25">
      <c r="A29" s="5" t="s">
        <v>21</v>
      </c>
      <c r="D29" s="6">
        <f>B30-C28</f>
        <v>4.8611111111111216E-3</v>
      </c>
      <c r="G29" s="6">
        <f>E30-F28</f>
        <v>4.1666666666666519E-3</v>
      </c>
      <c r="J29" s="6">
        <f>H30-I28</f>
        <v>4.1666666666666519E-3</v>
      </c>
      <c r="M29" s="6">
        <f>K30-L28</f>
        <v>4.1666666666667629E-3</v>
      </c>
      <c r="P29" s="6">
        <f>N30-O28</f>
        <v>4.1666666666667629E-3</v>
      </c>
      <c r="S29" s="6">
        <f>Q30-R28</f>
        <v>3.4722222222222099E-3</v>
      </c>
      <c r="V29" s="6">
        <f>T30-U28</f>
        <v>5.5555555555555497E-3</v>
      </c>
    </row>
    <row r="30" spans="1:22" x14ac:dyDescent="0.25">
      <c r="A30" s="1" t="s">
        <v>27</v>
      </c>
      <c r="B30" s="4">
        <f>B26</f>
        <v>0.1875</v>
      </c>
      <c r="C30" s="4">
        <f>C26</f>
        <v>0.19999999999999998</v>
      </c>
      <c r="D30" s="3">
        <f t="shared" si="14"/>
        <v>1.2499999999999983E-2</v>
      </c>
      <c r="E30" s="4">
        <f>E26</f>
        <v>0.33333333333333331</v>
      </c>
      <c r="F30" s="4">
        <f>F26</f>
        <v>0.34513888888888888</v>
      </c>
      <c r="G30" s="3">
        <f t="shared" ref="G30:G36" si="46">F30-E30</f>
        <v>1.1805555555555569E-2</v>
      </c>
      <c r="H30" s="4">
        <f>H26</f>
        <v>0.48194444444444445</v>
      </c>
      <c r="I30" s="4">
        <f>I26</f>
        <v>0.49444444444444446</v>
      </c>
      <c r="J30" s="3">
        <f t="shared" ref="J30:J36" si="47">I30-H30</f>
        <v>1.2500000000000011E-2</v>
      </c>
      <c r="K30" s="4">
        <f>K26</f>
        <v>0.63750000000000007</v>
      </c>
      <c r="L30" s="4">
        <f>L26</f>
        <v>0.64930555555555558</v>
      </c>
      <c r="M30" s="3">
        <f t="shared" ref="M30:M36" si="48">L30-K30</f>
        <v>1.1805555555555514E-2</v>
      </c>
      <c r="N30" s="4">
        <f>N26</f>
        <v>0.78125</v>
      </c>
      <c r="O30" s="4">
        <f>O26</f>
        <v>0.79375000000000007</v>
      </c>
      <c r="P30" s="3">
        <f t="shared" ref="P30:P36" si="49">O30-N30</f>
        <v>1.2500000000000067E-2</v>
      </c>
      <c r="Q30" s="4">
        <f>Q26</f>
        <v>0.92708333333333337</v>
      </c>
      <c r="R30" s="4">
        <f>R26</f>
        <v>0.93958333333333333</v>
      </c>
      <c r="S30" s="3">
        <f t="shared" ref="S30:S36" si="50">R30-Q30</f>
        <v>1.2499999999999956E-2</v>
      </c>
      <c r="T30" s="4">
        <f>T26</f>
        <v>9.8611111111111108E-2</v>
      </c>
      <c r="U30" s="4">
        <f>U26</f>
        <v>0.11180555555555556</v>
      </c>
      <c r="V30" s="3">
        <f t="shared" ref="V30:V36" si="51">U30-T30</f>
        <v>1.3194444444444453E-2</v>
      </c>
    </row>
    <row r="31" spans="1:22" x14ac:dyDescent="0.25">
      <c r="A31" s="1" t="s">
        <v>29</v>
      </c>
      <c r="B31" s="2">
        <v>0.19236111111111112</v>
      </c>
      <c r="C31" s="4">
        <f>B31+15/24/60</f>
        <v>0.20277777777777778</v>
      </c>
      <c r="D31" s="3">
        <f t="shared" si="14"/>
        <v>1.0416666666666657E-2</v>
      </c>
      <c r="E31" s="2">
        <v>0.33888888888888885</v>
      </c>
      <c r="F31" s="4">
        <f>E31+15/24/60</f>
        <v>0.34930555555555554</v>
      </c>
      <c r="G31" s="3">
        <f t="shared" si="46"/>
        <v>1.0416666666666685E-2</v>
      </c>
      <c r="H31" s="2">
        <v>0.48749999999999999</v>
      </c>
      <c r="I31" s="4">
        <f>H31+15/24/60</f>
        <v>0.49791666666666667</v>
      </c>
      <c r="J31" s="3">
        <f t="shared" si="47"/>
        <v>1.0416666666666685E-2</v>
      </c>
      <c r="K31" s="2">
        <v>0.6430555555555556</v>
      </c>
      <c r="L31" s="4">
        <f>K31+15/24/60</f>
        <v>0.65347222222222223</v>
      </c>
      <c r="M31" s="3">
        <f t="shared" si="48"/>
        <v>1.041666666666663E-2</v>
      </c>
      <c r="N31" s="2">
        <v>0.78611111111111109</v>
      </c>
      <c r="O31" s="4">
        <f>N31+15/24/60</f>
        <v>0.79652777777777772</v>
      </c>
      <c r="P31" s="3">
        <f t="shared" si="49"/>
        <v>1.041666666666663E-2</v>
      </c>
      <c r="Q31" s="2">
        <v>0.93194444444444446</v>
      </c>
      <c r="R31" s="4">
        <f>Q31+15/24/60</f>
        <v>0.94236111111111109</v>
      </c>
      <c r="S31" s="3">
        <f t="shared" si="50"/>
        <v>1.041666666666663E-2</v>
      </c>
      <c r="T31" s="2">
        <v>0.10555555555555556</v>
      </c>
      <c r="U31" s="4">
        <f>T31+15/24/60</f>
        <v>0.11597222222222223</v>
      </c>
      <c r="V31" s="3">
        <f t="shared" si="51"/>
        <v>1.0416666666666671E-2</v>
      </c>
    </row>
    <row r="32" spans="1:22" x14ac:dyDescent="0.25">
      <c r="A32" s="1" t="s">
        <v>30</v>
      </c>
      <c r="B32" s="4">
        <f>C31</f>
        <v>0.20277777777777778</v>
      </c>
      <c r="C32" s="2">
        <v>0.24166666666666667</v>
      </c>
      <c r="D32" s="3">
        <f t="shared" si="14"/>
        <v>3.888888888888889E-2</v>
      </c>
      <c r="E32" s="4">
        <f>F31</f>
        <v>0.34930555555555554</v>
      </c>
      <c r="F32" s="2">
        <v>0.38750000000000001</v>
      </c>
      <c r="G32" s="3">
        <f t="shared" si="46"/>
        <v>3.8194444444444475E-2</v>
      </c>
      <c r="H32" s="4">
        <f>I31</f>
        <v>0.49791666666666667</v>
      </c>
      <c r="I32" s="2">
        <v>0.53680555555555554</v>
      </c>
      <c r="J32" s="3">
        <f t="shared" si="47"/>
        <v>3.8888888888888862E-2</v>
      </c>
      <c r="K32" s="4">
        <f>L31</f>
        <v>0.65347222222222223</v>
      </c>
      <c r="L32" s="2">
        <v>0.69097222222222221</v>
      </c>
      <c r="M32" s="3">
        <f t="shared" si="48"/>
        <v>3.7499999999999978E-2</v>
      </c>
      <c r="N32" s="4">
        <f>O31</f>
        <v>0.79652777777777772</v>
      </c>
      <c r="O32" s="2">
        <v>0.8354166666666667</v>
      </c>
      <c r="P32" s="3">
        <f t="shared" si="49"/>
        <v>3.8888888888888973E-2</v>
      </c>
      <c r="Q32" s="4">
        <f>R31</f>
        <v>0.94236111111111109</v>
      </c>
      <c r="R32" s="2">
        <v>0.98125000000000007</v>
      </c>
      <c r="S32" s="3">
        <f t="shared" si="50"/>
        <v>3.8888888888888973E-2</v>
      </c>
      <c r="T32" s="4">
        <f>U31</f>
        <v>0.11597222222222223</v>
      </c>
      <c r="U32" s="2">
        <v>0.15555555555555556</v>
      </c>
      <c r="V32" s="3">
        <f t="shared" si="51"/>
        <v>3.9583333333333331E-2</v>
      </c>
    </row>
    <row r="33" spans="1:22" x14ac:dyDescent="0.25">
      <c r="A33" s="1" t="s">
        <v>31</v>
      </c>
      <c r="B33" s="4">
        <f>C32</f>
        <v>0.24166666666666667</v>
      </c>
      <c r="C33" s="2">
        <v>0.27916666666666667</v>
      </c>
      <c r="D33" s="3">
        <f t="shared" si="14"/>
        <v>3.7500000000000006E-2</v>
      </c>
      <c r="E33" s="4">
        <f>F32</f>
        <v>0.38750000000000001</v>
      </c>
      <c r="F33" s="2">
        <v>0.42569444444444443</v>
      </c>
      <c r="G33" s="3">
        <f t="shared" si="46"/>
        <v>3.819444444444442E-2</v>
      </c>
      <c r="H33" s="4">
        <f>I32</f>
        <v>0.53680555555555554</v>
      </c>
      <c r="I33" s="2">
        <v>0.57500000000000007</v>
      </c>
      <c r="J33" s="3">
        <f t="shared" si="47"/>
        <v>3.8194444444444531E-2</v>
      </c>
      <c r="K33" s="4">
        <f>L32</f>
        <v>0.69097222222222221</v>
      </c>
      <c r="L33" s="2">
        <v>0.72916666666666663</v>
      </c>
      <c r="M33" s="3">
        <f t="shared" si="48"/>
        <v>3.819444444444442E-2</v>
      </c>
      <c r="N33" s="4">
        <f>O32</f>
        <v>0.8354166666666667</v>
      </c>
      <c r="O33" s="2">
        <v>0.87291666666666667</v>
      </c>
      <c r="P33" s="3">
        <f t="shared" si="49"/>
        <v>3.7499999999999978E-2</v>
      </c>
      <c r="Q33" s="4">
        <f>R32</f>
        <v>0.98125000000000007</v>
      </c>
      <c r="R33" s="2">
        <v>1.0194444444444444</v>
      </c>
      <c r="S33" s="3">
        <f t="shared" si="50"/>
        <v>3.8194444444444309E-2</v>
      </c>
      <c r="T33" s="4">
        <f>U32</f>
        <v>0.15555555555555556</v>
      </c>
      <c r="U33" s="2">
        <v>0.19305555555555554</v>
      </c>
      <c r="V33" s="3">
        <f t="shared" si="51"/>
        <v>3.7499999999999978E-2</v>
      </c>
    </row>
    <row r="34" spans="1:22" x14ac:dyDescent="0.25">
      <c r="A34" s="1" t="s">
        <v>32</v>
      </c>
      <c r="B34" s="4">
        <f>C33</f>
        <v>0.27916666666666667</v>
      </c>
      <c r="C34" s="2">
        <v>0.2951388888888889</v>
      </c>
      <c r="D34" s="3">
        <f t="shared" si="14"/>
        <v>1.5972222222222221E-2</v>
      </c>
      <c r="E34" s="4">
        <f>F33</f>
        <v>0.42569444444444443</v>
      </c>
      <c r="F34" s="2">
        <v>0.4381944444444445</v>
      </c>
      <c r="G34" s="3">
        <f t="shared" si="46"/>
        <v>1.2500000000000067E-2</v>
      </c>
      <c r="H34" s="4">
        <f>I33</f>
        <v>0.57500000000000007</v>
      </c>
      <c r="I34" s="2">
        <v>0.58888888888888891</v>
      </c>
      <c r="J34" s="3">
        <f t="shared" si="47"/>
        <v>1.388888888888884E-2</v>
      </c>
      <c r="K34" s="4">
        <f>L33</f>
        <v>0.72916666666666663</v>
      </c>
      <c r="L34" s="2">
        <v>0.74652777777777779</v>
      </c>
      <c r="M34" s="3">
        <f t="shared" si="48"/>
        <v>1.736111111111116E-2</v>
      </c>
      <c r="N34" s="4">
        <f>O33</f>
        <v>0.87291666666666667</v>
      </c>
      <c r="O34" s="2">
        <v>0.88750000000000007</v>
      </c>
      <c r="P34" s="3">
        <f t="shared" si="49"/>
        <v>1.4583333333333393E-2</v>
      </c>
      <c r="Q34" s="4">
        <f>R33</f>
        <v>1.0194444444444444</v>
      </c>
      <c r="R34" s="2">
        <v>1.0333333333333334</v>
      </c>
      <c r="S34" s="3">
        <f t="shared" si="50"/>
        <v>1.3888888888889062E-2</v>
      </c>
      <c r="T34" s="4">
        <f>U33</f>
        <v>0.19305555555555554</v>
      </c>
      <c r="U34" s="2">
        <v>0.20555555555555557</v>
      </c>
      <c r="V34" s="3">
        <f t="shared" si="51"/>
        <v>1.2500000000000039E-2</v>
      </c>
    </row>
    <row r="35" spans="1:22" x14ac:dyDescent="0.25">
      <c r="A35" s="1" t="s">
        <v>33</v>
      </c>
      <c r="B35" s="4">
        <f>C34</f>
        <v>0.2951388888888889</v>
      </c>
      <c r="C35" s="4">
        <f>B35+10/24/60</f>
        <v>0.30208333333333331</v>
      </c>
      <c r="D35" s="3">
        <f t="shared" si="14"/>
        <v>6.9444444444444198E-3</v>
      </c>
      <c r="E35" s="4">
        <f>F34</f>
        <v>0.4381944444444445</v>
      </c>
      <c r="F35" s="2">
        <v>0.44513888888888892</v>
      </c>
      <c r="G35" s="3">
        <f t="shared" si="46"/>
        <v>6.9444444444444198E-3</v>
      </c>
      <c r="H35" s="4">
        <f>I34</f>
        <v>0.58888888888888891</v>
      </c>
      <c r="I35" s="2">
        <v>0.59583333333333333</v>
      </c>
      <c r="J35" s="3">
        <f t="shared" si="47"/>
        <v>6.9444444444444198E-3</v>
      </c>
      <c r="K35" s="4">
        <f>L34</f>
        <v>0.74652777777777779</v>
      </c>
      <c r="L35" s="2">
        <v>0.75347222222222221</v>
      </c>
      <c r="M35" s="3">
        <f t="shared" si="48"/>
        <v>6.9444444444444198E-3</v>
      </c>
      <c r="N35" s="4">
        <f>O34</f>
        <v>0.88750000000000007</v>
      </c>
      <c r="O35" s="2">
        <v>0.89444444444444438</v>
      </c>
      <c r="P35" s="3">
        <f t="shared" si="49"/>
        <v>6.9444444444443088E-3</v>
      </c>
      <c r="Q35" s="4">
        <f>R34</f>
        <v>1.0333333333333334</v>
      </c>
      <c r="R35" s="2">
        <v>1.0402777777777776</v>
      </c>
      <c r="S35" s="3">
        <f t="shared" si="50"/>
        <v>6.9444444444441977E-3</v>
      </c>
      <c r="T35" s="4">
        <f>U34</f>
        <v>0.20555555555555557</v>
      </c>
      <c r="U35" s="2">
        <v>0.21249999999999999</v>
      </c>
      <c r="V35" s="3">
        <f t="shared" si="51"/>
        <v>6.9444444444444198E-3</v>
      </c>
    </row>
    <row r="36" spans="1:22" x14ac:dyDescent="0.25">
      <c r="A36" s="1" t="s">
        <v>34</v>
      </c>
      <c r="B36" s="4">
        <f>C35</f>
        <v>0.30208333333333331</v>
      </c>
      <c r="C36" s="2">
        <v>0.31180555555555556</v>
      </c>
      <c r="D36" s="3">
        <f t="shared" si="14"/>
        <v>9.7222222222222432E-3</v>
      </c>
      <c r="E36" s="4">
        <f>F35</f>
        <v>0.44513888888888892</v>
      </c>
      <c r="F36" s="2">
        <v>0.45624999999999999</v>
      </c>
      <c r="G36" s="3">
        <f t="shared" si="46"/>
        <v>1.1111111111111072E-2</v>
      </c>
      <c r="H36" s="4">
        <f>I35</f>
        <v>0.59583333333333333</v>
      </c>
      <c r="I36" s="2">
        <v>0.6069444444444444</v>
      </c>
      <c r="J36" s="3">
        <f t="shared" si="47"/>
        <v>1.1111111111111072E-2</v>
      </c>
      <c r="K36" s="4">
        <f>L35</f>
        <v>0.75347222222222221</v>
      </c>
      <c r="L36" s="2">
        <v>0.76527777777777783</v>
      </c>
      <c r="M36" s="3">
        <f t="shared" si="48"/>
        <v>1.1805555555555625E-2</v>
      </c>
      <c r="N36" s="4">
        <f>O35</f>
        <v>0.89444444444444438</v>
      </c>
      <c r="O36" s="2">
        <v>0.90694444444444444</v>
      </c>
      <c r="P36" s="3">
        <f t="shared" si="49"/>
        <v>1.2500000000000067E-2</v>
      </c>
      <c r="Q36" s="4">
        <f>R35</f>
        <v>1.0402777777777776</v>
      </c>
      <c r="R36" s="2">
        <v>1.0513888888888889</v>
      </c>
      <c r="S36" s="3">
        <f t="shared" si="50"/>
        <v>1.1111111111111294E-2</v>
      </c>
      <c r="T36" s="4">
        <f>U35</f>
        <v>0.21249999999999999</v>
      </c>
      <c r="U36" s="2">
        <v>0.22291666666666665</v>
      </c>
      <c r="V36" s="3">
        <f t="shared" si="51"/>
        <v>1.0416666666666657E-2</v>
      </c>
    </row>
    <row r="37" spans="1:22" s="7" customFormat="1" x14ac:dyDescent="0.25"/>
    <row r="38" spans="1:22" x14ac:dyDescent="0.25">
      <c r="A38" s="5" t="s">
        <v>21</v>
      </c>
      <c r="D38" s="6">
        <f>B39-C33</f>
        <v>3.3333333333333326E-2</v>
      </c>
      <c r="G38" s="6">
        <f>E39-F33</f>
        <v>3.5416666666666652E-2</v>
      </c>
      <c r="J38" s="6">
        <f>H39-I33</f>
        <v>4.513888888888884E-2</v>
      </c>
      <c r="M38" s="6">
        <f>K39-L33</f>
        <v>3.4027777777777768E-2</v>
      </c>
      <c r="P38" s="6">
        <f>N39-O33</f>
        <v>3.819444444444442E-2</v>
      </c>
      <c r="S38" s="6">
        <f>Q39-R33+1</f>
        <v>5.6944444444444464E-2</v>
      </c>
      <c r="V38" s="6">
        <f>T39-U33</f>
        <v>2.2222222222222254E-2</v>
      </c>
    </row>
    <row r="39" spans="1:22" x14ac:dyDescent="0.25">
      <c r="A39" s="1" t="s">
        <v>35</v>
      </c>
      <c r="B39" s="2">
        <v>0.3125</v>
      </c>
      <c r="C39" s="2">
        <v>0.33263888888888887</v>
      </c>
      <c r="D39" s="3">
        <f t="shared" si="14"/>
        <v>2.0138888888888873E-2</v>
      </c>
      <c r="E39" s="2">
        <v>0.46111111111111108</v>
      </c>
      <c r="F39" s="2">
        <v>0.48125000000000001</v>
      </c>
      <c r="G39" s="3">
        <f t="shared" ref="G39" si="52">F39-E39</f>
        <v>2.0138888888888928E-2</v>
      </c>
      <c r="H39" s="2">
        <v>0.62013888888888891</v>
      </c>
      <c r="I39" s="2">
        <v>0.63958333333333328</v>
      </c>
      <c r="J39" s="3">
        <f t="shared" ref="J39" si="53">I39-H39</f>
        <v>1.9444444444444375E-2</v>
      </c>
      <c r="K39" s="2">
        <v>0.7631944444444444</v>
      </c>
      <c r="L39" s="2">
        <v>0.78402777777777777</v>
      </c>
      <c r="M39" s="3">
        <f t="shared" ref="M39" si="54">L39-K39</f>
        <v>2.083333333333337E-2</v>
      </c>
      <c r="N39" s="2">
        <v>0.91111111111111109</v>
      </c>
      <c r="O39" s="2">
        <v>0.93125000000000002</v>
      </c>
      <c r="P39" s="3">
        <f t="shared" ref="P39" si="55">O39-N39</f>
        <v>2.0138888888888928E-2</v>
      </c>
      <c r="Q39" s="2">
        <v>7.6388888888888895E-2</v>
      </c>
      <c r="R39" s="2">
        <v>9.6527777777777768E-2</v>
      </c>
      <c r="S39" s="3">
        <f t="shared" ref="S39" si="56">R39-Q39</f>
        <v>2.0138888888888873E-2</v>
      </c>
      <c r="T39" s="2">
        <v>0.21527777777777779</v>
      </c>
      <c r="U39" s="2">
        <v>0.23541666666666669</v>
      </c>
      <c r="V39" s="3">
        <f t="shared" ref="V39" si="57">U39-T39</f>
        <v>2.0138888888888901E-2</v>
      </c>
    </row>
    <row r="40" spans="1:22" x14ac:dyDescent="0.25">
      <c r="A40" s="5" t="s">
        <v>21</v>
      </c>
      <c r="D40" s="6">
        <f>B41-C39</f>
        <v>1.2500000000000011E-2</v>
      </c>
      <c r="G40" s="6">
        <f>E41-F39</f>
        <v>5.5555555555555358E-3</v>
      </c>
      <c r="J40" s="6">
        <f>H41-I39</f>
        <v>8.3333333333334147E-3</v>
      </c>
      <c r="M40" s="6">
        <f>K41-L39</f>
        <v>6.9444444444445308E-3</v>
      </c>
      <c r="P40" s="6">
        <f>N41-O39</f>
        <v>7.6388888888889728E-3</v>
      </c>
      <c r="S40" s="6">
        <f>Q41-R39</f>
        <v>6.2500000000000194E-3</v>
      </c>
      <c r="V40" s="6">
        <f>T41-U39</f>
        <v>6.9444444444444198E-3</v>
      </c>
    </row>
    <row r="41" spans="1:22" x14ac:dyDescent="0.25">
      <c r="A41" s="1" t="s">
        <v>37</v>
      </c>
      <c r="B41" s="2">
        <v>0.34513888888888888</v>
      </c>
      <c r="C41" s="4">
        <f>B41+25/60/24</f>
        <v>0.36249999999999999</v>
      </c>
      <c r="D41" s="3">
        <f t="shared" si="14"/>
        <v>1.7361111111111105E-2</v>
      </c>
      <c r="E41" s="2">
        <v>0.48680555555555555</v>
      </c>
      <c r="F41" s="4">
        <f>E41+25/60/24</f>
        <v>0.50416666666666665</v>
      </c>
      <c r="G41" s="3">
        <f t="shared" ref="G41:G42" si="58">F41-E41</f>
        <v>1.7361111111111105E-2</v>
      </c>
      <c r="H41" s="2">
        <v>0.6479166666666667</v>
      </c>
      <c r="I41" s="4">
        <f>H41+25/60/24</f>
        <v>0.66527777777777786</v>
      </c>
      <c r="J41" s="3">
        <f t="shared" ref="J41:J42" si="59">I41-H41</f>
        <v>1.736111111111116E-2</v>
      </c>
      <c r="K41" s="2">
        <v>0.7909722222222223</v>
      </c>
      <c r="L41" s="4">
        <f>K41+25/60/24</f>
        <v>0.80833333333333346</v>
      </c>
      <c r="M41" s="3">
        <f t="shared" ref="M41:M42" si="60">L41-K41</f>
        <v>1.736111111111116E-2</v>
      </c>
      <c r="N41" s="2">
        <v>0.93888888888888899</v>
      </c>
      <c r="O41" s="4">
        <f>N41+25/60/24</f>
        <v>0.95625000000000016</v>
      </c>
      <c r="P41" s="3">
        <f t="shared" ref="P41:P42" si="61">O41-N41</f>
        <v>1.736111111111116E-2</v>
      </c>
      <c r="Q41" s="2">
        <v>0.10277777777777779</v>
      </c>
      <c r="R41" s="4">
        <f>Q41+25/60/24</f>
        <v>0.12013888888888891</v>
      </c>
      <c r="S41" s="3">
        <f t="shared" ref="S41:S42" si="62">R41-Q41</f>
        <v>1.7361111111111119E-2</v>
      </c>
      <c r="T41" s="2">
        <v>0.24236111111111111</v>
      </c>
      <c r="U41" s="4">
        <f>T41+25/60/24</f>
        <v>0.25972222222222224</v>
      </c>
      <c r="V41" s="3">
        <f t="shared" ref="V41:V42" si="63">U41-T41</f>
        <v>1.7361111111111133E-2</v>
      </c>
    </row>
    <row r="42" spans="1:22" x14ac:dyDescent="0.25">
      <c r="A42" s="1" t="s">
        <v>36</v>
      </c>
      <c r="B42" s="4">
        <f>C41</f>
        <v>0.36249999999999999</v>
      </c>
      <c r="C42" s="4">
        <f>B42+10/60/24</f>
        <v>0.36944444444444441</v>
      </c>
      <c r="D42" s="3">
        <f t="shared" si="14"/>
        <v>6.9444444444444198E-3</v>
      </c>
      <c r="E42" s="4">
        <f>F41</f>
        <v>0.50416666666666665</v>
      </c>
      <c r="F42" s="4">
        <f>E42+10/60/24</f>
        <v>0.51111111111111107</v>
      </c>
      <c r="G42" s="3">
        <f t="shared" si="58"/>
        <v>6.9444444444444198E-3</v>
      </c>
      <c r="H42" s="4">
        <f>I41</f>
        <v>0.66527777777777786</v>
      </c>
      <c r="I42" s="4">
        <f>H42+10/60/24</f>
        <v>0.67222222222222228</v>
      </c>
      <c r="J42" s="3">
        <f t="shared" si="59"/>
        <v>6.9444444444444198E-3</v>
      </c>
      <c r="K42" s="4">
        <f>L41</f>
        <v>0.80833333333333346</v>
      </c>
      <c r="L42" s="4">
        <f>K42+10/60/24</f>
        <v>0.81527777777777788</v>
      </c>
      <c r="M42" s="3">
        <f t="shared" si="60"/>
        <v>6.9444444444444198E-3</v>
      </c>
      <c r="N42" s="4">
        <f>O41</f>
        <v>0.95625000000000016</v>
      </c>
      <c r="O42" s="4">
        <f>N42+10/60/24</f>
        <v>0.96319444444444458</v>
      </c>
      <c r="P42" s="3">
        <f t="shared" si="61"/>
        <v>6.9444444444444198E-3</v>
      </c>
      <c r="Q42" s="4">
        <f>R41</f>
        <v>0.12013888888888891</v>
      </c>
      <c r="R42" s="4">
        <f>Q42+10/60/24</f>
        <v>0.12708333333333335</v>
      </c>
      <c r="S42" s="3">
        <f t="shared" si="62"/>
        <v>6.9444444444444475E-3</v>
      </c>
      <c r="T42" s="4">
        <f>U41</f>
        <v>0.25972222222222224</v>
      </c>
      <c r="U42" s="4">
        <f>T42+10/60/24</f>
        <v>0.26666666666666666</v>
      </c>
      <c r="V42" s="3">
        <f t="shared" si="63"/>
        <v>6.9444444444444198E-3</v>
      </c>
    </row>
    <row r="43" spans="1:22" x14ac:dyDescent="0.25">
      <c r="A43" s="5" t="s">
        <v>21</v>
      </c>
      <c r="D43" s="6">
        <f>B44-C42</f>
        <v>6.9444444444444198E-4</v>
      </c>
      <c r="G43" s="6">
        <f>E44-F42</f>
        <v>1.388888888888995E-3</v>
      </c>
      <c r="J43" s="6">
        <f>H44-I42</f>
        <v>4.1666666666666519E-3</v>
      </c>
      <c r="M43" s="6">
        <f>K44-L42</f>
        <v>8.3333333333331927E-3</v>
      </c>
      <c r="P43" s="6">
        <f>N44-O42</f>
        <v>6.9444444444444198E-3</v>
      </c>
      <c r="S43" s="6">
        <f>Q44-R42</f>
        <v>6.2499999999999778E-3</v>
      </c>
      <c r="V43" s="6">
        <f>T44-U42</f>
        <v>5.5555555555555358E-3</v>
      </c>
    </row>
    <row r="44" spans="1:22" x14ac:dyDescent="0.25">
      <c r="A44" s="1" t="s">
        <v>38</v>
      </c>
      <c r="B44" s="2">
        <v>0.37013888888888885</v>
      </c>
      <c r="C44" s="4">
        <f>B44+10/60/24</f>
        <v>0.37708333333333327</v>
      </c>
      <c r="D44" s="3">
        <f t="shared" si="14"/>
        <v>6.9444444444444198E-3</v>
      </c>
      <c r="E44" s="2">
        <v>0.51250000000000007</v>
      </c>
      <c r="F44" s="4">
        <f>E44+10/60/24</f>
        <v>0.51944444444444449</v>
      </c>
      <c r="G44" s="3">
        <f t="shared" ref="G44" si="64">F44-E44</f>
        <v>6.9444444444444198E-3</v>
      </c>
      <c r="H44" s="2">
        <v>0.67638888888888893</v>
      </c>
      <c r="I44" s="4">
        <f>H44+10/60/24</f>
        <v>0.68333333333333335</v>
      </c>
      <c r="J44" s="3">
        <f t="shared" ref="J44" si="65">I44-H44</f>
        <v>6.9444444444444198E-3</v>
      </c>
      <c r="K44" s="2">
        <v>0.82361111111111107</v>
      </c>
      <c r="L44" s="4">
        <f>K44+10/60/24</f>
        <v>0.83055555555555549</v>
      </c>
      <c r="M44" s="3">
        <f t="shared" ref="M44" si="66">L44-K44</f>
        <v>6.9444444444444198E-3</v>
      </c>
      <c r="N44" s="2">
        <v>0.97013888888888899</v>
      </c>
      <c r="O44" s="4">
        <f>N44+10/60/24</f>
        <v>0.97708333333333341</v>
      </c>
      <c r="P44" s="3">
        <f t="shared" ref="P44" si="67">O44-N44</f>
        <v>6.9444444444444198E-3</v>
      </c>
      <c r="Q44" s="2">
        <v>0.13333333333333333</v>
      </c>
      <c r="R44" s="4">
        <f>Q44+10/60/24</f>
        <v>0.14027777777777778</v>
      </c>
      <c r="S44" s="3">
        <f t="shared" ref="S44" si="68">R44-Q44</f>
        <v>6.9444444444444475E-3</v>
      </c>
      <c r="T44" s="2">
        <v>0.2722222222222222</v>
      </c>
      <c r="U44" s="4">
        <f>T44+10/60/24</f>
        <v>0.27916666666666662</v>
      </c>
      <c r="V44" s="3">
        <f t="shared" ref="V44" si="69">U44-T44</f>
        <v>6.9444444444444198E-3</v>
      </c>
    </row>
    <row r="45" spans="1:22" x14ac:dyDescent="0.25">
      <c r="A45" s="5" t="s">
        <v>21</v>
      </c>
      <c r="D45" s="6">
        <f>B46-C44</f>
        <v>2.0833333333333814E-3</v>
      </c>
      <c r="G45" s="6">
        <f>E46-F44</f>
        <v>3.4722222222222099E-3</v>
      </c>
      <c r="J45" s="6">
        <f>H46-I44</f>
        <v>4.8611111111110938E-3</v>
      </c>
      <c r="M45" s="6">
        <f>K46-L44</f>
        <v>2.083333333333437E-3</v>
      </c>
      <c r="P45" s="6">
        <f>N46-O44</f>
        <v>3.4722222222222099E-3</v>
      </c>
      <c r="S45" s="6">
        <f>Q46-R44</f>
        <v>3.4722222222222376E-3</v>
      </c>
      <c r="V45" s="6">
        <f>T46-U44</f>
        <v>4.1666666666667074E-3</v>
      </c>
    </row>
    <row r="46" spans="1:22" x14ac:dyDescent="0.25">
      <c r="A46" s="1" t="s">
        <v>39</v>
      </c>
      <c r="B46" s="2">
        <v>0.37916666666666665</v>
      </c>
      <c r="C46" s="2">
        <v>0.38819444444444445</v>
      </c>
      <c r="D46" s="3">
        <f t="shared" si="14"/>
        <v>9.0277777777778012E-3</v>
      </c>
      <c r="E46" s="2">
        <v>0.5229166666666667</v>
      </c>
      <c r="F46" s="2">
        <v>0.53194444444444444</v>
      </c>
      <c r="G46" s="3">
        <f t="shared" ref="G46" si="70">F46-E46</f>
        <v>9.0277777777777457E-3</v>
      </c>
      <c r="H46" s="2">
        <v>0.68819444444444444</v>
      </c>
      <c r="I46" s="2">
        <v>0.6958333333333333</v>
      </c>
      <c r="J46" s="3">
        <f t="shared" ref="J46" si="71">I46-H46</f>
        <v>7.6388888888888618E-3</v>
      </c>
      <c r="K46" s="2">
        <v>0.83263888888888893</v>
      </c>
      <c r="L46" s="2">
        <v>0.84097222222222223</v>
      </c>
      <c r="M46" s="3">
        <f t="shared" ref="M46" si="72">L46-K46</f>
        <v>8.3333333333333037E-3</v>
      </c>
      <c r="N46" s="2">
        <v>0.98055555555555562</v>
      </c>
      <c r="O46" s="2">
        <v>0.98888888888888893</v>
      </c>
      <c r="P46" s="3">
        <f t="shared" ref="P46" si="73">O46-N46</f>
        <v>8.3333333333333037E-3</v>
      </c>
      <c r="Q46" s="2">
        <v>0.14375000000000002</v>
      </c>
      <c r="R46" s="2">
        <v>0.15277777777777776</v>
      </c>
      <c r="S46" s="3">
        <f t="shared" ref="S46" si="74">R46-Q46</f>
        <v>9.0277777777777457E-3</v>
      </c>
      <c r="T46" s="2">
        <v>0.28333333333333333</v>
      </c>
      <c r="U46" s="2">
        <v>0.29166666666666669</v>
      </c>
      <c r="V46" s="3">
        <f t="shared" ref="V46" si="75">U46-T46</f>
        <v>8.3333333333333592E-3</v>
      </c>
    </row>
    <row r="47" spans="1:22" s="7" customFormat="1" x14ac:dyDescent="0.25"/>
    <row r="48" spans="1:22" x14ac:dyDescent="0.25">
      <c r="A48" s="1" t="s">
        <v>40</v>
      </c>
    </row>
    <row r="49" spans="1:1" x14ac:dyDescent="0.25">
      <c r="A49" s="1" t="s">
        <v>41</v>
      </c>
    </row>
  </sheetData>
  <mergeCells count="14">
    <mergeCell ref="T1:V1"/>
    <mergeCell ref="T2:V2"/>
    <mergeCell ref="N1:P1"/>
    <mergeCell ref="N2:P2"/>
    <mergeCell ref="Q1:S1"/>
    <mergeCell ref="Q2:S2"/>
    <mergeCell ref="H1:J1"/>
    <mergeCell ref="H2:J2"/>
    <mergeCell ref="K1:M1"/>
    <mergeCell ref="K2:M2"/>
    <mergeCell ref="B2:D2"/>
    <mergeCell ref="B1:D1"/>
    <mergeCell ref="E1:G1"/>
    <mergeCell ref="E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DC828-1B45-4EEA-A748-310193B622B4}">
  <dimension ref="A1:V50"/>
  <sheetViews>
    <sheetView zoomScaleNormal="100" workbookViewId="0">
      <pane xSplit="1" ySplit="3" topLeftCell="B35" activePane="bottomRight" state="frozen"/>
      <selection pane="topRight" activeCell="B1" sqref="B1"/>
      <selection pane="bottomLeft" activeCell="A4" sqref="A4"/>
      <selection pane="bottomRight" activeCell="A50" sqref="A50:XFD50"/>
    </sheetView>
  </sheetViews>
  <sheetFormatPr defaultRowHeight="15" x14ac:dyDescent="0.25"/>
  <cols>
    <col min="1" max="1" width="31.140625" style="1" customWidth="1"/>
    <col min="2" max="16384" width="9.140625" style="1"/>
  </cols>
  <sheetData>
    <row r="1" spans="1:22" x14ac:dyDescent="0.25">
      <c r="A1" s="1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x14ac:dyDescent="0.25">
      <c r="A2" s="1" t="s">
        <v>3</v>
      </c>
      <c r="B2" s="18">
        <v>106</v>
      </c>
      <c r="C2" s="18"/>
      <c r="D2" s="18"/>
      <c r="E2" s="18">
        <f>B2+2</f>
        <v>108</v>
      </c>
      <c r="F2" s="18"/>
      <c r="G2" s="18"/>
      <c r="H2" s="18">
        <f>E2+2</f>
        <v>110</v>
      </c>
      <c r="I2" s="18"/>
      <c r="J2" s="18"/>
      <c r="K2" s="18">
        <f>H2+2</f>
        <v>112</v>
      </c>
      <c r="L2" s="18"/>
      <c r="M2" s="18"/>
      <c r="N2" s="18">
        <f>K2+2</f>
        <v>114</v>
      </c>
      <c r="O2" s="18"/>
      <c r="P2" s="18"/>
      <c r="Q2" s="18">
        <f>N2+2</f>
        <v>116</v>
      </c>
      <c r="R2" s="18"/>
      <c r="S2" s="18"/>
      <c r="T2" s="18">
        <f>Q2+2</f>
        <v>118</v>
      </c>
      <c r="U2" s="18"/>
      <c r="V2" s="18"/>
    </row>
    <row r="3" spans="1:22" x14ac:dyDescent="0.25">
      <c r="B3" s="1" t="s">
        <v>0</v>
      </c>
      <c r="C3" s="1" t="s">
        <v>1</v>
      </c>
      <c r="D3" s="1" t="s">
        <v>2</v>
      </c>
      <c r="E3" s="1" t="s">
        <v>0</v>
      </c>
      <c r="F3" s="1" t="s">
        <v>1</v>
      </c>
      <c r="G3" s="1" t="s">
        <v>2</v>
      </c>
      <c r="H3" s="1" t="s">
        <v>0</v>
      </c>
      <c r="I3" s="1" t="s">
        <v>1</v>
      </c>
      <c r="J3" s="1" t="s">
        <v>2</v>
      </c>
      <c r="K3" s="1" t="s">
        <v>0</v>
      </c>
      <c r="L3" s="1" t="s">
        <v>1</v>
      </c>
      <c r="M3" s="1" t="s">
        <v>2</v>
      </c>
      <c r="N3" s="1" t="s">
        <v>0</v>
      </c>
      <c r="O3" s="1" t="s">
        <v>1</v>
      </c>
      <c r="P3" s="1" t="s">
        <v>2</v>
      </c>
      <c r="Q3" s="1" t="s">
        <v>0</v>
      </c>
      <c r="R3" s="1" t="s">
        <v>1</v>
      </c>
      <c r="S3" s="1" t="s">
        <v>2</v>
      </c>
      <c r="T3" s="1" t="s">
        <v>0</v>
      </c>
      <c r="U3" s="1" t="s">
        <v>1</v>
      </c>
      <c r="V3" s="1" t="s">
        <v>2</v>
      </c>
    </row>
    <row r="4" spans="1:22" x14ac:dyDescent="0.25">
      <c r="A4" s="1" t="s">
        <v>5</v>
      </c>
      <c r="B4" s="2">
        <v>0.98263888888888884</v>
      </c>
      <c r="C4" s="2">
        <v>1.0395833333333333</v>
      </c>
      <c r="D4" s="3">
        <f>C4-B4</f>
        <v>5.6944444444444464E-2</v>
      </c>
      <c r="E4" s="2">
        <v>0.11666666666666665</v>
      </c>
      <c r="F4" s="2">
        <v>0.18611111111111112</v>
      </c>
      <c r="G4" s="3">
        <f>F4-E4</f>
        <v>6.9444444444444461E-2</v>
      </c>
      <c r="H4" s="2">
        <v>0.29305555555555557</v>
      </c>
      <c r="I4" s="2">
        <v>0.35694444444444445</v>
      </c>
      <c r="J4" s="3">
        <f>I4-H4</f>
        <v>6.3888888888888884E-2</v>
      </c>
      <c r="K4" s="2">
        <v>0.46527777777777773</v>
      </c>
      <c r="L4" s="2">
        <v>0.52361111111111114</v>
      </c>
      <c r="M4" s="3">
        <f>L4-K4</f>
        <v>5.8333333333333404E-2</v>
      </c>
      <c r="N4" s="2">
        <v>0.61319444444444449</v>
      </c>
      <c r="O4" s="2">
        <v>0.67152777777777783</v>
      </c>
      <c r="P4" s="3">
        <f>O4-N4</f>
        <v>5.8333333333333348E-2</v>
      </c>
      <c r="Q4" s="2"/>
      <c r="R4" s="2"/>
      <c r="S4" s="3"/>
      <c r="T4" s="2">
        <v>0.89027777777777783</v>
      </c>
      <c r="U4" s="2">
        <v>0.94166666666666676</v>
      </c>
      <c r="V4" s="3">
        <f>U4-T4</f>
        <v>5.1388888888888928E-2</v>
      </c>
    </row>
    <row r="5" spans="1:22" x14ac:dyDescent="0.25">
      <c r="A5" s="1" t="s">
        <v>6</v>
      </c>
      <c r="B5" s="2">
        <v>0.90555555555555556</v>
      </c>
      <c r="C5" s="2">
        <v>0.99305555555555547</v>
      </c>
      <c r="D5" s="3">
        <f>C5-B5</f>
        <v>8.7499999999999911E-2</v>
      </c>
      <c r="E5" s="2">
        <v>8.8888888888888892E-2</v>
      </c>
      <c r="F5" s="2">
        <v>0.18263888888888891</v>
      </c>
      <c r="G5" s="3">
        <f>F5-E5</f>
        <v>9.3750000000000014E-2</v>
      </c>
      <c r="H5" s="2">
        <v>0.28055555555555556</v>
      </c>
      <c r="I5" s="2">
        <v>0.37291666666666662</v>
      </c>
      <c r="J5" s="3">
        <f>I5-H5</f>
        <v>9.2361111111111061E-2</v>
      </c>
      <c r="K5" s="2">
        <v>0.4069444444444445</v>
      </c>
      <c r="L5" s="2">
        <v>0.45902777777777781</v>
      </c>
      <c r="M5" s="3">
        <f>L5-K5</f>
        <v>5.2083333333333315E-2</v>
      </c>
      <c r="N5" s="2">
        <v>0.56319444444444444</v>
      </c>
      <c r="O5" s="2">
        <v>0.61249999999999993</v>
      </c>
      <c r="P5" s="3">
        <f>O5-N5</f>
        <v>4.9305555555555491E-2</v>
      </c>
      <c r="Q5" s="2">
        <v>0.67847222222222225</v>
      </c>
      <c r="R5" s="2">
        <v>0.72638888888888886</v>
      </c>
      <c r="S5" s="3">
        <f>R5-Q5</f>
        <v>4.7916666666666607E-2</v>
      </c>
      <c r="T5" s="2">
        <v>0.82708333333333339</v>
      </c>
      <c r="U5" s="2">
        <v>0.87222222222222223</v>
      </c>
      <c r="V5" s="3">
        <f>U5-T5</f>
        <v>4.513888888888884E-2</v>
      </c>
    </row>
    <row r="6" spans="1:22" x14ac:dyDescent="0.25">
      <c r="A6" s="1" t="s">
        <v>7</v>
      </c>
      <c r="B6" s="2">
        <v>0.90555555555555556</v>
      </c>
      <c r="C6" s="2">
        <v>0.94374999999999998</v>
      </c>
      <c r="D6" s="3">
        <f>C6-B6</f>
        <v>3.819444444444442E-2</v>
      </c>
      <c r="E6" s="2">
        <v>2.7777777777777776E-2</v>
      </c>
      <c r="F6" s="2">
        <v>9.1666666666666674E-2</v>
      </c>
      <c r="G6" s="3">
        <f>F6-E6</f>
        <v>6.3888888888888898E-2</v>
      </c>
      <c r="H6" s="2">
        <v>0.21249999999999999</v>
      </c>
      <c r="I6" s="2">
        <v>0.25833333333333336</v>
      </c>
      <c r="J6" s="3">
        <f>I6-H6</f>
        <v>4.5833333333333365E-2</v>
      </c>
      <c r="K6" s="2">
        <v>0.37986111111111115</v>
      </c>
      <c r="L6" s="2">
        <v>0.44097222222222227</v>
      </c>
      <c r="M6" s="3">
        <f>L6-K6</f>
        <v>6.1111111111111116E-2</v>
      </c>
      <c r="N6" s="2">
        <v>0.53402777777777777</v>
      </c>
      <c r="O6" s="2">
        <v>0.57638888888888895</v>
      </c>
      <c r="P6" s="3">
        <f>O6-N6</f>
        <v>4.2361111111111183E-2</v>
      </c>
      <c r="Q6" s="2">
        <v>0.67847222222222225</v>
      </c>
      <c r="R6" s="2">
        <v>0.71736111111111101</v>
      </c>
      <c r="S6" s="3">
        <f>R6-Q6</f>
        <v>3.8888888888888751E-2</v>
      </c>
      <c r="T6" s="2">
        <v>0.82708333333333339</v>
      </c>
      <c r="U6" s="2">
        <v>0.8652777777777777</v>
      </c>
      <c r="V6" s="3">
        <f>U6-T6</f>
        <v>3.8194444444444309E-2</v>
      </c>
    </row>
    <row r="7" spans="1:22" s="7" customFormat="1" x14ac:dyDescent="0.25"/>
    <row r="8" spans="1:22" x14ac:dyDescent="0.25">
      <c r="A8" s="1" t="s">
        <v>14</v>
      </c>
      <c r="B8" s="2">
        <v>3.472222222222222E-3</v>
      </c>
      <c r="C8" s="2">
        <v>2.7083333333333334E-2</v>
      </c>
      <c r="D8" s="3">
        <f t="shared" ref="D8:D14" si="0">C8-B8</f>
        <v>2.361111111111111E-2</v>
      </c>
      <c r="E8" s="2">
        <v>0.17708333333333334</v>
      </c>
      <c r="F8" s="2">
        <v>0.20138888888888887</v>
      </c>
      <c r="G8" s="3">
        <f t="shared" ref="G8:G14" si="1">F8-E8</f>
        <v>2.4305555555555525E-2</v>
      </c>
      <c r="H8" s="2">
        <v>0.33680555555555558</v>
      </c>
      <c r="I8" s="2">
        <v>0.3756944444444445</v>
      </c>
      <c r="J8" s="3">
        <f t="shared" ref="J8:J14" si="2">I8-H8</f>
        <v>3.8888888888888917E-2</v>
      </c>
      <c r="K8" s="2">
        <v>0.4826388888888889</v>
      </c>
      <c r="L8" s="2">
        <v>0.51180555555555551</v>
      </c>
      <c r="M8" s="3">
        <f t="shared" ref="M8:M14" si="3">L8-K8</f>
        <v>2.9166666666666619E-2</v>
      </c>
      <c r="N8" s="2">
        <v>0.625</v>
      </c>
      <c r="O8" s="2">
        <v>0.65486111111111112</v>
      </c>
      <c r="P8" s="3">
        <f t="shared" ref="P8:P14" si="4">O8-N8</f>
        <v>2.9861111111111116E-2</v>
      </c>
      <c r="Q8" s="2">
        <v>0.77083333333333337</v>
      </c>
      <c r="R8" s="2">
        <v>0.79722222222222217</v>
      </c>
      <c r="S8" s="3">
        <f t="shared" ref="S8:S14" si="5">R8-Q8</f>
        <v>2.6388888888888795E-2</v>
      </c>
      <c r="T8" s="2">
        <v>0.90972222222222221</v>
      </c>
      <c r="U8" s="2">
        <v>0.93541666666666667</v>
      </c>
      <c r="V8" s="3">
        <f t="shared" ref="V8:V14" si="6">U8-T8</f>
        <v>2.5694444444444464E-2</v>
      </c>
    </row>
    <row r="9" spans="1:22" x14ac:dyDescent="0.25">
      <c r="A9" s="1" t="s">
        <v>13</v>
      </c>
      <c r="B9" s="4">
        <f t="shared" ref="B9:E14" si="7">C8</f>
        <v>2.7083333333333334E-2</v>
      </c>
      <c r="C9" s="4">
        <f>B9+10/24/60</f>
        <v>3.4027777777777782E-2</v>
      </c>
      <c r="D9" s="3">
        <f t="shared" si="0"/>
        <v>6.9444444444444475E-3</v>
      </c>
      <c r="E9" s="4">
        <f t="shared" si="7"/>
        <v>0.20138888888888887</v>
      </c>
      <c r="F9" s="4">
        <f>E9+10/24/60</f>
        <v>0.20833333333333331</v>
      </c>
      <c r="G9" s="3">
        <f t="shared" si="1"/>
        <v>6.9444444444444475E-3</v>
      </c>
      <c r="H9" s="4">
        <f t="shared" ref="H9:H14" si="8">I8</f>
        <v>0.3756944444444445</v>
      </c>
      <c r="I9" s="4">
        <f>H9+10/24/60</f>
        <v>0.38263888888888892</v>
      </c>
      <c r="J9" s="3">
        <f t="shared" si="2"/>
        <v>6.9444444444444198E-3</v>
      </c>
      <c r="K9" s="4">
        <f t="shared" ref="K9:K14" si="9">L8</f>
        <v>0.51180555555555551</v>
      </c>
      <c r="L9" s="4">
        <f>K9+10/24/60</f>
        <v>0.51874999999999993</v>
      </c>
      <c r="M9" s="3">
        <f t="shared" si="3"/>
        <v>6.9444444444444198E-3</v>
      </c>
      <c r="N9" s="4">
        <f t="shared" ref="N9:N14" si="10">O8</f>
        <v>0.65486111111111112</v>
      </c>
      <c r="O9" s="4">
        <f>N9+10/24/60</f>
        <v>0.66180555555555554</v>
      </c>
      <c r="P9" s="3">
        <f t="shared" si="4"/>
        <v>6.9444444444444198E-3</v>
      </c>
      <c r="Q9" s="4">
        <f t="shared" ref="Q9:Q14" si="11">R8</f>
        <v>0.79722222222222217</v>
      </c>
      <c r="R9" s="4">
        <f>Q9+10/24/60</f>
        <v>0.80416666666666659</v>
      </c>
      <c r="S9" s="3">
        <f t="shared" si="5"/>
        <v>6.9444444444444198E-3</v>
      </c>
      <c r="T9" s="4">
        <f t="shared" ref="T9:T14" si="12">U8</f>
        <v>0.93541666666666667</v>
      </c>
      <c r="U9" s="4">
        <f>T9+10/24/60</f>
        <v>0.94236111111111109</v>
      </c>
      <c r="V9" s="3">
        <f t="shared" si="6"/>
        <v>6.9444444444444198E-3</v>
      </c>
    </row>
    <row r="10" spans="1:22" x14ac:dyDescent="0.25">
      <c r="A10" s="1" t="s">
        <v>19</v>
      </c>
      <c r="B10" s="4">
        <f t="shared" si="7"/>
        <v>3.4027777777777782E-2</v>
      </c>
      <c r="C10" s="2">
        <v>3.9583333333333331E-2</v>
      </c>
      <c r="D10" s="3">
        <f t="shared" si="0"/>
        <v>5.5555555555555497E-3</v>
      </c>
      <c r="E10" s="4">
        <f t="shared" si="7"/>
        <v>0.20833333333333331</v>
      </c>
      <c r="F10" s="2">
        <v>0.21388888888888891</v>
      </c>
      <c r="G10" s="3">
        <f t="shared" si="1"/>
        <v>5.5555555555555913E-3</v>
      </c>
      <c r="H10" s="4">
        <f t="shared" si="8"/>
        <v>0.38263888888888892</v>
      </c>
      <c r="I10" s="2">
        <v>0.38819444444444445</v>
      </c>
      <c r="J10" s="3">
        <f t="shared" si="2"/>
        <v>5.5555555555555358E-3</v>
      </c>
      <c r="K10" s="4">
        <f t="shared" si="9"/>
        <v>0.51874999999999993</v>
      </c>
      <c r="L10" s="2">
        <v>0.52430555555555558</v>
      </c>
      <c r="M10" s="3">
        <f t="shared" si="3"/>
        <v>5.5555555555556468E-3</v>
      </c>
      <c r="N10" s="4">
        <f t="shared" si="10"/>
        <v>0.66180555555555554</v>
      </c>
      <c r="O10" s="2">
        <v>0.66666666666666663</v>
      </c>
      <c r="P10" s="3">
        <f t="shared" si="4"/>
        <v>4.8611111111110938E-3</v>
      </c>
      <c r="Q10" s="4">
        <f t="shared" si="11"/>
        <v>0.80416666666666659</v>
      </c>
      <c r="R10" s="2">
        <v>0.80902777777777779</v>
      </c>
      <c r="S10" s="3">
        <f t="shared" si="5"/>
        <v>4.8611111111112049E-3</v>
      </c>
      <c r="T10" s="4">
        <f t="shared" si="12"/>
        <v>0.94236111111111109</v>
      </c>
      <c r="U10" s="2">
        <v>0.94791666666666663</v>
      </c>
      <c r="V10" s="3">
        <f t="shared" si="6"/>
        <v>5.5555555555555358E-3</v>
      </c>
    </row>
    <row r="11" spans="1:22" x14ac:dyDescent="0.25">
      <c r="A11" s="1" t="s">
        <v>15</v>
      </c>
      <c r="B11" s="4">
        <f t="shared" si="7"/>
        <v>3.9583333333333331E-2</v>
      </c>
      <c r="C11" s="2">
        <v>4.7916666666666663E-2</v>
      </c>
      <c r="D11" s="3">
        <f t="shared" si="0"/>
        <v>8.3333333333333315E-3</v>
      </c>
      <c r="E11" s="4">
        <f t="shared" si="7"/>
        <v>0.21388888888888891</v>
      </c>
      <c r="F11" s="2">
        <v>0.21805555555555556</v>
      </c>
      <c r="G11" s="3">
        <f t="shared" si="1"/>
        <v>4.1666666666666519E-3</v>
      </c>
      <c r="H11" s="4">
        <f t="shared" si="8"/>
        <v>0.38819444444444445</v>
      </c>
      <c r="I11" s="2">
        <v>0.3923611111111111</v>
      </c>
      <c r="J11" s="3">
        <f t="shared" si="2"/>
        <v>4.1666666666666519E-3</v>
      </c>
      <c r="K11" s="4">
        <f t="shared" si="9"/>
        <v>0.52430555555555558</v>
      </c>
      <c r="L11" s="2">
        <v>0.52847222222222223</v>
      </c>
      <c r="M11" s="3">
        <f t="shared" si="3"/>
        <v>4.1666666666666519E-3</v>
      </c>
      <c r="N11" s="4">
        <f t="shared" si="10"/>
        <v>0.66666666666666663</v>
      </c>
      <c r="O11" s="2">
        <v>0.67569444444444438</v>
      </c>
      <c r="P11" s="3">
        <f t="shared" si="4"/>
        <v>9.0277777777777457E-3</v>
      </c>
      <c r="Q11" s="4">
        <f t="shared" si="11"/>
        <v>0.80902777777777779</v>
      </c>
      <c r="R11" s="2">
        <v>0.81805555555555554</v>
      </c>
      <c r="S11" s="3">
        <f t="shared" si="5"/>
        <v>9.0277777777777457E-3</v>
      </c>
      <c r="T11" s="4">
        <f t="shared" si="12"/>
        <v>0.94791666666666663</v>
      </c>
      <c r="U11" s="2">
        <v>0.95347222222222217</v>
      </c>
      <c r="V11" s="3">
        <f t="shared" si="6"/>
        <v>5.5555555555555358E-3</v>
      </c>
    </row>
    <row r="12" spans="1:22" x14ac:dyDescent="0.25">
      <c r="A12" s="1" t="s">
        <v>20</v>
      </c>
      <c r="B12" s="4">
        <f t="shared" si="7"/>
        <v>4.7916666666666663E-2</v>
      </c>
      <c r="C12" s="4">
        <f>B12+10/24/60</f>
        <v>5.486111111111111E-2</v>
      </c>
      <c r="D12" s="3">
        <f t="shared" si="0"/>
        <v>6.9444444444444475E-3</v>
      </c>
      <c r="E12" s="4">
        <f t="shared" si="7"/>
        <v>0.21805555555555556</v>
      </c>
      <c r="F12" s="4">
        <f>E12+10/24/60</f>
        <v>0.22500000000000001</v>
      </c>
      <c r="G12" s="3">
        <f t="shared" si="1"/>
        <v>6.9444444444444475E-3</v>
      </c>
      <c r="H12" s="4">
        <f t="shared" si="8"/>
        <v>0.3923611111111111</v>
      </c>
      <c r="I12" s="4">
        <f>H12+10/24/60</f>
        <v>0.39930555555555552</v>
      </c>
      <c r="J12" s="3">
        <f t="shared" si="2"/>
        <v>6.9444444444444198E-3</v>
      </c>
      <c r="K12" s="4">
        <f t="shared" si="9"/>
        <v>0.52847222222222223</v>
      </c>
      <c r="L12" s="4">
        <f>K12+10/24/60</f>
        <v>0.53541666666666665</v>
      </c>
      <c r="M12" s="3">
        <f t="shared" si="3"/>
        <v>6.9444444444444198E-3</v>
      </c>
      <c r="N12" s="4">
        <f t="shared" si="10"/>
        <v>0.67569444444444438</v>
      </c>
      <c r="O12" s="4">
        <f>N12+10/24/60</f>
        <v>0.6826388888888888</v>
      </c>
      <c r="P12" s="3">
        <f t="shared" si="4"/>
        <v>6.9444444444444198E-3</v>
      </c>
      <c r="Q12" s="4">
        <f t="shared" si="11"/>
        <v>0.81805555555555554</v>
      </c>
      <c r="R12" s="4">
        <f>Q12+10/24/60</f>
        <v>0.82499999999999996</v>
      </c>
      <c r="S12" s="3">
        <f t="shared" si="5"/>
        <v>6.9444444444444198E-3</v>
      </c>
      <c r="T12" s="4">
        <f t="shared" si="12"/>
        <v>0.95347222222222217</v>
      </c>
      <c r="U12" s="4">
        <f>T12+10/24/60</f>
        <v>0.96041666666666659</v>
      </c>
      <c r="V12" s="3">
        <f t="shared" si="6"/>
        <v>6.9444444444444198E-3</v>
      </c>
    </row>
    <row r="13" spans="1:22" x14ac:dyDescent="0.25">
      <c r="A13" s="1" t="s">
        <v>16</v>
      </c>
      <c r="B13" s="4">
        <f t="shared" si="7"/>
        <v>5.486111111111111E-2</v>
      </c>
      <c r="C13" s="2">
        <v>6.5972222222222224E-2</v>
      </c>
      <c r="D13" s="3">
        <f t="shared" si="0"/>
        <v>1.1111111111111113E-2</v>
      </c>
      <c r="E13" s="4">
        <f t="shared" si="7"/>
        <v>0.22500000000000001</v>
      </c>
      <c r="F13" s="2">
        <v>0.23541666666666669</v>
      </c>
      <c r="G13" s="3">
        <f t="shared" si="1"/>
        <v>1.0416666666666685E-2</v>
      </c>
      <c r="H13" s="4">
        <f t="shared" si="8"/>
        <v>0.39930555555555552</v>
      </c>
      <c r="I13" s="2">
        <v>0.41736111111111113</v>
      </c>
      <c r="J13" s="3">
        <f t="shared" si="2"/>
        <v>1.8055555555555602E-2</v>
      </c>
      <c r="K13" s="4">
        <f t="shared" si="9"/>
        <v>0.53541666666666665</v>
      </c>
      <c r="L13" s="2">
        <v>0.54583333333333328</v>
      </c>
      <c r="M13" s="3">
        <f t="shared" si="3"/>
        <v>1.041666666666663E-2</v>
      </c>
      <c r="N13" s="4">
        <f t="shared" si="10"/>
        <v>0.6826388888888888</v>
      </c>
      <c r="O13" s="2">
        <v>0.69374999999999998</v>
      </c>
      <c r="P13" s="3">
        <f t="shared" si="4"/>
        <v>1.1111111111111183E-2</v>
      </c>
      <c r="Q13" s="4">
        <f t="shared" si="11"/>
        <v>0.82499999999999996</v>
      </c>
      <c r="R13" s="2">
        <v>0.8354166666666667</v>
      </c>
      <c r="S13" s="3">
        <f t="shared" si="5"/>
        <v>1.0416666666666741E-2</v>
      </c>
      <c r="T13" s="4">
        <f t="shared" si="12"/>
        <v>0.96041666666666659</v>
      </c>
      <c r="U13" s="2">
        <v>0.97083333333333333</v>
      </c>
      <c r="V13" s="3">
        <f t="shared" si="6"/>
        <v>1.0416666666666741E-2</v>
      </c>
    </row>
    <row r="14" spans="1:22" x14ac:dyDescent="0.25">
      <c r="A14" s="1" t="s">
        <v>17</v>
      </c>
      <c r="B14" s="4">
        <f t="shared" si="7"/>
        <v>6.5972222222222224E-2</v>
      </c>
      <c r="C14" s="4">
        <f>B14+75/24/60</f>
        <v>0.11805555555555555</v>
      </c>
      <c r="D14" s="3">
        <f t="shared" si="0"/>
        <v>5.2083333333333329E-2</v>
      </c>
      <c r="E14" s="4">
        <f t="shared" si="7"/>
        <v>0.23541666666666669</v>
      </c>
      <c r="F14" s="4">
        <f>E14+75/24/60</f>
        <v>0.28750000000000003</v>
      </c>
      <c r="G14" s="3">
        <f t="shared" si="1"/>
        <v>5.2083333333333343E-2</v>
      </c>
      <c r="H14" s="4">
        <f t="shared" si="8"/>
        <v>0.41736111111111113</v>
      </c>
      <c r="I14" s="4">
        <f>H14+75/24/60</f>
        <v>0.46944444444444444</v>
      </c>
      <c r="J14" s="3">
        <f t="shared" si="2"/>
        <v>5.2083333333333315E-2</v>
      </c>
      <c r="K14" s="4">
        <f t="shared" si="9"/>
        <v>0.54583333333333328</v>
      </c>
      <c r="L14" s="4">
        <f>K14+75/24/60</f>
        <v>0.59791666666666665</v>
      </c>
      <c r="M14" s="3">
        <f t="shared" si="3"/>
        <v>5.208333333333337E-2</v>
      </c>
      <c r="N14" s="4">
        <f t="shared" si="10"/>
        <v>0.69374999999999998</v>
      </c>
      <c r="O14" s="4">
        <f>N14+75/24/60</f>
        <v>0.74583333333333335</v>
      </c>
      <c r="P14" s="3">
        <f t="shared" si="4"/>
        <v>5.208333333333337E-2</v>
      </c>
      <c r="Q14" s="4">
        <f t="shared" si="11"/>
        <v>0.8354166666666667</v>
      </c>
      <c r="R14" s="4">
        <f>Q14+75/24/60</f>
        <v>0.88750000000000007</v>
      </c>
      <c r="S14" s="3">
        <f t="shared" si="5"/>
        <v>5.208333333333337E-2</v>
      </c>
      <c r="T14" s="4">
        <f t="shared" si="12"/>
        <v>0.97083333333333333</v>
      </c>
      <c r="U14" s="4">
        <f>T14+75/24/60</f>
        <v>1.0229166666666667</v>
      </c>
      <c r="V14" s="3">
        <f t="shared" si="6"/>
        <v>5.208333333333337E-2</v>
      </c>
    </row>
    <row r="15" spans="1:22" x14ac:dyDescent="0.25">
      <c r="A15" s="5" t="s">
        <v>21</v>
      </c>
      <c r="B15" s="8"/>
      <c r="C15" s="8"/>
      <c r="D15" s="6">
        <f>B16-C14</f>
        <v>3.4722222222222238E-3</v>
      </c>
      <c r="E15" s="8"/>
      <c r="F15" s="8"/>
      <c r="G15" s="6">
        <f>E16-F14</f>
        <v>7.6388888888888618E-3</v>
      </c>
      <c r="H15" s="8"/>
      <c r="I15" s="8"/>
      <c r="J15" s="6">
        <f>H16-I14</f>
        <v>0</v>
      </c>
      <c r="K15" s="8"/>
      <c r="L15" s="8"/>
      <c r="M15" s="6">
        <f>K16-L14</f>
        <v>0</v>
      </c>
      <c r="N15" s="8"/>
      <c r="O15" s="8"/>
      <c r="P15" s="6">
        <f>N16-O14</f>
        <v>1.2499999999999956E-2</v>
      </c>
      <c r="Q15" s="8"/>
      <c r="R15" s="8"/>
      <c r="S15" s="6">
        <f>Q16-R14</f>
        <v>2.0833333333333259E-3</v>
      </c>
      <c r="T15" s="8"/>
      <c r="U15" s="8"/>
      <c r="V15" s="6">
        <f>T16-U14+1</f>
        <v>6.2499999999999778E-3</v>
      </c>
    </row>
    <row r="16" spans="1:22" x14ac:dyDescent="0.25">
      <c r="A16" s="1" t="s">
        <v>18</v>
      </c>
      <c r="B16" s="2">
        <v>0.12152777777777778</v>
      </c>
      <c r="C16" s="2">
        <v>0.13263888888888889</v>
      </c>
      <c r="D16" s="3">
        <f>C16-B16</f>
        <v>1.1111111111111113E-2</v>
      </c>
      <c r="E16" s="2">
        <v>0.2951388888888889</v>
      </c>
      <c r="F16" s="2">
        <v>0.30624999999999997</v>
      </c>
      <c r="G16" s="3">
        <f>F16-E16</f>
        <v>1.1111111111111072E-2</v>
      </c>
      <c r="H16" s="2">
        <v>0.4694444444444445</v>
      </c>
      <c r="I16" s="2">
        <v>0.47986111111111113</v>
      </c>
      <c r="J16" s="3">
        <f>I16-H16</f>
        <v>1.041666666666663E-2</v>
      </c>
      <c r="K16" s="2">
        <v>0.59791666666666665</v>
      </c>
      <c r="L16" s="2">
        <v>0.60902777777777783</v>
      </c>
      <c r="M16" s="3">
        <f>L16-K16</f>
        <v>1.1111111111111183E-2</v>
      </c>
      <c r="N16" s="2">
        <v>0.7583333333333333</v>
      </c>
      <c r="O16" s="2">
        <v>0.76944444444444438</v>
      </c>
      <c r="P16" s="3">
        <f>O16-N16</f>
        <v>1.1111111111111072E-2</v>
      </c>
      <c r="Q16" s="2">
        <v>0.88958333333333339</v>
      </c>
      <c r="R16" s="2">
        <v>0.90069444444444446</v>
      </c>
      <c r="S16" s="3">
        <f>R16-Q16</f>
        <v>1.1111111111111072E-2</v>
      </c>
      <c r="T16" s="2">
        <v>2.9166666666666664E-2</v>
      </c>
      <c r="U16" s="2">
        <v>4.027777777777778E-2</v>
      </c>
      <c r="V16" s="3">
        <f>U16-T16</f>
        <v>1.1111111111111117E-2</v>
      </c>
    </row>
    <row r="17" spans="1:22" s="7" customFormat="1" x14ac:dyDescent="0.25"/>
    <row r="18" spans="1:22" x14ac:dyDescent="0.25">
      <c r="A18" s="1" t="s">
        <v>22</v>
      </c>
      <c r="B18" s="2">
        <v>9.0277777777777776E-2</v>
      </c>
      <c r="C18" s="2">
        <v>0.11597222222222221</v>
      </c>
      <c r="D18" s="3">
        <f t="shared" ref="D18:D47" si="13">C18-B18</f>
        <v>2.5694444444444436E-2</v>
      </c>
      <c r="E18" s="2">
        <v>0.2638888888888889</v>
      </c>
      <c r="F18" s="2">
        <v>0.28958333333333336</v>
      </c>
      <c r="G18" s="3">
        <f t="shared" ref="G18" si="14">F18-E18</f>
        <v>2.5694444444444464E-2</v>
      </c>
      <c r="H18" s="2">
        <v>0.4381944444444445</v>
      </c>
      <c r="I18" s="2">
        <v>0.46388888888888885</v>
      </c>
      <c r="J18" s="3">
        <f t="shared" ref="J18" si="15">I18-H18</f>
        <v>2.5694444444444353E-2</v>
      </c>
      <c r="K18" s="2">
        <v>0.56666666666666665</v>
      </c>
      <c r="L18" s="2">
        <v>0.59236111111111112</v>
      </c>
      <c r="M18" s="3">
        <f t="shared" ref="M18" si="16">L18-K18</f>
        <v>2.5694444444444464E-2</v>
      </c>
      <c r="N18" s="2">
        <v>0.7270833333333333</v>
      </c>
      <c r="O18" s="2">
        <v>0.75347222222222221</v>
      </c>
      <c r="P18" s="3">
        <f t="shared" ref="P18" si="17">O18-N18</f>
        <v>2.6388888888888906E-2</v>
      </c>
      <c r="Q18" s="2">
        <v>0.85833333333333339</v>
      </c>
      <c r="R18" s="2">
        <v>0.8847222222222223</v>
      </c>
      <c r="S18" s="3">
        <f t="shared" ref="S18" si="18">R18-Q18</f>
        <v>2.6388888888888906E-2</v>
      </c>
      <c r="T18" s="2">
        <v>0.99791666666666667</v>
      </c>
      <c r="U18" s="2">
        <v>2.2916666666666669E-2</v>
      </c>
      <c r="V18" s="3">
        <f>U18-T18+1</f>
        <v>2.5000000000000022E-2</v>
      </c>
    </row>
    <row r="19" spans="1:22" x14ac:dyDescent="0.25">
      <c r="A19" s="5" t="s">
        <v>21</v>
      </c>
      <c r="B19" s="8"/>
      <c r="C19" s="8"/>
      <c r="D19" s="6">
        <f>B20-C18</f>
        <v>5.5555555555555636E-3</v>
      </c>
      <c r="E19" s="8"/>
      <c r="F19" s="8"/>
      <c r="G19" s="6">
        <f>E20-F18</f>
        <v>5.5555555555555358E-3</v>
      </c>
      <c r="H19" s="8"/>
      <c r="I19" s="8"/>
      <c r="J19" s="6">
        <f>H20-I18</f>
        <v>5.5555555555556468E-3</v>
      </c>
      <c r="K19" s="8"/>
      <c r="L19" s="8"/>
      <c r="M19" s="6">
        <f>K20-L18</f>
        <v>5.5555555555555358E-3</v>
      </c>
      <c r="N19" s="8"/>
      <c r="O19" s="8"/>
      <c r="P19" s="6">
        <f>N20-O18</f>
        <v>4.8611111111110938E-3</v>
      </c>
      <c r="Q19" s="8"/>
      <c r="R19" s="8"/>
      <c r="S19" s="6">
        <f>Q20-R18</f>
        <v>4.8611111111110938E-3</v>
      </c>
      <c r="T19" s="8"/>
      <c r="U19" s="8"/>
      <c r="V19" s="6">
        <f>T20-U18</f>
        <v>6.2499999999999951E-3</v>
      </c>
    </row>
    <row r="20" spans="1:22" x14ac:dyDescent="0.25">
      <c r="A20" s="1" t="s">
        <v>23</v>
      </c>
      <c r="B20" s="4">
        <f>B16</f>
        <v>0.12152777777777778</v>
      </c>
      <c r="C20" s="4">
        <f>C16</f>
        <v>0.13263888888888889</v>
      </c>
      <c r="D20" s="3">
        <f>C20-B20</f>
        <v>1.1111111111111113E-2</v>
      </c>
      <c r="E20" s="4">
        <f>E16</f>
        <v>0.2951388888888889</v>
      </c>
      <c r="F20" s="4">
        <f>F16</f>
        <v>0.30624999999999997</v>
      </c>
      <c r="G20" s="3">
        <f>F20-E20</f>
        <v>1.1111111111111072E-2</v>
      </c>
      <c r="H20" s="4">
        <f>H16</f>
        <v>0.4694444444444445</v>
      </c>
      <c r="I20" s="4">
        <f>I16</f>
        <v>0.47986111111111113</v>
      </c>
      <c r="J20" s="3">
        <f>I20-H20</f>
        <v>1.041666666666663E-2</v>
      </c>
      <c r="K20" s="4">
        <f>K16</f>
        <v>0.59791666666666665</v>
      </c>
      <c r="L20" s="4">
        <f>L16</f>
        <v>0.60902777777777783</v>
      </c>
      <c r="M20" s="3">
        <f>L20-K20</f>
        <v>1.1111111111111183E-2</v>
      </c>
      <c r="N20" s="4">
        <f>N16</f>
        <v>0.7583333333333333</v>
      </c>
      <c r="O20" s="4">
        <f>O16</f>
        <v>0.76944444444444438</v>
      </c>
      <c r="P20" s="3">
        <f>O20-N20</f>
        <v>1.1111111111111072E-2</v>
      </c>
      <c r="Q20" s="4">
        <f>Q16</f>
        <v>0.88958333333333339</v>
      </c>
      <c r="R20" s="4">
        <f>R16</f>
        <v>0.90069444444444446</v>
      </c>
      <c r="S20" s="3">
        <f>R20-Q20</f>
        <v>1.1111111111111072E-2</v>
      </c>
      <c r="T20" s="4">
        <f>T16</f>
        <v>2.9166666666666664E-2</v>
      </c>
      <c r="U20" s="4">
        <f>U16</f>
        <v>4.027777777777778E-2</v>
      </c>
      <c r="V20" s="3">
        <f>U20-T20</f>
        <v>1.1111111111111117E-2</v>
      </c>
    </row>
    <row r="21" spans="1:22" x14ac:dyDescent="0.25">
      <c r="A21" s="1" t="s">
        <v>20</v>
      </c>
      <c r="B21" s="4">
        <f t="shared" ref="B21:B23" si="19">C20</f>
        <v>0.13263888888888889</v>
      </c>
      <c r="C21" s="4">
        <f>B21+60/24/60</f>
        <v>0.17430555555555555</v>
      </c>
      <c r="D21" s="3">
        <f t="shared" si="13"/>
        <v>4.1666666666666657E-2</v>
      </c>
      <c r="E21" s="4">
        <f t="shared" ref="E21:E23" si="20">F20</f>
        <v>0.30624999999999997</v>
      </c>
      <c r="F21" s="4">
        <f>E21+60/24/60</f>
        <v>0.34791666666666665</v>
      </c>
      <c r="G21" s="3">
        <f t="shared" ref="G21:G23" si="21">F21-E21</f>
        <v>4.1666666666666685E-2</v>
      </c>
      <c r="H21" s="4">
        <f t="shared" ref="H21:H23" si="22">I20</f>
        <v>0.47986111111111113</v>
      </c>
      <c r="I21" s="4">
        <f>H21+60/24/60</f>
        <v>0.52152777777777781</v>
      </c>
      <c r="J21" s="3">
        <f t="shared" ref="J21:J23" si="23">I21-H21</f>
        <v>4.1666666666666685E-2</v>
      </c>
      <c r="K21" s="4">
        <f t="shared" ref="K21:K23" si="24">L20</f>
        <v>0.60902777777777783</v>
      </c>
      <c r="L21" s="4">
        <f>K21+60/24/60</f>
        <v>0.65069444444444446</v>
      </c>
      <c r="M21" s="3">
        <f t="shared" ref="M21:M23" si="25">L21-K21</f>
        <v>4.166666666666663E-2</v>
      </c>
      <c r="N21" s="4">
        <f t="shared" ref="N21:N23" si="26">O20</f>
        <v>0.76944444444444438</v>
      </c>
      <c r="O21" s="4">
        <f>N21+60/24/60</f>
        <v>0.81111111111111101</v>
      </c>
      <c r="P21" s="3">
        <f t="shared" ref="P21:P23" si="27">O21-N21</f>
        <v>4.166666666666663E-2</v>
      </c>
      <c r="Q21" s="4">
        <f t="shared" ref="Q21:Q23" si="28">R20</f>
        <v>0.90069444444444446</v>
      </c>
      <c r="R21" s="4">
        <f>Q21+60/24/60</f>
        <v>0.94236111111111109</v>
      </c>
      <c r="S21" s="3">
        <f t="shared" ref="S21:S23" si="29">R21-Q21</f>
        <v>4.166666666666663E-2</v>
      </c>
      <c r="T21" s="4">
        <f t="shared" ref="T21:T23" si="30">U20</f>
        <v>4.027777777777778E-2</v>
      </c>
      <c r="U21" s="4">
        <f>T21+60/24/60</f>
        <v>8.1944444444444445E-2</v>
      </c>
      <c r="V21" s="3">
        <f t="shared" ref="V21:V23" si="31">U21-T21</f>
        <v>4.1666666666666664E-2</v>
      </c>
    </row>
    <row r="22" spans="1:22" x14ac:dyDescent="0.25">
      <c r="A22" s="1" t="s">
        <v>24</v>
      </c>
      <c r="B22" s="4">
        <f t="shared" si="19"/>
        <v>0.17430555555555555</v>
      </c>
      <c r="C22" s="2">
        <v>0.18333333333333335</v>
      </c>
      <c r="D22" s="3">
        <f t="shared" si="13"/>
        <v>9.0277777777778012E-3</v>
      </c>
      <c r="E22" s="4">
        <f t="shared" si="20"/>
        <v>0.34791666666666665</v>
      </c>
      <c r="F22" s="2">
        <v>0.35416666666666669</v>
      </c>
      <c r="G22" s="3">
        <f t="shared" si="21"/>
        <v>6.2500000000000333E-3</v>
      </c>
      <c r="H22" s="4">
        <f t="shared" si="22"/>
        <v>0.52152777777777781</v>
      </c>
      <c r="I22" s="2">
        <v>0.52708333333333335</v>
      </c>
      <c r="J22" s="3">
        <f t="shared" si="23"/>
        <v>5.5555555555555358E-3</v>
      </c>
      <c r="K22" s="4">
        <f t="shared" si="24"/>
        <v>0.65069444444444446</v>
      </c>
      <c r="L22" s="2">
        <v>0.65625</v>
      </c>
      <c r="M22" s="3">
        <f t="shared" si="25"/>
        <v>5.5555555555555358E-3</v>
      </c>
      <c r="N22" s="4">
        <f t="shared" si="26"/>
        <v>0.81111111111111101</v>
      </c>
      <c r="O22" s="2">
        <v>0.81666666666666676</v>
      </c>
      <c r="P22" s="3">
        <f t="shared" si="27"/>
        <v>5.5555555555557579E-3</v>
      </c>
      <c r="Q22" s="4">
        <f t="shared" si="28"/>
        <v>0.94236111111111109</v>
      </c>
      <c r="R22" s="2">
        <v>0.95486111111111116</v>
      </c>
      <c r="S22" s="3">
        <f t="shared" si="29"/>
        <v>1.2500000000000067E-2</v>
      </c>
      <c r="T22" s="4">
        <f t="shared" si="30"/>
        <v>8.1944444444444445E-2</v>
      </c>
      <c r="U22" s="2">
        <v>8.7500000000000008E-2</v>
      </c>
      <c r="V22" s="3">
        <f t="shared" si="31"/>
        <v>5.5555555555555636E-3</v>
      </c>
    </row>
    <row r="23" spans="1:22" x14ac:dyDescent="0.25">
      <c r="A23" s="1" t="s">
        <v>25</v>
      </c>
      <c r="B23" s="4">
        <f t="shared" si="19"/>
        <v>0.18333333333333335</v>
      </c>
      <c r="C23" s="4">
        <f>B23+20/60/24</f>
        <v>0.19722222222222224</v>
      </c>
      <c r="D23" s="3">
        <f t="shared" si="13"/>
        <v>1.3888888888888895E-2</v>
      </c>
      <c r="E23" s="4">
        <f t="shared" si="20"/>
        <v>0.35416666666666669</v>
      </c>
      <c r="F23" s="4">
        <f>E23+20/60/24</f>
        <v>0.36805555555555558</v>
      </c>
      <c r="G23" s="3">
        <f t="shared" si="21"/>
        <v>1.3888888888888895E-2</v>
      </c>
      <c r="H23" s="4">
        <f t="shared" si="22"/>
        <v>0.52708333333333335</v>
      </c>
      <c r="I23" s="4">
        <f>H23+20/60/24</f>
        <v>0.54097222222222219</v>
      </c>
      <c r="J23" s="3">
        <f t="shared" si="23"/>
        <v>1.388888888888884E-2</v>
      </c>
      <c r="K23" s="4">
        <f t="shared" si="24"/>
        <v>0.65625</v>
      </c>
      <c r="L23" s="4">
        <f>K23+20/60/24</f>
        <v>0.67013888888888884</v>
      </c>
      <c r="M23" s="3">
        <f t="shared" si="25"/>
        <v>1.388888888888884E-2</v>
      </c>
      <c r="N23" s="4">
        <f t="shared" si="26"/>
        <v>0.81666666666666676</v>
      </c>
      <c r="O23" s="4">
        <f>N23+20/60/24</f>
        <v>0.8305555555555556</v>
      </c>
      <c r="P23" s="3">
        <f t="shared" si="27"/>
        <v>1.388888888888884E-2</v>
      </c>
      <c r="Q23" s="4">
        <f t="shared" si="28"/>
        <v>0.95486111111111116</v>
      </c>
      <c r="R23" s="4">
        <f>Q23+20/60/24</f>
        <v>0.96875</v>
      </c>
      <c r="S23" s="3">
        <f t="shared" si="29"/>
        <v>1.388888888888884E-2</v>
      </c>
      <c r="T23" s="4">
        <f t="shared" si="30"/>
        <v>8.7500000000000008E-2</v>
      </c>
      <c r="U23" s="4">
        <f>T23+20/60/24</f>
        <v>0.10138888888888889</v>
      </c>
      <c r="V23" s="3">
        <f t="shared" si="31"/>
        <v>1.3888888888888881E-2</v>
      </c>
    </row>
    <row r="24" spans="1:22" x14ac:dyDescent="0.25">
      <c r="A24" s="5" t="s">
        <v>21</v>
      </c>
      <c r="B24" s="8"/>
      <c r="C24" s="8"/>
      <c r="D24" s="6">
        <f>B25-C23</f>
        <v>4.3749999999999983E-2</v>
      </c>
      <c r="E24" s="8"/>
      <c r="F24" s="8"/>
      <c r="G24" s="6">
        <f>E25-F23</f>
        <v>2.1527777777777757E-2</v>
      </c>
      <c r="H24" s="8"/>
      <c r="I24" s="8"/>
      <c r="J24" s="6">
        <f>H25-I23</f>
        <v>2.7777777777778789E-3</v>
      </c>
      <c r="K24" s="8"/>
      <c r="L24" s="8"/>
      <c r="M24" s="6">
        <f>K25-L23</f>
        <v>3.8194444444444531E-2</v>
      </c>
      <c r="N24" s="8"/>
      <c r="O24" s="8"/>
      <c r="P24" s="6">
        <f>N25-O23</f>
        <v>9.0277777777776347E-3</v>
      </c>
      <c r="Q24" s="8"/>
      <c r="R24" s="8"/>
      <c r="S24" s="6">
        <f>Q25-R23</f>
        <v>9.7222222222222987E-3</v>
      </c>
      <c r="T24" s="8"/>
      <c r="U24" s="8"/>
      <c r="V24" s="6">
        <f>T25-U23</f>
        <v>4.5833333333333337E-2</v>
      </c>
    </row>
    <row r="25" spans="1:22" x14ac:dyDescent="0.25">
      <c r="A25" s="1" t="s">
        <v>26</v>
      </c>
      <c r="B25" s="2">
        <v>0.24097222222222223</v>
      </c>
      <c r="C25" s="2">
        <v>0.24444444444444446</v>
      </c>
      <c r="D25" s="3">
        <f t="shared" si="13"/>
        <v>3.4722222222222376E-3</v>
      </c>
      <c r="E25" s="2">
        <v>0.38958333333333334</v>
      </c>
      <c r="F25" s="2">
        <v>0.39305555555555555</v>
      </c>
      <c r="G25" s="3">
        <f t="shared" ref="G25:G27" si="32">F25-E25</f>
        <v>3.4722222222222099E-3</v>
      </c>
      <c r="H25" s="2">
        <v>0.54375000000000007</v>
      </c>
      <c r="I25" s="2">
        <v>0.5493055555555556</v>
      </c>
      <c r="J25" s="3">
        <f t="shared" ref="J25:J27" si="33">I25-H25</f>
        <v>5.5555555555555358E-3</v>
      </c>
      <c r="K25" s="2">
        <v>0.70833333333333337</v>
      </c>
      <c r="L25" s="2">
        <v>0.71250000000000002</v>
      </c>
      <c r="M25" s="3">
        <f t="shared" ref="M25:M27" si="34">L25-K25</f>
        <v>4.1666666666666519E-3</v>
      </c>
      <c r="N25" s="2">
        <v>0.83958333333333324</v>
      </c>
      <c r="O25" s="2">
        <v>0.84375</v>
      </c>
      <c r="P25" s="3">
        <f t="shared" ref="P25:P27" si="35">O25-N25</f>
        <v>4.1666666666667629E-3</v>
      </c>
      <c r="Q25" s="2">
        <v>0.9784722222222223</v>
      </c>
      <c r="R25" s="2">
        <v>0.98263888888888884</v>
      </c>
      <c r="S25" s="3">
        <f t="shared" ref="S25:S27" si="36">R25-Q25</f>
        <v>4.1666666666665408E-3</v>
      </c>
      <c r="T25" s="2">
        <v>0.14722222222222223</v>
      </c>
      <c r="U25" s="2">
        <v>0.15</v>
      </c>
      <c r="V25" s="3">
        <f t="shared" ref="V25:V27" si="37">U25-T25</f>
        <v>2.7777777777777679E-3</v>
      </c>
    </row>
    <row r="26" spans="1:22" x14ac:dyDescent="0.25">
      <c r="A26" s="5" t="s">
        <v>21</v>
      </c>
      <c r="B26" s="8"/>
      <c r="C26" s="8"/>
      <c r="D26" s="6">
        <f>B27-C25</f>
        <v>5.5555555555555358E-3</v>
      </c>
      <c r="E26" s="8"/>
      <c r="F26" s="8"/>
      <c r="G26" s="6">
        <f>E27-F25</f>
        <v>4.8611111111111494E-3</v>
      </c>
      <c r="H26" s="8"/>
      <c r="I26" s="8"/>
      <c r="J26" s="6">
        <f>H27-I25</f>
        <v>6.9444444444433095E-4</v>
      </c>
      <c r="K26" s="8"/>
      <c r="L26" s="8"/>
      <c r="M26" s="6">
        <f>K27-L25</f>
        <v>6.9444444444444198E-4</v>
      </c>
      <c r="N26" s="8"/>
      <c r="O26" s="8"/>
      <c r="P26" s="6">
        <f>N27-O25</f>
        <v>6.9444444444444198E-4</v>
      </c>
      <c r="Q26" s="8"/>
      <c r="R26" s="8"/>
      <c r="S26" s="6">
        <f>Q27-R25</f>
        <v>1.388888888888995E-3</v>
      </c>
      <c r="T26" s="8"/>
      <c r="U26" s="8"/>
      <c r="V26" s="6">
        <f>T27-U25</f>
        <v>7.6388888888888895E-3</v>
      </c>
    </row>
    <row r="27" spans="1:22" x14ac:dyDescent="0.25">
      <c r="A27" s="1" t="s">
        <v>27</v>
      </c>
      <c r="B27" s="9">
        <v>0.25</v>
      </c>
      <c r="C27" s="2">
        <v>0.2638888888888889</v>
      </c>
      <c r="D27" s="3">
        <f t="shared" si="13"/>
        <v>1.3888888888888895E-2</v>
      </c>
      <c r="E27" s="9">
        <v>0.3979166666666667</v>
      </c>
      <c r="F27" s="2">
        <v>0.41180555555555554</v>
      </c>
      <c r="G27" s="3">
        <f t="shared" si="32"/>
        <v>1.388888888888884E-2</v>
      </c>
      <c r="H27" s="9">
        <v>0.54999999999999993</v>
      </c>
      <c r="I27" s="2">
        <v>0.56388888888888888</v>
      </c>
      <c r="J27" s="3">
        <f t="shared" si="33"/>
        <v>1.3888888888888951E-2</v>
      </c>
      <c r="K27" s="9">
        <v>0.71319444444444446</v>
      </c>
      <c r="L27" s="9">
        <v>0.7270833333333333</v>
      </c>
      <c r="M27" s="3">
        <f t="shared" si="34"/>
        <v>1.388888888888884E-2</v>
      </c>
      <c r="N27" s="9">
        <v>0.84444444444444444</v>
      </c>
      <c r="O27" s="2">
        <v>0.85833333333333339</v>
      </c>
      <c r="P27" s="3">
        <f t="shared" si="35"/>
        <v>1.3888888888888951E-2</v>
      </c>
      <c r="Q27" s="9">
        <v>0.98402777777777783</v>
      </c>
      <c r="R27" s="2">
        <v>0.99791666666666667</v>
      </c>
      <c r="S27" s="3">
        <f t="shared" si="36"/>
        <v>1.388888888888884E-2</v>
      </c>
      <c r="T27" s="9">
        <v>0.15763888888888888</v>
      </c>
      <c r="U27" s="2">
        <v>0.17152777777777775</v>
      </c>
      <c r="V27" s="3">
        <f t="shared" si="37"/>
        <v>1.3888888888888867E-2</v>
      </c>
    </row>
    <row r="28" spans="1:22" s="7" customFormat="1" x14ac:dyDescent="0.25"/>
    <row r="29" spans="1:22" x14ac:dyDescent="0.25">
      <c r="A29" s="1" t="s">
        <v>28</v>
      </c>
      <c r="B29" s="2">
        <v>0.24097222222222223</v>
      </c>
      <c r="C29" s="4">
        <f>B29+4/60/24</f>
        <v>0.24374999999999999</v>
      </c>
      <c r="D29" s="3">
        <f t="shared" si="13"/>
        <v>2.7777777777777679E-3</v>
      </c>
      <c r="E29" s="2">
        <v>0.39166666666666666</v>
      </c>
      <c r="F29" s="9">
        <f>E29+4/60/24</f>
        <v>0.39444444444444443</v>
      </c>
      <c r="G29" s="3">
        <f t="shared" ref="G29" si="38">F29-E29</f>
        <v>2.7777777777777679E-3</v>
      </c>
      <c r="H29" s="2">
        <v>0.54375000000000007</v>
      </c>
      <c r="I29" s="9">
        <v>0.54791666666666672</v>
      </c>
      <c r="J29" s="3">
        <f t="shared" ref="J29" si="39">I29-H29</f>
        <v>4.1666666666666519E-3</v>
      </c>
      <c r="K29" s="2">
        <v>0.70833333333333337</v>
      </c>
      <c r="L29" s="9">
        <v>0.71250000000000002</v>
      </c>
      <c r="M29" s="3">
        <f t="shared" ref="M29" si="40">L29-K29</f>
        <v>4.1666666666666519E-3</v>
      </c>
      <c r="N29" s="2">
        <v>0.83958333333333324</v>
      </c>
      <c r="O29" s="9">
        <v>0.84375</v>
      </c>
      <c r="P29" s="3">
        <f t="shared" ref="P29" si="41">O29-N29</f>
        <v>4.1666666666667629E-3</v>
      </c>
      <c r="Q29" s="2">
        <v>0.9784722222222223</v>
      </c>
      <c r="R29" s="9">
        <v>0.98263888888888884</v>
      </c>
      <c r="S29" s="3">
        <f t="shared" ref="S29" si="42">R29-Q29</f>
        <v>4.1666666666665408E-3</v>
      </c>
      <c r="T29" s="2">
        <v>0.14722222222222223</v>
      </c>
      <c r="U29" s="4">
        <f>T29+4/60/24</f>
        <v>0.15</v>
      </c>
      <c r="V29" s="3">
        <f t="shared" ref="V29" si="43">U29-T29</f>
        <v>2.7777777777777679E-3</v>
      </c>
    </row>
    <row r="30" spans="1:22" x14ac:dyDescent="0.25">
      <c r="A30" s="5" t="s">
        <v>21</v>
      </c>
      <c r="B30" s="8"/>
      <c r="C30" s="8"/>
      <c r="D30" s="6">
        <f>B31-C29</f>
        <v>6.2500000000000056E-3</v>
      </c>
      <c r="E30" s="8"/>
      <c r="F30" s="8"/>
      <c r="G30" s="6">
        <f>E31-F29</f>
        <v>3.4722222222222654E-3</v>
      </c>
      <c r="H30" s="8"/>
      <c r="I30" s="8"/>
      <c r="J30" s="6">
        <f>H31-I29</f>
        <v>2.0833333333332149E-3</v>
      </c>
      <c r="K30" s="8"/>
      <c r="L30" s="8"/>
      <c r="M30" s="6">
        <f>K31-L29</f>
        <v>6.9444444444444198E-4</v>
      </c>
      <c r="N30" s="8"/>
      <c r="O30" s="8"/>
      <c r="P30" s="6">
        <f>N31-O29</f>
        <v>6.9444444444444198E-4</v>
      </c>
      <c r="Q30" s="8"/>
      <c r="R30" s="8"/>
      <c r="S30" s="6">
        <f>Q31-R29</f>
        <v>1.388888888888995E-3</v>
      </c>
      <c r="T30" s="8"/>
      <c r="U30" s="8"/>
      <c r="V30" s="6">
        <f>T31-U29</f>
        <v>7.6388888888888895E-3</v>
      </c>
    </row>
    <row r="31" spans="1:22" x14ac:dyDescent="0.25">
      <c r="A31" s="1" t="s">
        <v>27</v>
      </c>
      <c r="B31" s="4">
        <f>B27</f>
        <v>0.25</v>
      </c>
      <c r="C31" s="4">
        <f>C27</f>
        <v>0.2638888888888889</v>
      </c>
      <c r="D31" s="3">
        <f t="shared" si="13"/>
        <v>1.3888888888888895E-2</v>
      </c>
      <c r="E31" s="4">
        <f>E27</f>
        <v>0.3979166666666667</v>
      </c>
      <c r="F31" s="4">
        <f>F27</f>
        <v>0.41180555555555554</v>
      </c>
      <c r="G31" s="3">
        <f t="shared" ref="G31:G37" si="44">F31-E31</f>
        <v>1.388888888888884E-2</v>
      </c>
      <c r="H31" s="4">
        <f>H27</f>
        <v>0.54999999999999993</v>
      </c>
      <c r="I31" s="4">
        <f>I27</f>
        <v>0.56388888888888888</v>
      </c>
      <c r="J31" s="3">
        <f t="shared" ref="J31:J37" si="45">I31-H31</f>
        <v>1.3888888888888951E-2</v>
      </c>
      <c r="K31" s="4">
        <f>K27</f>
        <v>0.71319444444444446</v>
      </c>
      <c r="L31" s="4">
        <f>L27</f>
        <v>0.7270833333333333</v>
      </c>
      <c r="M31" s="3">
        <f t="shared" ref="M31:M37" si="46">L31-K31</f>
        <v>1.388888888888884E-2</v>
      </c>
      <c r="N31" s="4">
        <f>N27</f>
        <v>0.84444444444444444</v>
      </c>
      <c r="O31" s="4">
        <f>O27</f>
        <v>0.85833333333333339</v>
      </c>
      <c r="P31" s="3">
        <f t="shared" ref="P31:P37" si="47">O31-N31</f>
        <v>1.3888888888888951E-2</v>
      </c>
      <c r="Q31" s="4">
        <f>Q27</f>
        <v>0.98402777777777783</v>
      </c>
      <c r="R31" s="4">
        <f>R27</f>
        <v>0.99791666666666667</v>
      </c>
      <c r="S31" s="3">
        <f t="shared" ref="S31:S37" si="48">R31-Q31</f>
        <v>1.388888888888884E-2</v>
      </c>
      <c r="T31" s="4">
        <f>T27</f>
        <v>0.15763888888888888</v>
      </c>
      <c r="U31" s="4">
        <f>U27</f>
        <v>0.17152777777777775</v>
      </c>
      <c r="V31" s="3">
        <f t="shared" ref="V31:V37" si="49">U31-T31</f>
        <v>1.3888888888888867E-2</v>
      </c>
    </row>
    <row r="32" spans="1:22" x14ac:dyDescent="0.25">
      <c r="A32" s="1" t="s">
        <v>29</v>
      </c>
      <c r="B32" s="2">
        <v>0.25694444444444448</v>
      </c>
      <c r="C32" s="4">
        <f>B32+10/24/60</f>
        <v>0.2638888888888889</v>
      </c>
      <c r="D32" s="3">
        <f t="shared" si="13"/>
        <v>6.9444444444444198E-3</v>
      </c>
      <c r="E32" s="2">
        <v>0.40486111111111112</v>
      </c>
      <c r="F32" s="4">
        <f>E32+10/24/60</f>
        <v>0.41180555555555554</v>
      </c>
      <c r="G32" s="3">
        <f t="shared" si="44"/>
        <v>6.9444444444444198E-3</v>
      </c>
      <c r="H32" s="2">
        <v>0.55694444444444446</v>
      </c>
      <c r="I32" s="4">
        <f>H32+10/24/60</f>
        <v>0.56388888888888888</v>
      </c>
      <c r="J32" s="3">
        <f t="shared" si="45"/>
        <v>6.9444444444444198E-3</v>
      </c>
      <c r="K32" s="2">
        <v>0.72013888888888899</v>
      </c>
      <c r="L32" s="4">
        <f>K32+10/24/60</f>
        <v>0.72708333333333341</v>
      </c>
      <c r="M32" s="3">
        <f t="shared" si="46"/>
        <v>6.9444444444444198E-3</v>
      </c>
      <c r="N32" s="2">
        <v>0.85138888888888886</v>
      </c>
      <c r="O32" s="4">
        <f>N32+10/24/60</f>
        <v>0.85833333333333328</v>
      </c>
      <c r="P32" s="3">
        <f t="shared" si="47"/>
        <v>6.9444444444444198E-3</v>
      </c>
      <c r="Q32" s="2">
        <v>0.99097222222222225</v>
      </c>
      <c r="R32" s="4">
        <f>Q32+10/24/60</f>
        <v>0.99791666666666667</v>
      </c>
      <c r="S32" s="3">
        <f t="shared" si="48"/>
        <v>6.9444444444444198E-3</v>
      </c>
      <c r="T32" s="2">
        <v>0.16458333333333333</v>
      </c>
      <c r="U32" s="4">
        <f>T32+10/24/60</f>
        <v>0.17152777777777778</v>
      </c>
      <c r="V32" s="3">
        <f t="shared" si="49"/>
        <v>6.9444444444444475E-3</v>
      </c>
    </row>
    <row r="33" spans="1:22" x14ac:dyDescent="0.25">
      <c r="A33" s="1" t="s">
        <v>30</v>
      </c>
      <c r="B33" s="4">
        <f>C32</f>
        <v>0.2638888888888889</v>
      </c>
      <c r="C33" s="2">
        <v>0.30763888888888891</v>
      </c>
      <c r="D33" s="3">
        <f t="shared" si="13"/>
        <v>4.3750000000000011E-2</v>
      </c>
      <c r="E33" s="4">
        <f>F32</f>
        <v>0.41180555555555554</v>
      </c>
      <c r="F33" s="2">
        <v>0.45555555555555555</v>
      </c>
      <c r="G33" s="3">
        <f t="shared" si="44"/>
        <v>4.3750000000000011E-2</v>
      </c>
      <c r="H33" s="4">
        <f>I32</f>
        <v>0.56388888888888888</v>
      </c>
      <c r="I33" s="2">
        <v>0.6069444444444444</v>
      </c>
      <c r="J33" s="3">
        <f t="shared" si="45"/>
        <v>4.3055555555555514E-2</v>
      </c>
      <c r="K33" s="4">
        <f>L32</f>
        <v>0.72708333333333341</v>
      </c>
      <c r="L33" s="2">
        <v>0.77013888888888893</v>
      </c>
      <c r="M33" s="3">
        <f t="shared" si="46"/>
        <v>4.3055555555555514E-2</v>
      </c>
      <c r="N33" s="4">
        <f>O32</f>
        <v>0.85833333333333328</v>
      </c>
      <c r="O33" s="2">
        <v>0.90208333333333324</v>
      </c>
      <c r="P33" s="3">
        <f t="shared" si="47"/>
        <v>4.3749999999999956E-2</v>
      </c>
      <c r="Q33" s="4">
        <f>R32</f>
        <v>0.99791666666666667</v>
      </c>
      <c r="R33" s="2">
        <v>1.0402777777777776</v>
      </c>
      <c r="S33" s="3">
        <f t="shared" si="48"/>
        <v>4.2361111111110961E-2</v>
      </c>
      <c r="T33" s="4">
        <f>U32</f>
        <v>0.17152777777777778</v>
      </c>
      <c r="U33" s="2">
        <v>0.21527777777777779</v>
      </c>
      <c r="V33" s="3">
        <f t="shared" si="49"/>
        <v>4.3750000000000011E-2</v>
      </c>
    </row>
    <row r="34" spans="1:22" x14ac:dyDescent="0.25">
      <c r="A34" s="1" t="s">
        <v>31</v>
      </c>
      <c r="B34" s="4">
        <f>C33</f>
        <v>0.30763888888888891</v>
      </c>
      <c r="C34" s="2">
        <v>0.34097222222222223</v>
      </c>
      <c r="D34" s="3">
        <f t="shared" si="13"/>
        <v>3.3333333333333326E-2</v>
      </c>
      <c r="E34" s="4">
        <f>F33</f>
        <v>0.45555555555555555</v>
      </c>
      <c r="F34" s="2">
        <v>0.48819444444444443</v>
      </c>
      <c r="G34" s="3">
        <f t="shared" si="44"/>
        <v>3.2638888888888884E-2</v>
      </c>
      <c r="H34" s="4">
        <f>I33</f>
        <v>0.6069444444444444</v>
      </c>
      <c r="I34" s="2">
        <v>0.64027777777777783</v>
      </c>
      <c r="J34" s="3">
        <f t="shared" si="45"/>
        <v>3.3333333333333437E-2</v>
      </c>
      <c r="K34" s="4">
        <f>L33</f>
        <v>0.77013888888888893</v>
      </c>
      <c r="L34" s="2">
        <v>0.80486111111111114</v>
      </c>
      <c r="M34" s="3">
        <f t="shared" si="46"/>
        <v>3.472222222222221E-2</v>
      </c>
      <c r="N34" s="4">
        <f>O33</f>
        <v>0.90208333333333324</v>
      </c>
      <c r="O34" s="2">
        <v>0.93611111111111101</v>
      </c>
      <c r="P34" s="3">
        <f t="shared" si="47"/>
        <v>3.4027777777777768E-2</v>
      </c>
      <c r="Q34" s="4">
        <f>R33</f>
        <v>1.0402777777777776</v>
      </c>
      <c r="R34" s="2">
        <v>1.0694444444444444</v>
      </c>
      <c r="S34" s="3">
        <f t="shared" si="48"/>
        <v>2.9166666666666785E-2</v>
      </c>
      <c r="T34" s="4">
        <f>U33</f>
        <v>0.21527777777777779</v>
      </c>
      <c r="U34" s="2">
        <v>0.24861111111111112</v>
      </c>
      <c r="V34" s="3">
        <f t="shared" si="49"/>
        <v>3.3333333333333326E-2</v>
      </c>
    </row>
    <row r="35" spans="1:22" x14ac:dyDescent="0.25">
      <c r="A35" s="1" t="s">
        <v>32</v>
      </c>
      <c r="B35" s="4">
        <f>C34</f>
        <v>0.34097222222222223</v>
      </c>
      <c r="C35" s="2">
        <v>0.35000000000000003</v>
      </c>
      <c r="D35" s="3">
        <f t="shared" si="13"/>
        <v>9.0277777777778012E-3</v>
      </c>
      <c r="E35" s="4">
        <f>F34</f>
        <v>0.48819444444444443</v>
      </c>
      <c r="F35" s="2">
        <v>0.49722222222222223</v>
      </c>
      <c r="G35" s="3">
        <f t="shared" si="44"/>
        <v>9.0277777777778012E-3</v>
      </c>
      <c r="H35" s="4">
        <f>I34</f>
        <v>0.64027777777777783</v>
      </c>
      <c r="I35" s="2">
        <v>0.64861111111111114</v>
      </c>
      <c r="J35" s="3">
        <f t="shared" si="45"/>
        <v>8.3333333333333037E-3</v>
      </c>
      <c r="K35" s="4">
        <f>L34</f>
        <v>0.80486111111111114</v>
      </c>
      <c r="L35" s="2">
        <v>0.8125</v>
      </c>
      <c r="M35" s="3">
        <f t="shared" si="46"/>
        <v>7.6388888888888618E-3</v>
      </c>
      <c r="N35" s="4">
        <f>O34</f>
        <v>0.93611111111111101</v>
      </c>
      <c r="O35" s="2">
        <v>0.94305555555555554</v>
      </c>
      <c r="P35" s="3">
        <f t="shared" si="47"/>
        <v>6.9444444444445308E-3</v>
      </c>
      <c r="Q35" s="4">
        <f>R34</f>
        <v>1.0694444444444444</v>
      </c>
      <c r="R35" s="2">
        <v>1.0777777777777777</v>
      </c>
      <c r="S35" s="3">
        <f t="shared" si="48"/>
        <v>8.3333333333333037E-3</v>
      </c>
      <c r="T35" s="4">
        <f>U34</f>
        <v>0.24861111111111112</v>
      </c>
      <c r="U35" s="2">
        <v>0.25833333333333336</v>
      </c>
      <c r="V35" s="3">
        <f t="shared" si="49"/>
        <v>9.7222222222222432E-3</v>
      </c>
    </row>
    <row r="36" spans="1:22" x14ac:dyDescent="0.25">
      <c r="A36" s="1" t="s">
        <v>33</v>
      </c>
      <c r="B36" s="4">
        <f>C35</f>
        <v>0.35000000000000003</v>
      </c>
      <c r="C36" s="4">
        <f>B36+10/24/60</f>
        <v>0.35694444444444445</v>
      </c>
      <c r="D36" s="3">
        <f t="shared" si="13"/>
        <v>6.9444444444444198E-3</v>
      </c>
      <c r="E36" s="4">
        <f>F35</f>
        <v>0.49722222222222223</v>
      </c>
      <c r="F36" s="4">
        <f>E36+10/24/60</f>
        <v>0.50416666666666665</v>
      </c>
      <c r="G36" s="3">
        <f t="shared" si="44"/>
        <v>6.9444444444444198E-3</v>
      </c>
      <c r="H36" s="4">
        <f>I35</f>
        <v>0.64861111111111114</v>
      </c>
      <c r="I36" s="4">
        <f>H36+10/24/60</f>
        <v>0.65555555555555556</v>
      </c>
      <c r="J36" s="3">
        <f t="shared" si="45"/>
        <v>6.9444444444444198E-3</v>
      </c>
      <c r="K36" s="4">
        <f>L35</f>
        <v>0.8125</v>
      </c>
      <c r="L36" s="4">
        <f>K36+10/24/60</f>
        <v>0.81944444444444442</v>
      </c>
      <c r="M36" s="3">
        <f t="shared" si="46"/>
        <v>6.9444444444444198E-3</v>
      </c>
      <c r="N36" s="4">
        <f>O35</f>
        <v>0.94305555555555554</v>
      </c>
      <c r="O36" s="4">
        <f>N36+10/24/60</f>
        <v>0.95</v>
      </c>
      <c r="P36" s="3">
        <f t="shared" si="47"/>
        <v>6.9444444444444198E-3</v>
      </c>
      <c r="Q36" s="4">
        <f>R35</f>
        <v>1.0777777777777777</v>
      </c>
      <c r="R36" s="4">
        <f>Q36+10/24/60</f>
        <v>1.0847222222222221</v>
      </c>
      <c r="S36" s="3">
        <f t="shared" si="48"/>
        <v>6.9444444444444198E-3</v>
      </c>
      <c r="T36" s="4">
        <f>U35</f>
        <v>0.25833333333333336</v>
      </c>
      <c r="U36" s="4">
        <f>T36+10/24/60</f>
        <v>0.26527777777777778</v>
      </c>
      <c r="V36" s="3">
        <f t="shared" si="49"/>
        <v>6.9444444444444198E-3</v>
      </c>
    </row>
    <row r="37" spans="1:22" x14ac:dyDescent="0.25">
      <c r="A37" s="1" t="s">
        <v>34</v>
      </c>
      <c r="B37" s="4">
        <f>C36</f>
        <v>0.35694444444444445</v>
      </c>
      <c r="C37" s="2">
        <v>0.37083333333333335</v>
      </c>
      <c r="D37" s="3">
        <f t="shared" si="13"/>
        <v>1.3888888888888895E-2</v>
      </c>
      <c r="E37" s="4">
        <f>F36</f>
        <v>0.50416666666666665</v>
      </c>
      <c r="F37" s="2">
        <v>0.5180555555555556</v>
      </c>
      <c r="G37" s="3">
        <f t="shared" si="44"/>
        <v>1.3888888888888951E-2</v>
      </c>
      <c r="H37" s="4">
        <f>I36</f>
        <v>0.65555555555555556</v>
      </c>
      <c r="I37" s="2">
        <v>0.6694444444444444</v>
      </c>
      <c r="J37" s="3">
        <f t="shared" si="45"/>
        <v>1.388888888888884E-2</v>
      </c>
      <c r="K37" s="4">
        <f>L36</f>
        <v>0.81944444444444442</v>
      </c>
      <c r="L37" s="2">
        <v>0.83333333333333337</v>
      </c>
      <c r="M37" s="3">
        <f t="shared" si="46"/>
        <v>1.3888888888888951E-2</v>
      </c>
      <c r="N37" s="4">
        <f>O36</f>
        <v>0.95</v>
      </c>
      <c r="O37" s="2">
        <v>0.96388888888888891</v>
      </c>
      <c r="P37" s="3">
        <f t="shared" si="47"/>
        <v>1.3888888888888951E-2</v>
      </c>
      <c r="Q37" s="4">
        <f>R36</f>
        <v>1.0847222222222221</v>
      </c>
      <c r="R37" s="2">
        <v>1.0986111111111112</v>
      </c>
      <c r="S37" s="3">
        <f t="shared" si="48"/>
        <v>1.3888888888889062E-2</v>
      </c>
      <c r="T37" s="4">
        <f>U36</f>
        <v>0.26527777777777778</v>
      </c>
      <c r="U37" s="2">
        <v>0.27916666666666667</v>
      </c>
      <c r="V37" s="3">
        <f t="shared" si="49"/>
        <v>1.3888888888888895E-2</v>
      </c>
    </row>
    <row r="38" spans="1:22" s="7" customFormat="1" x14ac:dyDescent="0.25"/>
    <row r="39" spans="1:22" x14ac:dyDescent="0.25">
      <c r="A39" s="5" t="s">
        <v>21</v>
      </c>
      <c r="B39" s="8"/>
      <c r="C39" s="8"/>
      <c r="D39" s="6">
        <f>B40-C34</f>
        <v>3.2638888888888884E-2</v>
      </c>
      <c r="E39" s="8"/>
      <c r="F39" s="8"/>
      <c r="G39" s="6">
        <f>E40-F34</f>
        <v>3.6111111111111149E-2</v>
      </c>
      <c r="H39" s="8"/>
      <c r="I39" s="8"/>
      <c r="J39" s="6">
        <f>H40-I34</f>
        <v>4.9305555555555491E-2</v>
      </c>
      <c r="K39" s="8"/>
      <c r="L39" s="8"/>
      <c r="M39" s="6">
        <f>K40-L34</f>
        <v>2.1527777777777701E-2</v>
      </c>
      <c r="N39" s="8"/>
      <c r="O39" s="8"/>
      <c r="P39" s="6">
        <f>N40-O34</f>
        <v>2.7777777777777901E-2</v>
      </c>
      <c r="Q39" s="8"/>
      <c r="R39" s="8"/>
      <c r="S39" s="6">
        <f>Q40-R34+1</f>
        <v>7.0833333333333304E-2</v>
      </c>
      <c r="T39" s="8"/>
      <c r="U39" s="8"/>
      <c r="V39" s="6">
        <f>T40-U34</f>
        <v>3.472222222222221E-2</v>
      </c>
    </row>
    <row r="40" spans="1:22" x14ac:dyDescent="0.25">
      <c r="A40" s="1" t="s">
        <v>35</v>
      </c>
      <c r="B40" s="2">
        <v>0.37361111111111112</v>
      </c>
      <c r="C40" s="2">
        <v>0.39999999999999997</v>
      </c>
      <c r="D40" s="3">
        <f t="shared" si="13"/>
        <v>2.6388888888888851E-2</v>
      </c>
      <c r="E40" s="2">
        <v>0.52430555555555558</v>
      </c>
      <c r="F40" s="2">
        <v>0.54999999999999993</v>
      </c>
      <c r="G40" s="3">
        <f t="shared" ref="G40" si="50">F40-E40</f>
        <v>2.5694444444444353E-2</v>
      </c>
      <c r="H40" s="2">
        <v>0.68958333333333333</v>
      </c>
      <c r="I40" s="2">
        <v>0.71597222222222223</v>
      </c>
      <c r="J40" s="3">
        <f t="shared" ref="J40" si="51">I40-H40</f>
        <v>2.6388888888888906E-2</v>
      </c>
      <c r="K40" s="2">
        <v>0.82638888888888884</v>
      </c>
      <c r="L40" s="2">
        <v>0.8520833333333333</v>
      </c>
      <c r="M40" s="3">
        <f t="shared" ref="M40" si="52">L40-K40</f>
        <v>2.5694444444444464E-2</v>
      </c>
      <c r="N40" s="2">
        <v>0.96388888888888891</v>
      </c>
      <c r="O40" s="2">
        <v>0.98958333333333337</v>
      </c>
      <c r="P40" s="3">
        <f t="shared" ref="P40" si="53">O40-N40</f>
        <v>2.5694444444444464E-2</v>
      </c>
      <c r="Q40" s="2">
        <v>0.14027777777777778</v>
      </c>
      <c r="R40" s="2">
        <v>0.16666666666666666</v>
      </c>
      <c r="S40" s="3">
        <f t="shared" ref="S40" si="54">R40-Q40</f>
        <v>2.6388888888888878E-2</v>
      </c>
      <c r="T40" s="2">
        <v>0.28333333333333333</v>
      </c>
      <c r="U40" s="2">
        <v>0.31666666666666665</v>
      </c>
      <c r="V40" s="3">
        <f t="shared" ref="V40" si="55">U40-T40</f>
        <v>3.3333333333333326E-2</v>
      </c>
    </row>
    <row r="41" spans="1:22" x14ac:dyDescent="0.25">
      <c r="A41" s="5" t="s">
        <v>21</v>
      </c>
      <c r="B41" s="8"/>
      <c r="C41" s="8"/>
      <c r="D41" s="6">
        <f>B42-C40</f>
        <v>6.9444444444445308E-3</v>
      </c>
      <c r="E41" s="8"/>
      <c r="F41" s="8"/>
      <c r="G41" s="6">
        <f>E42-F40</f>
        <v>1.2500000000000067E-2</v>
      </c>
      <c r="H41" s="8"/>
      <c r="I41" s="8"/>
      <c r="J41" s="6">
        <f>H42-I40</f>
        <v>9.7222222222222987E-3</v>
      </c>
      <c r="K41" s="8"/>
      <c r="L41" s="8"/>
      <c r="M41" s="6">
        <f>K42-L40</f>
        <v>2.4305555555555691E-2</v>
      </c>
      <c r="N41" s="8"/>
      <c r="O41" s="8"/>
      <c r="P41" s="6">
        <f>N42-O40</f>
        <v>3.4722222222220989E-3</v>
      </c>
      <c r="Q41" s="8"/>
      <c r="R41" s="8"/>
      <c r="S41" s="6">
        <f>Q42-R40</f>
        <v>6.9444444444444753E-3</v>
      </c>
      <c r="T41" s="8"/>
      <c r="U41" s="8"/>
      <c r="V41" s="6">
        <f>T42-U40</f>
        <v>4.1666666666667074E-3</v>
      </c>
    </row>
    <row r="42" spans="1:22" x14ac:dyDescent="0.25">
      <c r="A42" s="1" t="s">
        <v>37</v>
      </c>
      <c r="B42" s="2">
        <v>0.4069444444444445</v>
      </c>
      <c r="C42" s="4">
        <f>B42+25/60/24</f>
        <v>0.4243055555555556</v>
      </c>
      <c r="D42" s="3">
        <f t="shared" si="13"/>
        <v>1.7361111111111105E-2</v>
      </c>
      <c r="E42" s="2">
        <v>0.5625</v>
      </c>
      <c r="F42" s="4">
        <f>E42+25/60/24</f>
        <v>0.57986111111111116</v>
      </c>
      <c r="G42" s="3">
        <f t="shared" ref="G42:G43" si="56">F42-E42</f>
        <v>1.736111111111116E-2</v>
      </c>
      <c r="H42" s="2">
        <v>0.72569444444444453</v>
      </c>
      <c r="I42" s="4">
        <f>H42+25/60/24</f>
        <v>0.74305555555555569</v>
      </c>
      <c r="J42" s="3">
        <f t="shared" ref="J42:J43" si="57">I42-H42</f>
        <v>1.736111111111116E-2</v>
      </c>
      <c r="K42" s="2">
        <v>0.87638888888888899</v>
      </c>
      <c r="L42" s="4">
        <f>K42+25/60/24</f>
        <v>0.89375000000000016</v>
      </c>
      <c r="M42" s="3">
        <f t="shared" ref="M42:M43" si="58">L42-K42</f>
        <v>1.736111111111116E-2</v>
      </c>
      <c r="N42" s="2">
        <v>0.99305555555555547</v>
      </c>
      <c r="O42" s="4">
        <f>N42+25/60/24</f>
        <v>1.0104166666666665</v>
      </c>
      <c r="P42" s="3">
        <f t="shared" ref="P42:P43" si="59">O42-N42</f>
        <v>1.7361111111111049E-2</v>
      </c>
      <c r="Q42" s="2">
        <v>0.17361111111111113</v>
      </c>
      <c r="R42" s="4">
        <f>Q42+25/60/24</f>
        <v>0.19097222222222224</v>
      </c>
      <c r="S42" s="3">
        <f t="shared" ref="S42:S43" si="60">R42-Q42</f>
        <v>1.7361111111111105E-2</v>
      </c>
      <c r="T42" s="2">
        <v>0.32083333333333336</v>
      </c>
      <c r="U42" s="4">
        <f>T42+25/60/24</f>
        <v>0.33819444444444446</v>
      </c>
      <c r="V42" s="3">
        <f t="shared" ref="V42:V43" si="61">U42-T42</f>
        <v>1.7361111111111105E-2</v>
      </c>
    </row>
    <row r="43" spans="1:22" x14ac:dyDescent="0.25">
      <c r="A43" s="1" t="s">
        <v>36</v>
      </c>
      <c r="B43" s="4">
        <f>C42</f>
        <v>0.4243055555555556</v>
      </c>
      <c r="C43" s="4">
        <f>B43+10/60/24</f>
        <v>0.43125000000000002</v>
      </c>
      <c r="D43" s="3">
        <f t="shared" si="13"/>
        <v>6.9444444444444198E-3</v>
      </c>
      <c r="E43" s="4">
        <f>F42</f>
        <v>0.57986111111111116</v>
      </c>
      <c r="F43" s="4">
        <f>E43+10/60/24</f>
        <v>0.58680555555555558</v>
      </c>
      <c r="G43" s="3">
        <f t="shared" si="56"/>
        <v>6.9444444444444198E-3</v>
      </c>
      <c r="H43" s="4">
        <f>I42</f>
        <v>0.74305555555555569</v>
      </c>
      <c r="I43" s="4">
        <f>H43+10/60/24</f>
        <v>0.75000000000000011</v>
      </c>
      <c r="J43" s="3">
        <f t="shared" si="57"/>
        <v>6.9444444444444198E-3</v>
      </c>
      <c r="K43" s="4">
        <f>L42</f>
        <v>0.89375000000000016</v>
      </c>
      <c r="L43" s="4">
        <f>K43+10/60/24</f>
        <v>0.90069444444444458</v>
      </c>
      <c r="M43" s="3">
        <f t="shared" si="58"/>
        <v>6.9444444444444198E-3</v>
      </c>
      <c r="N43" s="4">
        <f>O42</f>
        <v>1.0104166666666665</v>
      </c>
      <c r="O43" s="4">
        <f>N43+10/60/24</f>
        <v>1.0173611111111109</v>
      </c>
      <c r="P43" s="3">
        <f t="shared" si="59"/>
        <v>6.9444444444444198E-3</v>
      </c>
      <c r="Q43" s="4">
        <f>R42</f>
        <v>0.19097222222222224</v>
      </c>
      <c r="R43" s="4">
        <f>Q43+10/60/24</f>
        <v>0.19791666666666669</v>
      </c>
      <c r="S43" s="3">
        <f t="shared" si="60"/>
        <v>6.9444444444444475E-3</v>
      </c>
      <c r="T43" s="4">
        <f>U42</f>
        <v>0.33819444444444446</v>
      </c>
      <c r="U43" s="4">
        <f>T43+10/60/24</f>
        <v>0.34513888888888888</v>
      </c>
      <c r="V43" s="3">
        <f t="shared" si="61"/>
        <v>6.9444444444444198E-3</v>
      </c>
    </row>
    <row r="44" spans="1:22" x14ac:dyDescent="0.25">
      <c r="A44" s="5" t="s">
        <v>21</v>
      </c>
      <c r="B44" s="8"/>
      <c r="C44" s="8"/>
      <c r="D44" s="6">
        <f>B45-C43</f>
        <v>4.8611111111110938E-3</v>
      </c>
      <c r="E44" s="8"/>
      <c r="F44" s="8"/>
      <c r="G44" s="6">
        <f>E45-F43</f>
        <v>6.2499999999999778E-3</v>
      </c>
      <c r="H44" s="8"/>
      <c r="I44" s="8"/>
      <c r="J44" s="6">
        <f>H45-I43</f>
        <v>6.9444444444444198E-3</v>
      </c>
      <c r="K44" s="8"/>
      <c r="L44" s="8"/>
      <c r="M44" s="6">
        <f>K45-L43</f>
        <v>3.4722222222220989E-3</v>
      </c>
      <c r="N44" s="8"/>
      <c r="O44" s="8"/>
      <c r="P44" s="6">
        <f>N45-O43+1</f>
        <v>1.0416666666666852E-2</v>
      </c>
      <c r="Q44" s="8"/>
      <c r="R44" s="8"/>
      <c r="S44" s="6">
        <f>Q45-R43</f>
        <v>3.4722222222221821E-3</v>
      </c>
      <c r="T44" s="8"/>
      <c r="U44" s="8"/>
      <c r="V44" s="6">
        <f>T45-U43</f>
        <v>4.1666666666666519E-3</v>
      </c>
    </row>
    <row r="45" spans="1:22" x14ac:dyDescent="0.25">
      <c r="A45" s="1" t="s">
        <v>38</v>
      </c>
      <c r="B45" s="2">
        <v>0.43611111111111112</v>
      </c>
      <c r="C45" s="4">
        <f>B45+10/60/24</f>
        <v>0.44305555555555554</v>
      </c>
      <c r="D45" s="3">
        <f t="shared" si="13"/>
        <v>6.9444444444444198E-3</v>
      </c>
      <c r="E45" s="2">
        <v>0.59305555555555556</v>
      </c>
      <c r="F45" s="4">
        <f>E45+10/60/24</f>
        <v>0.6</v>
      </c>
      <c r="G45" s="3">
        <f t="shared" ref="G45" si="62">F45-E45</f>
        <v>6.9444444444444198E-3</v>
      </c>
      <c r="H45" s="2">
        <v>0.75694444444444453</v>
      </c>
      <c r="I45" s="4">
        <f>H45+10/60/24</f>
        <v>0.76388888888888895</v>
      </c>
      <c r="J45" s="3">
        <f t="shared" ref="J45" si="63">I45-H45</f>
        <v>6.9444444444444198E-3</v>
      </c>
      <c r="K45" s="2">
        <v>0.90416666666666667</v>
      </c>
      <c r="L45" s="4">
        <f>K45+10/60/24</f>
        <v>0.91111111111111109</v>
      </c>
      <c r="M45" s="3">
        <f t="shared" ref="M45" si="64">L45-K45</f>
        <v>6.9444444444444198E-3</v>
      </c>
      <c r="N45" s="2">
        <v>2.7777777777777776E-2</v>
      </c>
      <c r="O45" s="4">
        <f>N45+10/60/24</f>
        <v>3.4722222222222224E-2</v>
      </c>
      <c r="P45" s="3">
        <f t="shared" ref="P45" si="65">O45-N45</f>
        <v>6.9444444444444475E-3</v>
      </c>
      <c r="Q45" s="2">
        <v>0.20138888888888887</v>
      </c>
      <c r="R45" s="4">
        <f>Q45+10/60/24</f>
        <v>0.20833333333333331</v>
      </c>
      <c r="S45" s="3">
        <f t="shared" ref="S45" si="66">R45-Q45</f>
        <v>6.9444444444444475E-3</v>
      </c>
      <c r="T45" s="2">
        <v>0.34930555555555554</v>
      </c>
      <c r="U45" s="4">
        <f>T45+10/60/24</f>
        <v>0.35624999999999996</v>
      </c>
      <c r="V45" s="3">
        <f t="shared" ref="V45" si="67">U45-T45</f>
        <v>6.9444444444444198E-3</v>
      </c>
    </row>
    <row r="46" spans="1:22" x14ac:dyDescent="0.25">
      <c r="A46" s="5" t="s">
        <v>21</v>
      </c>
      <c r="B46" s="8"/>
      <c r="C46" s="8"/>
      <c r="D46" s="6">
        <f>B47-C45</f>
        <v>2.0833333333333814E-3</v>
      </c>
      <c r="E46" s="8"/>
      <c r="F46" s="8"/>
      <c r="G46" s="6">
        <f>E47-F45</f>
        <v>4.1666666666666519E-3</v>
      </c>
      <c r="H46" s="8"/>
      <c r="I46" s="8"/>
      <c r="J46" s="6">
        <f>H47-I45</f>
        <v>6.9444444444444198E-3</v>
      </c>
      <c r="K46" s="8"/>
      <c r="L46" s="8"/>
      <c r="M46" s="6">
        <f>K47-L45</f>
        <v>6.9444444444445308E-3</v>
      </c>
      <c r="N46" s="8"/>
      <c r="O46" s="8"/>
      <c r="P46" s="6">
        <f>N47-O45</f>
        <v>2.0833333333333329E-3</v>
      </c>
      <c r="Q46" s="8"/>
      <c r="R46" s="8"/>
      <c r="S46" s="6">
        <f>Q47-R45</f>
        <v>2.7777777777777957E-3</v>
      </c>
      <c r="T46" s="8"/>
      <c r="U46" s="8"/>
      <c r="V46" s="6">
        <f>T47-U45</f>
        <v>1.3888888888889395E-3</v>
      </c>
    </row>
    <row r="47" spans="1:22" x14ac:dyDescent="0.25">
      <c r="A47" s="1" t="s">
        <v>39</v>
      </c>
      <c r="B47" s="2">
        <v>0.44513888888888892</v>
      </c>
      <c r="C47" s="2">
        <v>0.45555555555555555</v>
      </c>
      <c r="D47" s="3">
        <f t="shared" si="13"/>
        <v>1.041666666666663E-2</v>
      </c>
      <c r="E47" s="2">
        <v>0.60416666666666663</v>
      </c>
      <c r="F47" s="2">
        <v>0.61458333333333337</v>
      </c>
      <c r="G47" s="3">
        <f t="shared" ref="G47" si="68">F47-E47</f>
        <v>1.0416666666666741E-2</v>
      </c>
      <c r="H47" s="2">
        <v>0.77083333333333337</v>
      </c>
      <c r="I47" s="2">
        <v>0.78125</v>
      </c>
      <c r="J47" s="3">
        <f t="shared" ref="J47" si="69">I47-H47</f>
        <v>1.041666666666663E-2</v>
      </c>
      <c r="K47" s="2">
        <v>0.91805555555555562</v>
      </c>
      <c r="L47" s="2">
        <v>0.92847222222222225</v>
      </c>
      <c r="M47" s="3">
        <f t="shared" ref="M47" si="70">L47-K47</f>
        <v>1.041666666666663E-2</v>
      </c>
      <c r="N47" s="2">
        <v>3.6805555555555557E-2</v>
      </c>
      <c r="O47" s="2">
        <v>4.7222222222222221E-2</v>
      </c>
      <c r="P47" s="3">
        <f t="shared" ref="P47" si="71">O47-N47</f>
        <v>1.0416666666666664E-2</v>
      </c>
      <c r="Q47" s="2">
        <v>0.21111111111111111</v>
      </c>
      <c r="R47" s="2">
        <v>0.22152777777777777</v>
      </c>
      <c r="S47" s="3">
        <f t="shared" ref="S47" si="72">R47-Q47</f>
        <v>1.0416666666666657E-2</v>
      </c>
      <c r="T47" s="2">
        <v>0.3576388888888889</v>
      </c>
      <c r="U47" s="2">
        <v>0.36805555555555558</v>
      </c>
      <c r="V47" s="3">
        <f t="shared" ref="V47" si="73">U47-T47</f>
        <v>1.0416666666666685E-2</v>
      </c>
    </row>
    <row r="48" spans="1:22" s="7" customFormat="1" x14ac:dyDescent="0.25"/>
    <row r="49" spans="1:1" x14ac:dyDescent="0.25">
      <c r="A49" s="1" t="s">
        <v>40</v>
      </c>
    </row>
    <row r="50" spans="1:1" x14ac:dyDescent="0.25">
      <c r="A50" s="1" t="s">
        <v>41</v>
      </c>
    </row>
  </sheetData>
  <mergeCells count="14">
    <mergeCell ref="T1:V1"/>
    <mergeCell ref="B2:D2"/>
    <mergeCell ref="E2:G2"/>
    <mergeCell ref="H2:J2"/>
    <mergeCell ref="K2:M2"/>
    <mergeCell ref="N2:P2"/>
    <mergeCell ref="Q2:S2"/>
    <mergeCell ref="T2:V2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5A1F-417F-44A5-B5C2-496198B22D3A}">
  <dimension ref="A1:J59"/>
  <sheetViews>
    <sheetView tabSelected="1" workbookViewId="0">
      <pane xSplit="1" ySplit="2" topLeftCell="B24" activePane="bottomRight" state="frozen"/>
      <selection pane="topRight" activeCell="B1" sqref="B1"/>
      <selection pane="bottomLeft" activeCell="A3" sqref="A3"/>
      <selection pane="bottomRight" activeCell="B27" sqref="B27"/>
    </sheetView>
  </sheetViews>
  <sheetFormatPr defaultRowHeight="15" x14ac:dyDescent="0.25"/>
  <cols>
    <col min="1" max="1" width="39.42578125" style="1" bestFit="1" customWidth="1"/>
    <col min="2" max="8" width="9.140625" style="1"/>
    <col min="9" max="9" width="57.85546875" style="1" customWidth="1"/>
    <col min="10" max="10" width="22.5703125" style="1" bestFit="1" customWidth="1"/>
    <col min="11" max="16384" width="9.140625" style="1"/>
  </cols>
  <sheetData>
    <row r="1" spans="1:10" x14ac:dyDescent="0.25">
      <c r="B1" s="18" t="s">
        <v>8</v>
      </c>
      <c r="C1" s="18"/>
      <c r="D1" s="18"/>
      <c r="E1" s="18" t="s">
        <v>9</v>
      </c>
      <c r="F1" s="18"/>
      <c r="G1" s="18"/>
    </row>
    <row r="2" spans="1:10" x14ac:dyDescent="0.25"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I2" s="1" t="s">
        <v>0</v>
      </c>
      <c r="J2" s="1" t="s">
        <v>57</v>
      </c>
    </row>
    <row r="3" spans="1:10" x14ac:dyDescent="0.25">
      <c r="A3" s="1" t="str">
        <f>'BH1 - RH'!A4</f>
        <v>Malt Transport</v>
      </c>
      <c r="B3" s="2">
        <f>AVERAGE('BH1 - RH'!D4,'BH1 - RH'!G4,'BH1 - RH'!J4,'BH1 - RH'!M4,'BH1 - RH'!P4,'BH1 - RH'!S4,'BH1 - RH'!V4)</f>
        <v>5.1785714285714254E-2</v>
      </c>
      <c r="C3" s="2">
        <f>MIN('BH1 - RH'!D4,'BH1 - RH'!G4,'BH1 - RH'!J4,'BH1 - RH'!M4,'BH1 - RH'!P4,'BH1 - RH'!S4,'BH1 - RH'!V4)</f>
        <v>4.3055555555555597E-2</v>
      </c>
      <c r="D3" s="2">
        <f>MAX('BH1 - RH'!D4,'BH1 - RH'!G4,'BH1 - RH'!J4,'BH1 - RH'!M4,'BH1 - RH'!P4,'BH1 - RH'!S4,'BH1 - RH'!V4)</f>
        <v>5.4861111111111138E-2</v>
      </c>
      <c r="E3" s="2">
        <f>AVERAGE('BH2 - RH'!D4,'BH2 - RH'!G4,'BH2 - RH'!J4,'BH2 - RH'!M4,'BH2 - RH'!P4,'BH2 - RH'!S4,'BH2 - RH'!V4)</f>
        <v>5.9722222222222253E-2</v>
      </c>
      <c r="F3" s="2">
        <f>MIN('BH2 - RH'!D4,'BH2 - RH'!G4,'BH2 - RH'!J4,'BH2 - RH'!M4,'BH2 - RH'!P4,'BH2 - RH'!S4,'BH2 - RH'!V4)</f>
        <v>5.1388888888888928E-2</v>
      </c>
      <c r="G3" s="2">
        <f>MAX('BH2 - RH'!D4,'BH2 - RH'!G4,'BH2 - RH'!J4,'BH2 - RH'!M4,'BH2 - RH'!P4,'BH2 - RH'!S4,'BH2 - RH'!V4)</f>
        <v>6.9444444444444461E-2</v>
      </c>
      <c r="I3" s="13" t="s">
        <v>51</v>
      </c>
      <c r="J3" s="1" t="s">
        <v>58</v>
      </c>
    </row>
    <row r="4" spans="1:10" x14ac:dyDescent="0.25">
      <c r="A4" s="1" t="str">
        <f>'BH1 - RH'!A5</f>
        <v>Cereal Transport</v>
      </c>
      <c r="B4" s="2">
        <f>AVERAGE('BH1 - RH'!D5,'BH1 - RH'!G5,'BH1 - RH'!J5,'BH1 - RH'!M5,'BH1 - RH'!P5,'BH1 - RH'!S5,'BH1 - RH'!V5)</f>
        <v>6.134259259259256E-2</v>
      </c>
      <c r="C4" s="2">
        <f>MIN('BH1 - RH'!D5,'BH1 - RH'!G5,'BH1 - RH'!J5,'BH1 - RH'!M5,'BH1 - RH'!P5,'BH1 - RH'!S5,'BH1 - RH'!V5)</f>
        <v>3.6111111111111094E-2</v>
      </c>
      <c r="D4" s="2">
        <f>MAX('BH1 - RH'!D5,'BH1 - RH'!G5,'BH1 - RH'!J5,'BH1 - RH'!M5,'BH1 - RH'!P5,'BH1 - RH'!S5,'BH1 - RH'!V5)</f>
        <v>9.0972222222222121E-2</v>
      </c>
      <c r="E4" s="2">
        <f>AVERAGE('BH2 - RH'!D5,'BH2 - RH'!G5,'BH2 - RH'!J5,'BH2 - RH'!M5,'BH2 - RH'!P5,'BH2 - RH'!S5,'BH2 - RH'!V5)</f>
        <v>6.6865079365079322E-2</v>
      </c>
      <c r="F4" s="2">
        <f>MIN('BH2 - RH'!D5,'BH2 - RH'!G5,'BH2 - RH'!J5,'BH2 - RH'!M5,'BH2 - RH'!P5,'BH2 - RH'!S5,'BH2 - RH'!V5)</f>
        <v>4.513888888888884E-2</v>
      </c>
      <c r="G4" s="2">
        <f>MAX('BH2 - RH'!D5,'BH2 - RH'!G5,'BH2 - RH'!J5,'BH2 - RH'!M5,'BH2 - RH'!P5,'BH2 - RH'!S5,'BH2 - RH'!V5)</f>
        <v>9.3750000000000014E-2</v>
      </c>
      <c r="I4" s="13" t="s">
        <v>51</v>
      </c>
      <c r="J4" s="1" t="s">
        <v>58</v>
      </c>
    </row>
    <row r="5" spans="1:10" x14ac:dyDescent="0.25">
      <c r="A5" s="1" t="str">
        <f>'BH1 - RH'!A6</f>
        <v>Starch Transport</v>
      </c>
      <c r="B5" s="2">
        <f>AVERAGE('BH1 - RH'!D6,'BH1 - RH'!G6,'BH1 - RH'!J6,'BH1 - RH'!M6,'BH1 - RH'!P6,'BH1 - RH'!S6,'BH1 - RH'!V6)</f>
        <v>3.9682539682539715E-2</v>
      </c>
      <c r="C5" s="2">
        <f>MIN('BH1 - RH'!D6,'BH1 - RH'!G6,'BH1 - RH'!J6,'BH1 - RH'!M6,'BH1 - RH'!P6,'BH1 - RH'!S6,'BH1 - RH'!V6)</f>
        <v>2.9166666666666674E-2</v>
      </c>
      <c r="D5" s="2">
        <f>MAX('BH1 - RH'!D6,'BH1 - RH'!G6,'BH1 - RH'!J6,'BH1 - RH'!M6,'BH1 - RH'!P6,'BH1 - RH'!S6,'BH1 - RH'!V6)</f>
        <v>5.0000000000000044E-2</v>
      </c>
      <c r="E5" s="2">
        <f>AVERAGE('BH2 - RH'!D6,'BH2 - RH'!G6,'BH2 - RH'!J6,'BH2 - RH'!M6,'BH2 - RH'!P6,'BH2 - RH'!S6,'BH2 - RH'!V6)</f>
        <v>4.6924603174603154E-2</v>
      </c>
      <c r="F5" s="2">
        <f>MIN('BH2 - RH'!D6,'BH2 - RH'!G6,'BH2 - RH'!J6,'BH2 - RH'!M6,'BH2 - RH'!P6,'BH2 - RH'!S6,'BH2 - RH'!V6)</f>
        <v>3.8194444444444309E-2</v>
      </c>
      <c r="G5" s="2">
        <f>MAX('BH2 - RH'!D6,'BH2 - RH'!G6,'BH2 - RH'!J6,'BH2 - RH'!M6,'BH2 - RH'!P6,'BH2 - RH'!S6,'BH2 - RH'!V6)</f>
        <v>6.3888888888888898E-2</v>
      </c>
      <c r="I5" s="13" t="s">
        <v>51</v>
      </c>
      <c r="J5" s="1" t="s">
        <v>58</v>
      </c>
    </row>
    <row r="6" spans="1:10" s="7" customFormat="1" x14ac:dyDescent="0.25">
      <c r="E6" s="10"/>
      <c r="F6" s="10"/>
      <c r="G6" s="10"/>
      <c r="I6" s="17"/>
    </row>
    <row r="7" spans="1:10" x14ac:dyDescent="0.25">
      <c r="A7" s="1" t="str">
        <f>'BH1 - RH'!A8</f>
        <v>Starch Doin, 55 °C</v>
      </c>
      <c r="B7" s="2">
        <f>AVERAGE('BH1 - RH'!D8,'BH1 - RH'!G8,'BH1 - RH'!J8,'BH1 - RH'!M8,'BH1 - RH'!P8,'BH1 - RH'!S8,'BH1 - RH'!V8)</f>
        <v>3.1944444444444442E-2</v>
      </c>
      <c r="C7" s="2">
        <f>MIN('BH1 - RH'!D8,'BH1 - RH'!G8,'BH1 - RH'!J8,'BH1 - RH'!M8,'BH1 - RH'!P8,'BH1 - RH'!S8,'BH1 - RH'!V8)</f>
        <v>2.777777777777779E-2</v>
      </c>
      <c r="D7" s="2">
        <f>MAX('BH1 - RH'!D8,'BH1 - RH'!G8,'BH1 - RH'!J8,'BH1 - RH'!M8,'BH1 - RH'!P8,'BH1 - RH'!S8,'BH1 - RH'!V8)</f>
        <v>3.6805555555555536E-2</v>
      </c>
      <c r="E7" s="2">
        <f>AVERAGE('BH2 - RH'!D8,'BH2 - RH'!G8,'BH2 - RH'!J8,'BH2 - RH'!M8,'BH2 - RH'!P8,'BH2 - RH'!S8,'BH2 - RH'!V8)</f>
        <v>2.8273809523809507E-2</v>
      </c>
      <c r="F7" s="2">
        <f>MIN('BH2 - RH'!D8,'BH2 - RH'!G8,'BH2 - RH'!J8,'BH2 - RH'!M8,'BH2 - RH'!P8,'BH2 - RH'!S8,'BH2 - RH'!V8)</f>
        <v>2.361111111111111E-2</v>
      </c>
      <c r="G7" s="2">
        <f>MAX('BH2 - RH'!D8,'BH2 - RH'!G8,'BH2 - RH'!J8,'BH2 - RH'!M8,'BH2 - RH'!P8,'BH2 - RH'!S8,'BH2 - RH'!V8)</f>
        <v>3.8888888888888917E-2</v>
      </c>
      <c r="I7" s="13" t="s">
        <v>52</v>
      </c>
      <c r="J7" s="1" t="s">
        <v>59</v>
      </c>
    </row>
    <row r="8" spans="1:10" x14ac:dyDescent="0.25">
      <c r="A8" s="1" t="str">
        <f>'BH1 - RH'!A9</f>
        <v>Starch Rest</v>
      </c>
      <c r="B8" s="12">
        <f>AVERAGE('BH1 - RH'!D9,'BH1 - RH'!G9,'BH1 - RH'!J9,'BH1 - RH'!M9,'BH1 - RH'!P9,'BH1 - RH'!S9,'BH1 - RH'!V9)</f>
        <v>6.9444444444444571E-3</v>
      </c>
      <c r="C8" s="2"/>
      <c r="D8" s="2"/>
      <c r="E8" s="12">
        <f>AVERAGE('BH1 - RH'!G9,'BH1 - RH'!J9,'BH1 - RH'!M9,'BH1 - RH'!P9,'BH1 - RH'!S9,'BH1 - RH'!V9,'BH1 - RH'!Y9)</f>
        <v>6.944444444444464E-3</v>
      </c>
      <c r="F8" s="2"/>
      <c r="G8" s="2"/>
      <c r="I8" s="13"/>
    </row>
    <row r="9" spans="1:10" x14ac:dyDescent="0.25">
      <c r="A9" s="1" t="str">
        <f>'BH1 - RH'!A10</f>
        <v>Raise to 65 °C</v>
      </c>
      <c r="B9" s="2">
        <f>AVERAGE('BH1 - RH'!D10,'BH1 - RH'!G10,'BH1 - RH'!J10,'BH1 - RH'!M10,'BH1 - RH'!P10,'BH1 - RH'!S10,'BH1 - RH'!V10)</f>
        <v>4.3650793650793513E-3</v>
      </c>
      <c r="C9" s="2">
        <f>MIN('BH1 - RH'!D10,'BH1 - RH'!G10,'BH1 - RH'!J10,'BH1 - RH'!M10,'BH1 - RH'!P10,'BH1 - RH'!S10,'BH1 - RH'!V10)</f>
        <v>3.4722222222222099E-3</v>
      </c>
      <c r="D9" s="2">
        <f>MAX('BH1 - RH'!D10,'BH1 - RH'!G10,'BH1 - RH'!J10,'BH1 - RH'!M10,'BH1 - RH'!P10,'BH1 - RH'!S10,'BH1 - RH'!V10)</f>
        <v>5.5555555555555913E-3</v>
      </c>
      <c r="E9" s="2">
        <f>AVERAGE('BH2 - RH'!D10,'BH2 - RH'!G10,'BH2 - RH'!J10,'BH2 - RH'!M10,'BH2 - RH'!P10,'BH2 - RH'!S10,'BH2 - RH'!V10)</f>
        <v>5.3571428571428797E-3</v>
      </c>
      <c r="F9" s="2">
        <f>MIN('BH2 - RH'!D10,'BH2 - RH'!G10,'BH2 - RH'!J10,'BH2 - RH'!M10,'BH2 - RH'!P10,'BH2 - RH'!S10,'BH2 - RH'!V10)</f>
        <v>4.8611111111110938E-3</v>
      </c>
      <c r="G9" s="2">
        <f>MAX('BH2 - RH'!D10,'BH2 - RH'!G10,'BH2 - RH'!J10,'BH2 - RH'!M10,'BH2 - RH'!P10,'BH2 - RH'!S10,'BH2 - RH'!V10)</f>
        <v>5.5555555555556468E-3</v>
      </c>
      <c r="I9" s="13"/>
    </row>
    <row r="10" spans="1:10" x14ac:dyDescent="0.25">
      <c r="A10" s="1" t="str">
        <f>'BH1 - RH'!A11</f>
        <v>Cereal Doin, 65 °C</v>
      </c>
      <c r="B10" s="2">
        <f>AVERAGE('BH1 - RH'!D11,'BH1 - RH'!G11,'BH1 - RH'!J11,'BH1 - RH'!M11,'BH1 - RH'!P11,'BH1 - RH'!S11,'BH1 - RH'!V11)</f>
        <v>6.2499999999999821E-3</v>
      </c>
      <c r="C10" s="2">
        <f>MIN('BH1 - RH'!D11,'BH1 - RH'!G11,'BH1 - RH'!J11,'BH1 - RH'!M11,'BH1 - RH'!P11,'BH1 - RH'!S11,'BH1 - RH'!V11)</f>
        <v>4.8611111111110938E-3</v>
      </c>
      <c r="D10" s="2">
        <f>MAX('BH1 - RH'!D11,'BH1 - RH'!G11,'BH1 - RH'!J11,'BH1 - RH'!M11,'BH1 - RH'!P11,'BH1 - RH'!S11,'BH1 - RH'!V11)</f>
        <v>6.9444444444444475E-3</v>
      </c>
      <c r="E10" s="2">
        <f>AVERAGE('BH2 - RH'!D11,'BH2 - RH'!G11,'BH2 - RH'!J11,'BH2 - RH'!M11,'BH2 - RH'!P11,'BH2 - RH'!S11,'BH2 - RH'!V11)</f>
        <v>6.349206349206331E-3</v>
      </c>
      <c r="F10" s="2">
        <f>MIN('BH2 - RH'!D11,'BH2 - RH'!G11,'BH2 - RH'!J11,'BH2 - RH'!M11,'BH2 - RH'!P11,'BH2 - RH'!S11,'BH2 - RH'!V11)</f>
        <v>4.1666666666666519E-3</v>
      </c>
      <c r="G10" s="2">
        <f>MAX('BH2 - RH'!D11,'BH2 - RH'!G11,'BH2 - RH'!J11,'BH2 - RH'!M11,'BH2 - RH'!P11,'BH2 - RH'!S11,'BH2 - RH'!V11)</f>
        <v>9.0277777777777457E-3</v>
      </c>
      <c r="I10" s="13"/>
    </row>
    <row r="11" spans="1:10" x14ac:dyDescent="0.25">
      <c r="A11" s="1" t="str">
        <f>'BH1 - RH'!A12</f>
        <v>Rest at 65 °C</v>
      </c>
      <c r="B11" s="12">
        <f>AVERAGE('BH1 - RH'!D12,'BH1 - RH'!G12,'BH1 - RH'!J12,'BH1 - RH'!M12,'BH1 - RH'!P12,'BH1 - RH'!S12,'BH1 - RH'!V12)</f>
        <v>6.9444444444444432E-3</v>
      </c>
      <c r="C11" s="2"/>
      <c r="D11" s="2"/>
      <c r="E11" s="12">
        <f>AVERAGE('BH1 - RH'!G12,'BH1 - RH'!J12,'BH1 - RH'!M12,'BH1 - RH'!P12,'BH1 - RH'!S12,'BH1 - RH'!V12,'BH1 - RH'!Y12)</f>
        <v>6.9444444444444475E-3</v>
      </c>
      <c r="F11" s="2"/>
      <c r="G11" s="2"/>
      <c r="I11" s="13"/>
    </row>
    <row r="12" spans="1:10" x14ac:dyDescent="0.25">
      <c r="A12" s="1" t="str">
        <f>'BH1 - RH'!A13</f>
        <v>Raise to 85 °C</v>
      </c>
      <c r="B12" s="2">
        <f>AVERAGE('BH1 - RH'!D13,'BH1 - RH'!G13,'BH1 - RH'!J13,'BH1 - RH'!M13,'BH1 - RH'!P13,'BH1 - RH'!S13,'BH1 - RH'!V13)</f>
        <v>9.8214285714286007E-3</v>
      </c>
      <c r="C12" s="2">
        <f>MIN('BH1 - RH'!D13,'BH1 - RH'!G13,'BH1 - RH'!J13,'BH1 - RH'!M13,'BH1 - RH'!P13,'BH1 - RH'!S13,'BH1 - RH'!V13)</f>
        <v>9.0277777777778012E-3</v>
      </c>
      <c r="D12" s="2">
        <f>MAX('BH1 - RH'!D13,'BH1 - RH'!G13,'BH1 - RH'!J13,'BH1 - RH'!M13,'BH1 - RH'!P13,'BH1 - RH'!S13,'BH1 - RH'!V13)</f>
        <v>1.0416666666666741E-2</v>
      </c>
      <c r="E12" s="2">
        <f>AVERAGE('BH2 - RH'!D13,'BH2 - RH'!G13,'BH2 - RH'!J13,'BH2 - RH'!M13,'BH2 - RH'!P13,'BH2 - RH'!S13,'BH2 - RH'!V13)</f>
        <v>1.1706349206349243E-2</v>
      </c>
      <c r="F12" s="2">
        <f>MIN('BH2 - RH'!D13,'BH2 - RH'!G13,'BH2 - RH'!J13,'BH2 - RH'!M13,'BH2 - RH'!P13,'BH2 - RH'!S13,'BH2 - RH'!V13)</f>
        <v>1.041666666666663E-2</v>
      </c>
      <c r="G12" s="2">
        <f>MAX('BH2 - RH'!D13,'BH2 - RH'!G13,'BH2 - RH'!J13,'BH2 - RH'!M13,'BH2 - RH'!P13,'BH2 - RH'!S13,'BH2 - RH'!V13)</f>
        <v>1.8055555555555602E-2</v>
      </c>
      <c r="I12" s="13"/>
    </row>
    <row r="13" spans="1:10" x14ac:dyDescent="0.25">
      <c r="A13" s="1" t="str">
        <f>'BH1 - RH'!A14</f>
        <v>Rest at 85 °C</v>
      </c>
      <c r="B13" s="12">
        <f>AVERAGE('BH1 - RH'!D14,'BH1 - RH'!G14,'BH1 - RH'!J14,'BH1 - RH'!M14,'BH1 - RH'!P14,'BH1 - RH'!S14,'BH1 - RH'!V14)</f>
        <v>5.2083333333333336E-2</v>
      </c>
      <c r="C13" s="2"/>
      <c r="D13" s="2"/>
      <c r="E13" s="12">
        <f>AVERAGE('BH1 - RH'!G14,'BH1 - RH'!J14,'BH1 - RH'!M14,'BH1 - RH'!P14,'BH1 - RH'!S14,'BH1 - RH'!V14,'BH1 - RH'!Y14)</f>
        <v>5.2083333333333336E-2</v>
      </c>
      <c r="F13" s="2"/>
      <c r="G13" s="2"/>
      <c r="I13" s="13"/>
    </row>
    <row r="14" spans="1:10" x14ac:dyDescent="0.25">
      <c r="A14" s="5" t="s">
        <v>42</v>
      </c>
      <c r="B14" s="2">
        <f>AVERAGE('BH1 - RH'!D15,'BH1 - RH'!G15,'BH1 - RH'!J15,'BH1 - RH'!M15,'BH1 - RH'!P15,'BH1 - RH'!S15,'BH1 - RH'!V15)</f>
        <v>8.1349206349206303E-3</v>
      </c>
      <c r="C14" s="2">
        <f>MIN('BH1 - RH'!D15,'BH1 - RH'!G15,'BH1 - RH'!J15,'BH1 - RH'!M15,'BH1 - RH'!P15,'BH1 - RH'!S15,'BH1 - RH'!V15)</f>
        <v>1.388888888888884E-3</v>
      </c>
      <c r="D14" s="2">
        <f>MAX('BH1 - RH'!D15,'BH1 - RH'!G15,'BH1 - RH'!J15,'BH1 - RH'!M15,'BH1 - RH'!P15,'BH1 - RH'!S15,'BH1 - RH'!V15)</f>
        <v>2.8472222222222232E-2</v>
      </c>
      <c r="E14" s="2">
        <f>AVERAGE('BH2 - RH'!D15,'BH2 - RH'!G15,'BH2 - RH'!J15,'BH2 - RH'!M15,'BH2 - RH'!P15,'BH2 - RH'!S15,'BH2 - RH'!V15)</f>
        <v>4.563492063492049E-3</v>
      </c>
      <c r="F14" s="2">
        <f>MIN('BH2 - RH'!D15,'BH2 - RH'!G15,'BH2 - RH'!J15,'BH2 - RH'!M15,'BH2 - RH'!P15,'BH2 - RH'!S15,'BH2 - RH'!V15)</f>
        <v>0</v>
      </c>
      <c r="G14" s="2">
        <f>MAX('BH2 - RH'!D15,'BH2 - RH'!G15,'BH2 - RH'!J15,'BH2 - RH'!M15,'BH2 - RH'!P15,'BH2 - RH'!S15,'BH2 - RH'!V15)</f>
        <v>1.2499999999999956E-2</v>
      </c>
      <c r="I14" s="13"/>
    </row>
    <row r="15" spans="1:10" x14ac:dyDescent="0.25">
      <c r="A15" s="1" t="str">
        <f>'BH1 - RH'!A16</f>
        <v>Transfer to MTK</v>
      </c>
      <c r="B15" s="2">
        <f>AVERAGE('BH1 - RH'!D16,'BH1 - RH'!G16,'BH1 - RH'!J16,'BH1 - RH'!M16,'BH1 - RH'!P16,'BH1 - RH'!S16,'BH1 - RH'!V16)</f>
        <v>1.1607142857142859E-2</v>
      </c>
      <c r="C15" s="2">
        <f>MIN('BH1 - RH'!D16,'BH1 - RH'!G16,'BH1 - RH'!J16,'BH1 - RH'!M16,'BH1 - RH'!P16,'BH1 - RH'!S16,'BH1 - RH'!V16)</f>
        <v>1.1111111111111072E-2</v>
      </c>
      <c r="D15" s="2">
        <f>MAX('BH1 - RH'!D16,'BH1 - RH'!G16,'BH1 - RH'!J16,'BH1 - RH'!M16,'BH1 - RH'!P16,'BH1 - RH'!S16,'BH1 - RH'!V16)</f>
        <v>1.1805555555555625E-2</v>
      </c>
      <c r="E15" s="2">
        <f>AVERAGE('BH2 - RH'!D16,'BH2 - RH'!G16,'BH2 - RH'!J16,'BH2 - RH'!M16,'BH2 - RH'!P16,'BH2 - RH'!S16,'BH2 - RH'!V16)</f>
        <v>1.1011904761904751E-2</v>
      </c>
      <c r="F15" s="2">
        <f>MIN('BH2 - RH'!D16,'BH2 - RH'!G16,'BH2 - RH'!J16,'BH2 - RH'!M16,'BH2 - RH'!P16,'BH2 - RH'!S16,'BH2 - RH'!V16)</f>
        <v>1.041666666666663E-2</v>
      </c>
      <c r="G15" s="2">
        <f>MAX('BH2 - RH'!D16,'BH2 - RH'!G16,'BH2 - RH'!J16,'BH2 - RH'!M16,'BH2 - RH'!P16,'BH2 - RH'!S16,'BH2 - RH'!V16)</f>
        <v>1.1111111111111183E-2</v>
      </c>
      <c r="I15" s="13"/>
    </row>
    <row r="16" spans="1:10" x14ac:dyDescent="0.25">
      <c r="B16" s="14">
        <f>SUM(B7:B15)-B14</f>
        <v>0.12996031746031747</v>
      </c>
      <c r="E16" s="14">
        <f>SUM(E7:E15)-E14</f>
        <v>0.12867063492063496</v>
      </c>
      <c r="F16" s="2"/>
      <c r="G16" s="2"/>
      <c r="I16" s="13"/>
    </row>
    <row r="17" spans="1:10" s="7" customFormat="1" x14ac:dyDescent="0.25">
      <c r="B17" s="10"/>
      <c r="E17" s="10"/>
      <c r="F17" s="10"/>
      <c r="G17" s="10"/>
      <c r="I17" s="17"/>
    </row>
    <row r="18" spans="1:10" x14ac:dyDescent="0.25">
      <c r="A18" s="1" t="str">
        <f>'BH1 - RH'!A18</f>
        <v>Main Mash Do In</v>
      </c>
      <c r="B18" s="2">
        <f>AVERAGE('BH1 - RH'!D18,'BH1 - RH'!G18,'BH1 - RH'!J18,'BH1 - RH'!M18,'BH1 - RH'!P18,'BH1 - RH'!S18,'BH1 - RH'!V18)</f>
        <v>2.6388888888888889E-2</v>
      </c>
      <c r="C18" s="2">
        <f>MIN('BH1 - RH'!D18,'BH1 - RH'!G18,'BH1 - RH'!J18,'BH1 - RH'!M18,'BH1 - RH'!P18,'BH1 - RH'!S18,'BH1 - RH'!V18)</f>
        <v>2.4999999999999911E-2</v>
      </c>
      <c r="D18" s="2">
        <f>MAX('BH1 - RH'!D18,'BH1 - RH'!G18,'BH1 - RH'!J18,'BH1 - RH'!M18,'BH1 - RH'!P18,'BH1 - RH'!S18,'BH1 - RH'!V18)</f>
        <v>2.777777777777779E-2</v>
      </c>
      <c r="E18" s="2">
        <f>AVERAGE('BH2 - RH'!D18,'BH2 - RH'!G18,'BH2 - RH'!J18,'BH2 - RH'!M18,'BH2 - RH'!P18,'BH2 - RH'!S18,'BH2 - RH'!V18)</f>
        <v>2.5793650793650792E-2</v>
      </c>
      <c r="F18" s="2">
        <f>MIN('BH2 - RH'!D18,'BH2 - RH'!G18,'BH2 - RH'!J18,'BH2 - RH'!M18,'BH2 - RH'!P18,'BH2 - RH'!S18,'BH2 - RH'!V18)</f>
        <v>2.5000000000000022E-2</v>
      </c>
      <c r="G18" s="2">
        <f>MAX('BH2 - RH'!D18,'BH2 - RH'!G18,'BH2 - RH'!J18,'BH2 - RH'!M18,'BH2 - RH'!P18,'BH2 - RH'!S18,'BH2 - RH'!V18)</f>
        <v>2.6388888888888906E-2</v>
      </c>
      <c r="I18" s="13" t="s">
        <v>53</v>
      </c>
      <c r="J18" s="11" t="s">
        <v>59</v>
      </c>
    </row>
    <row r="19" spans="1:10" x14ac:dyDescent="0.25">
      <c r="A19" s="5" t="s">
        <v>43</v>
      </c>
      <c r="B19" s="2">
        <f>AVERAGE('BH1 - RH'!D19,'BH1 - RH'!G19,'BH1 - RH'!J19,'BH1 - RH'!M19,'BH1 - RH'!P19,'BH1 - RH'!S19,'BH1 - RH'!V19)</f>
        <v>9.9206349206348854E-5</v>
      </c>
      <c r="C19" s="2">
        <f>MIN('BH1 - RH'!D19,'BH1 - RH'!G19,'BH1 - RH'!J19,'BH1 - RH'!M19,'BH1 - RH'!P19,'BH1 - RH'!S19,'BH1 - RH'!V19)</f>
        <v>0</v>
      </c>
      <c r="D19" s="2">
        <f>MAX('BH1 - RH'!D19,'BH1 - RH'!G19,'BH1 - RH'!J19,'BH1 - RH'!M19,'BH1 - RH'!P19,'BH1 - RH'!S19,'BH1 - RH'!V19)</f>
        <v>6.9444444444444198E-4</v>
      </c>
      <c r="E19" s="2">
        <f>AVERAGE('BH2 - RH'!D19,'BH2 - RH'!G19,'BH2 - RH'!J19,'BH2 - RH'!M19,'BH2 - RH'!P19,'BH2 - RH'!S19,'BH2 - RH'!V19)</f>
        <v>5.4563492063492086E-3</v>
      </c>
      <c r="F19" s="2">
        <f>MIN('BH2 - RH'!D19,'BH2 - RH'!G19,'BH2 - RH'!J19,'BH2 - RH'!M19,'BH2 - RH'!P19,'BH2 - RH'!S19,'BH2 - RH'!V19)</f>
        <v>4.8611111111110938E-3</v>
      </c>
      <c r="G19" s="2">
        <f>MAX('BH2 - RH'!D19,'BH2 - RH'!G19,'BH2 - RH'!J19,'BH2 - RH'!M19,'BH2 - RH'!P19,'BH2 - RH'!S19,'BH2 - RH'!V19)</f>
        <v>6.2499999999999951E-3</v>
      </c>
      <c r="I19" s="13"/>
    </row>
    <row r="20" spans="1:10" x14ac:dyDescent="0.25">
      <c r="A20" s="1" t="str">
        <f>'BH1 - RH'!A20</f>
        <v>Combine Mash</v>
      </c>
      <c r="B20" s="2">
        <f>AVERAGE('BH1 - RH'!D20,'BH1 - RH'!G20,'BH1 - RH'!J20,'BH1 - RH'!M20,'BH1 - RH'!P20,'BH1 - RH'!S20,'BH1 - RH'!V20)</f>
        <v>1.1607142857142859E-2</v>
      </c>
      <c r="C20" s="2">
        <f>MIN('BH1 - RH'!D20,'BH1 - RH'!G20,'BH1 - RH'!J20,'BH1 - RH'!M20,'BH1 - RH'!P20,'BH1 - RH'!S20,'BH1 - RH'!V20)</f>
        <v>1.1111111111111072E-2</v>
      </c>
      <c r="D20" s="2">
        <f>MAX('BH1 - RH'!D20,'BH1 - RH'!G20,'BH1 - RH'!J20,'BH1 - RH'!M20,'BH1 - RH'!P20,'BH1 - RH'!S20,'BH1 - RH'!V20)</f>
        <v>1.1805555555555625E-2</v>
      </c>
      <c r="E20" s="2">
        <f>AVERAGE('BH2 - RH'!D20,'BH2 - RH'!G20,'BH2 - RH'!J20,'BH2 - RH'!M20,'BH2 - RH'!P20,'BH2 - RH'!S20,'BH2 - RH'!V20)</f>
        <v>1.1011904761904751E-2</v>
      </c>
      <c r="F20" s="2">
        <f>MIN('BH2 - RH'!D20,'BH2 - RH'!G20,'BH2 - RH'!J20,'BH2 - RH'!M20,'BH2 - RH'!P20,'BH2 - RH'!S20,'BH2 - RH'!V20)</f>
        <v>1.041666666666663E-2</v>
      </c>
      <c r="G20" s="2">
        <f>MAX('BH2 - RH'!D20,'BH2 - RH'!G20,'BH2 - RH'!J20,'BH2 - RH'!M20,'BH2 - RH'!P20,'BH2 - RH'!S20,'BH2 - RH'!V20)</f>
        <v>1.1111111111111183E-2</v>
      </c>
      <c r="I20" s="13"/>
    </row>
    <row r="21" spans="1:10" x14ac:dyDescent="0.25">
      <c r="A21" s="1" t="str">
        <f>'BH1 - RH'!A21</f>
        <v>Rest at 65 °C</v>
      </c>
      <c r="B21" s="12">
        <f>AVERAGE('BH1 - RH'!D21,'BH1 - RH'!G21,'BH1 - RH'!J21,'BH1 - RH'!M21,'BH1 - RH'!P21,'BH1 - RH'!S21,'BH1 - RH'!V21)</f>
        <v>4.1666666666666644E-2</v>
      </c>
      <c r="C21" s="2"/>
      <c r="D21" s="2"/>
      <c r="E21" s="12">
        <f>AVERAGE('BH1 - RH'!G21,'BH1 - RH'!J21,'BH1 - RH'!M21,'BH1 - RH'!P21,'BH1 - RH'!S21,'BH1 - RH'!V21,'BH1 - RH'!Y21)</f>
        <v>4.1666666666666644E-2</v>
      </c>
      <c r="F21" s="2"/>
      <c r="G21" s="2"/>
      <c r="I21" s="13"/>
    </row>
    <row r="22" spans="1:10" x14ac:dyDescent="0.25">
      <c r="A22" s="1" t="str">
        <f>'BH1 - RH'!A22</f>
        <v>Raise to 72 °C</v>
      </c>
      <c r="B22" s="2">
        <f>AVERAGE('BH1 - RH'!D22,'BH1 - RH'!G22,'BH1 - RH'!J22,'BH1 - RH'!M22,'BH1 - RH'!P22,'BH1 - RH'!S22,'BH1 - RH'!V22)</f>
        <v>1.2599206349206358E-2</v>
      </c>
      <c r="C22" s="2">
        <f>MIN('BH1 - RH'!D22,'BH1 - RH'!G22,'BH1 - RH'!J22,'BH1 - RH'!M22,'BH1 - RH'!P22,'BH1 - RH'!S22,'BH1 - RH'!V22)</f>
        <v>9.7222222222222432E-3</v>
      </c>
      <c r="D22" s="2">
        <f>MAX('BH1 - RH'!D22,'BH1 - RH'!G22,'BH1 - RH'!J22,'BH1 - RH'!M22,'BH1 - RH'!P22,'BH1 - RH'!S22,'BH1 - RH'!V22)</f>
        <v>1.9444444444444375E-2</v>
      </c>
      <c r="E22" s="2">
        <f>AVERAGE('BH2 - RH'!D22,'BH2 - RH'!G22,'BH2 - RH'!J22,'BH2 - RH'!M22,'BH2 - RH'!P22,'BH2 - RH'!S22,'BH2 - RH'!V22)</f>
        <v>7.1428571428571851E-3</v>
      </c>
      <c r="F22" s="2">
        <f>MIN('BH2 - RH'!D22,'BH2 - RH'!G22,'BH2 - RH'!J22,'BH2 - RH'!M22,'BH2 - RH'!P22,'BH2 - RH'!S22,'BH2 - RH'!V22)</f>
        <v>5.5555555555555358E-3</v>
      </c>
      <c r="G22" s="2">
        <f>MAX('BH2 - RH'!D22,'BH2 - RH'!G22,'BH2 - RH'!J22,'BH2 - RH'!M22,'BH2 - RH'!P22,'BH2 - RH'!S22,'BH2 - RH'!V22)</f>
        <v>1.2500000000000067E-2</v>
      </c>
      <c r="I22" s="13"/>
    </row>
    <row r="23" spans="1:10" x14ac:dyDescent="0.25">
      <c r="A23" s="1" t="str">
        <f>'BH1 - RH'!A23</f>
        <v>Rest at 72 °C</v>
      </c>
      <c r="B23" s="12">
        <f>AVERAGE('BH1 - RH'!D23,'BH1 - RH'!G23,'BH1 - RH'!J23,'BH1 - RH'!M23,'BH1 - RH'!P23,'BH1 - RH'!S23,'BH1 - RH'!V23)</f>
        <v>1.3888888888888869E-2</v>
      </c>
      <c r="C23" s="2"/>
      <c r="D23" s="2"/>
      <c r="E23" s="12">
        <f>AVERAGE('BH1 - RH'!G23,'BH1 - RH'!J23,'BH1 - RH'!M23,'BH1 - RH'!P23,'BH1 - RH'!S23,'BH1 - RH'!V23,'BH1 - RH'!Y23)</f>
        <v>1.3888888888888867E-2</v>
      </c>
      <c r="F23" s="2"/>
      <c r="G23" s="2"/>
      <c r="I23" s="13"/>
    </row>
    <row r="24" spans="1:10" x14ac:dyDescent="0.25">
      <c r="A24" s="5" t="s">
        <v>44</v>
      </c>
      <c r="B24" s="2">
        <f>AVERAGE('BH1 - RH'!D24,'BH1 - RH'!G24,'BH1 - RH'!J24,'BH1 - RH'!M24,'BH1 - RH'!P24,'BH1 - RH'!S24,'BH1 - RH'!V24)</f>
        <v>1.0260912698412699</v>
      </c>
      <c r="C24" s="2">
        <f>MIN('BH1 - RH'!D24,'BH1 - RH'!G24,'BH1 - RH'!J24,'BH1 - RH'!M24,'BH1 - RH'!P24,'BH1 - RH'!S24,'BH1 - RH'!V24)</f>
        <v>1.0125</v>
      </c>
      <c r="D24" s="2">
        <f>MAX('BH1 - RH'!D24,'BH1 - RH'!G24,'BH1 - RH'!J24,'BH1 - RH'!M24,'BH1 - RH'!P24,'BH1 - RH'!S24,'BH1 - RH'!V24)</f>
        <v>1.0493055555555555</v>
      </c>
      <c r="E24" s="2">
        <f>AVERAGE('BH2 - RH'!D24,'BH2 - RH'!G24,'BH2 - RH'!J24,'BH2 - RH'!M24,'BH2 - RH'!P24,'BH2 - RH'!S24,'BH2 - RH'!V24)</f>
        <v>2.4404761904761919E-2</v>
      </c>
      <c r="F24" s="2">
        <f>MIN('BH2 - RH'!D24,'BH2 - RH'!G24,'BH2 - RH'!J24,'BH2 - RH'!M24,'BH2 - RH'!P24,'BH2 - RH'!S24,'BH2 - RH'!V24)</f>
        <v>2.7777777777778789E-3</v>
      </c>
      <c r="G24" s="2">
        <f>MAX('BH2 - RH'!D24,'BH2 - RH'!G24,'BH2 - RH'!J24,'BH2 - RH'!M24,'BH2 - RH'!P24,'BH2 - RH'!S24,'BH2 - RH'!V24)</f>
        <v>4.5833333333333337E-2</v>
      </c>
      <c r="I24" s="13"/>
    </row>
    <row r="25" spans="1:10" x14ac:dyDescent="0.25">
      <c r="A25" s="1" t="str">
        <f>'BH1 - RH'!A25</f>
        <v>Raise to 76 °C</v>
      </c>
      <c r="B25" s="2">
        <f>AVERAGE('BH1 - RH'!D25,'BH1 - RH'!G25,'BH1 - RH'!J25,'BH1 - RH'!M25,'BH1 - RH'!P25,'BH1 - RH'!S25,'BH1 - RH'!V25)</f>
        <v>7.1428571428571574E-3</v>
      </c>
      <c r="C25" s="2">
        <f>MIN('BH1 - RH'!D25,'BH1 - RH'!G25,'BH1 - RH'!J25,'BH1 - RH'!M25,'BH1 - RH'!P25,'BH1 - RH'!S25,'BH1 - RH'!V25)</f>
        <v>6.2499999999999778E-3</v>
      </c>
      <c r="D25" s="2">
        <f>MAX('BH1 - RH'!D25,'BH1 - RH'!G25,'BH1 - RH'!J25,'BH1 - RH'!M25,'BH1 - RH'!P25,'BH1 - RH'!S25,'BH1 - RH'!V25)</f>
        <v>8.3333333333333315E-3</v>
      </c>
      <c r="E25" s="2">
        <f>AVERAGE('BH2 - RH'!D25,'BH2 - RH'!G25,'BH2 - RH'!J25,'BH2 - RH'!M25,'BH2 - RH'!P25,'BH2 - RH'!S25,'BH2 - RH'!V25)</f>
        <v>3.9682539682539585E-3</v>
      </c>
      <c r="F25" s="2">
        <f>MIN('BH2 - RH'!D25,'BH2 - RH'!G25,'BH2 - RH'!J25,'BH2 - RH'!M25,'BH2 - RH'!P25,'BH2 - RH'!S25,'BH2 - RH'!V25)</f>
        <v>2.7777777777777679E-3</v>
      </c>
      <c r="G25" s="2">
        <f>MAX('BH2 - RH'!D25,'BH2 - RH'!G25,'BH2 - RH'!J25,'BH2 - RH'!M25,'BH2 - RH'!P25,'BH2 - RH'!S25,'BH2 - RH'!V25)</f>
        <v>5.5555555555555358E-3</v>
      </c>
      <c r="I25" s="13"/>
    </row>
    <row r="26" spans="1:10" x14ac:dyDescent="0.25">
      <c r="A26" s="5" t="s">
        <v>45</v>
      </c>
      <c r="B26" s="10"/>
      <c r="C26" s="10"/>
      <c r="D26" s="10"/>
      <c r="E26" s="2">
        <f>AVERAGE('BH2 - RH'!D26,'BH2 - RH'!G26,'BH2 - RH'!J26,'BH2 - RH'!M26,'BH2 - RH'!P26,'BH2 - RH'!S26,'BH2 - RH'!V26)</f>
        <v>3.0753968253968262E-3</v>
      </c>
      <c r="F26" s="2">
        <f>MIN('BH2 - RH'!D26,'BH2 - RH'!G26,'BH2 - RH'!J26,'BH2 - RH'!M26,'BH2 - RH'!P26,'BH2 - RH'!S26,'BH2 - RH'!V26)</f>
        <v>6.9444444444433095E-4</v>
      </c>
      <c r="G26" s="2">
        <f>MAX('BH2 - RH'!D26,'BH2 - RH'!G26,'BH2 - RH'!J26,'BH2 - RH'!M26,'BH2 - RH'!P26,'BH2 - RH'!S26,'BH2 - RH'!V26)</f>
        <v>7.6388888888888895E-3</v>
      </c>
      <c r="I26" s="13"/>
    </row>
    <row r="27" spans="1:10" x14ac:dyDescent="0.25">
      <c r="A27" s="1" t="str">
        <f>'BH1 - RH'!A26</f>
        <v>Mash Tun to Lauter Tun</v>
      </c>
      <c r="B27" s="2">
        <f>AVERAGE('BH1 - RH'!D26,'BH1 - RH'!G26,'BH1 - RH'!J26,'BH1 - RH'!M26,'BH1 - RH'!P26,'BH1 - RH'!S26,'BH1 - RH'!V26)</f>
        <v>1.240079365079365E-2</v>
      </c>
      <c r="C27" s="2">
        <f>MIN('BH1 - RH'!D26,'BH1 - RH'!G26,'BH1 - RH'!J26,'BH1 - RH'!M26,'BH1 - RH'!P26,'BH1 - RH'!S26,'BH1 - RH'!V26)</f>
        <v>1.1805555555555514E-2</v>
      </c>
      <c r="D27" s="2">
        <f>MAX('BH1 - RH'!D26,'BH1 - RH'!G26,'BH1 - RH'!J26,'BH1 - RH'!M26,'BH1 - RH'!P26,'BH1 - RH'!S26,'BH1 - RH'!V26)</f>
        <v>1.3194444444444453E-2</v>
      </c>
      <c r="E27" s="2">
        <f>AVERAGE('BH2 - RH'!D27,'BH2 - RH'!G27,'BH2 - RH'!J27,'BH2 - RH'!M27,'BH2 - RH'!P27,'BH2 - RH'!S27,'BH2 - RH'!V27)</f>
        <v>1.3888888888888883E-2</v>
      </c>
      <c r="F27" s="2">
        <f>MIN('BH2 - RH'!D27,'BH2 - RH'!G27,'BH2 - RH'!J27,'BH2 - RH'!M27,'BH2 - RH'!P27,'BH2 - RH'!S27,'BH2 - RH'!V27)</f>
        <v>1.388888888888884E-2</v>
      </c>
      <c r="G27" s="2">
        <f>MAX('BH2 - RH'!D27,'BH2 - RH'!G27,'BH2 - RH'!J27,'BH2 - RH'!M27,'BH2 - RH'!P27,'BH2 - RH'!S27,'BH2 - RH'!V27)</f>
        <v>1.3888888888888951E-2</v>
      </c>
      <c r="I27" s="13"/>
    </row>
    <row r="28" spans="1:10" x14ac:dyDescent="0.25">
      <c r="B28" s="14">
        <f>SUM(B18:B27)-B24</f>
        <v>0.12579365079365079</v>
      </c>
      <c r="E28" s="14">
        <f>SUM(E18:E27)-E24-E26-E19</f>
        <v>0.11736111111111107</v>
      </c>
      <c r="F28" s="2"/>
      <c r="G28" s="2"/>
      <c r="I28" s="13"/>
    </row>
    <row r="29" spans="1:10" s="7" customFormat="1" x14ac:dyDescent="0.25">
      <c r="B29" s="10"/>
      <c r="E29" s="10"/>
      <c r="F29" s="10"/>
      <c r="G29" s="10"/>
      <c r="I29" s="17"/>
    </row>
    <row r="30" spans="1:10" x14ac:dyDescent="0.25">
      <c r="A30" s="1" t="str">
        <f>'BH1 - RH'!A28</f>
        <v>Underletting</v>
      </c>
      <c r="B30" s="12">
        <f>AVERAGE('BH1 - RH'!D28,'BH1 - RH'!G28,'BH1 - RH'!J28,'BH1 - RH'!M28,'BH1 - RH'!P28,'BH1 - RH'!S28,'BH1 - RH'!V28)</f>
        <v>2.7777777777777701E-3</v>
      </c>
      <c r="C30" s="2"/>
      <c r="D30" s="2"/>
      <c r="E30" s="2">
        <f>AVERAGE('BH2 - RH'!D29,'BH2 - RH'!G29,'BH2 - RH'!J29,'BH2 - RH'!M29,'BH2 - RH'!P29,'BH2 - RH'!S29,'BH2 - RH'!V29)</f>
        <v>3.5714285714285587E-3</v>
      </c>
      <c r="F30" s="2">
        <f>MIN('BH2 - RH'!D29,'BH2 - RH'!G29,'BH2 - RH'!J29,'BH2 - RH'!M29,'BH2 - RH'!P29,'BH2 - RH'!S29,'BH2 - RH'!V29)</f>
        <v>2.7777777777777679E-3</v>
      </c>
      <c r="G30" s="2">
        <f>MAX('BH2 - RH'!D29,'BH2 - RH'!G29,'BH2 - RH'!J29,'BH2 - RH'!M29,'BH2 - RH'!P29,'BH2 - RH'!S29,'BH2 - RH'!V29)</f>
        <v>4.1666666666667629E-3</v>
      </c>
      <c r="I30" s="13" t="s">
        <v>54</v>
      </c>
      <c r="J30" s="11" t="s">
        <v>60</v>
      </c>
    </row>
    <row r="31" spans="1:10" x14ac:dyDescent="0.25">
      <c r="A31" s="5" t="s">
        <v>46</v>
      </c>
      <c r="B31" s="2">
        <f>AVERAGE('BH1 - RH'!D29,'BH1 - RH'!G29,'BH1 - RH'!J29,'BH1 - RH'!M29,'BH1 - RH'!P29,'BH1 - RH'!S29,'BH1 - RH'!V29)</f>
        <v>4.3650793650793869E-3</v>
      </c>
      <c r="C31" s="2">
        <f>MIN('BH1 - RH'!D29,'BH1 - RH'!G29,'BH1 - RH'!J29,'BH1 - RH'!M29,'BH1 - RH'!P29,'BH1 - RH'!S29,'BH1 - RH'!V29)</f>
        <v>3.4722222222222099E-3</v>
      </c>
      <c r="D31" s="2">
        <f>MAX('BH1 - RH'!D29,'BH1 - RH'!G29,'BH1 - RH'!J29,'BH1 - RH'!M29,'BH1 - RH'!P29,'BH1 - RH'!S29,'BH1 - RH'!V29)</f>
        <v>5.5555555555555497E-3</v>
      </c>
      <c r="E31" s="2">
        <f>AVERAGE('BH2 - RH'!D30,'BH2 - RH'!G30,'BH2 - RH'!J30,'BH2 - RH'!M30,'BH2 - RH'!P30,'BH2 - RH'!S30,'BH2 - RH'!V30)</f>
        <v>3.1746031746031794E-3</v>
      </c>
      <c r="F31" s="2">
        <f>MIN('BH2 - RH'!D30,'BH2 - RH'!G30,'BH2 - RH'!J30,'BH2 - RH'!M30,'BH2 - RH'!P30,'BH2 - RH'!S30,'BH2 - RH'!V30)</f>
        <v>6.9444444444444198E-4</v>
      </c>
      <c r="G31" s="2">
        <f>MAX('BH2 - RH'!D30,'BH2 - RH'!G30,'BH2 - RH'!J30,'BH2 - RH'!M30,'BH2 - RH'!P30,'BH2 - RH'!S30,'BH2 - RH'!V30)</f>
        <v>7.6388888888888895E-3</v>
      </c>
      <c r="I31" s="13"/>
    </row>
    <row r="32" spans="1:10" x14ac:dyDescent="0.25">
      <c r="A32" s="1" t="str">
        <f>'BH1 - RH'!A30</f>
        <v>Mash Tun to Lauter Tun</v>
      </c>
      <c r="B32" s="2">
        <f>AVERAGE('BH1 - RH'!D30,'BH1 - RH'!G30,'BH1 - RH'!J30,'BH1 - RH'!M30,'BH1 - RH'!P30,'BH1 - RH'!S30,'BH1 - RH'!V30)</f>
        <v>1.240079365079365E-2</v>
      </c>
      <c r="C32" s="2">
        <f>MIN('BH1 - RH'!D30,'BH1 - RH'!G30,'BH1 - RH'!J30,'BH1 - RH'!M30,'BH1 - RH'!P30,'BH1 - RH'!S30,'BH1 - RH'!V30)</f>
        <v>1.1805555555555514E-2</v>
      </c>
      <c r="D32" s="2">
        <f>MAX('BH1 - RH'!D30,'BH1 - RH'!G30,'BH1 - RH'!J30,'BH1 - RH'!M30,'BH1 - RH'!P30,'BH1 - RH'!S30,'BH1 - RH'!V30)</f>
        <v>1.3194444444444453E-2</v>
      </c>
      <c r="E32" s="2">
        <f>AVERAGE('BH2 - RH'!D31,'BH2 - RH'!G31,'BH2 - RH'!J31,'BH2 - RH'!M31,'BH2 - RH'!P31,'BH2 - RH'!S31,'BH2 - RH'!V31)</f>
        <v>1.3888888888888883E-2</v>
      </c>
      <c r="F32" s="2">
        <f>MIN('BH2 - RH'!D31,'BH2 - RH'!G31,'BH2 - RH'!J31,'BH2 - RH'!M31,'BH2 - RH'!P31,'BH2 - RH'!S31,'BH2 - RH'!V31)</f>
        <v>1.388888888888884E-2</v>
      </c>
      <c r="G32" s="2">
        <f>MAX('BH2 - RH'!D31,'BH2 - RH'!G31,'BH2 - RH'!J31,'BH2 - RH'!M31,'BH2 - RH'!P31,'BH2 - RH'!S31,'BH2 - RH'!V31)</f>
        <v>1.3888888888888951E-2</v>
      </c>
      <c r="I32" s="13"/>
    </row>
    <row r="33" spans="1:10" x14ac:dyDescent="0.25">
      <c r="A33" s="1" t="str">
        <f>'BH1 - RH'!A31</f>
        <v>Circulation to Clarity</v>
      </c>
      <c r="B33" s="15">
        <f>AVERAGE('BH1 - RH'!D31,'BH1 - RH'!G31,'BH1 - RH'!J31,'BH1 - RH'!M31,'BH1 - RH'!P31,'BH1 - RH'!S31,'BH1 - RH'!V31)</f>
        <v>1.0416666666666656E-2</v>
      </c>
      <c r="C33" s="2"/>
      <c r="D33" s="2"/>
      <c r="E33" s="15">
        <f>AVERAGE('BH2 - RH'!D32,'BH2 - RH'!G32,'BH2 - RH'!J32,'BH2 - RH'!M32,'BH2 - RH'!P32,'BH2 - RH'!S32,'BH2 - RH'!V32)</f>
        <v>6.9444444444444241E-3</v>
      </c>
      <c r="F33" s="2"/>
      <c r="G33" s="2"/>
      <c r="I33" s="13"/>
    </row>
    <row r="34" spans="1:10" x14ac:dyDescent="0.25">
      <c r="A34" s="1" t="str">
        <f>'BH1 - RH'!A32</f>
        <v>FW Run off</v>
      </c>
      <c r="B34" s="2">
        <f>AVERAGE('BH1 - RH'!D32,'BH1 - RH'!G32,'BH1 - RH'!J32,'BH1 - RH'!M32,'BH1 - RH'!P32,'BH1 - RH'!S32,'BH1 - RH'!V32)</f>
        <v>3.8690476190476213E-2</v>
      </c>
      <c r="C34" s="2">
        <f>MIN('BH1 - RH'!D32,'BH1 - RH'!G32,'BH1 - RH'!J32,'BH1 - RH'!M32,'BH1 - RH'!P32,'BH1 - RH'!S32,'BH1 - RH'!V32)</f>
        <v>3.7499999999999978E-2</v>
      </c>
      <c r="D34" s="2">
        <f>MAX('BH1 - RH'!D32,'BH1 - RH'!G32,'BH1 - RH'!J32,'BH1 - RH'!M32,'BH1 - RH'!P32,'BH1 - RH'!S32,'BH1 - RH'!V32)</f>
        <v>3.9583333333333331E-2</v>
      </c>
      <c r="E34" s="2">
        <f>AVERAGE('BH2 - RH'!D33,'BH2 - RH'!G33,'BH2 - RH'!J33,'BH2 - RH'!M33,'BH2 - RH'!P33,'BH2 - RH'!S33,'BH2 - RH'!V33)</f>
        <v>4.3353174603174567E-2</v>
      </c>
      <c r="F34" s="2">
        <f>MIN('BH2 - RH'!D33,'BH2 - RH'!G33,'BH2 - RH'!J33,'BH2 - RH'!M33,'BH2 - RH'!P33,'BH2 - RH'!S33,'BH2 - RH'!V33)</f>
        <v>4.2361111111110961E-2</v>
      </c>
      <c r="G34" s="2">
        <f>MAX('BH2 - RH'!D33,'BH2 - RH'!G33,'BH2 - RH'!J33,'BH2 - RH'!M33,'BH2 - RH'!P33,'BH2 - RH'!S33,'BH2 - RH'!V33)</f>
        <v>4.3750000000000011E-2</v>
      </c>
      <c r="I34" s="13"/>
    </row>
    <row r="35" spans="1:10" x14ac:dyDescent="0.25">
      <c r="A35" s="1" t="str">
        <f>'BH1 - RH'!A33</f>
        <v>Sparging</v>
      </c>
      <c r="B35" s="2">
        <f>AVERAGE('BH1 - RH'!D33,'BH1 - RH'!G33,'BH1 - RH'!J33,'BH1 - RH'!M33,'BH1 - RH'!P33,'BH1 - RH'!S33,'BH1 - RH'!V33)</f>
        <v>3.7896825396825373E-2</v>
      </c>
      <c r="C35" s="2">
        <f>MIN('BH1 - RH'!D33,'BH1 - RH'!G33,'BH1 - RH'!J33,'BH1 - RH'!M33,'BH1 - RH'!P33,'BH1 - RH'!S33,'BH1 - RH'!V33)</f>
        <v>3.7499999999999978E-2</v>
      </c>
      <c r="D35" s="2">
        <f>MAX('BH1 - RH'!D33,'BH1 - RH'!G33,'BH1 - RH'!J33,'BH1 - RH'!M33,'BH1 - RH'!P33,'BH1 - RH'!S33,'BH1 - RH'!V33)</f>
        <v>3.8194444444444531E-2</v>
      </c>
      <c r="E35" s="2">
        <f>AVERAGE('BH2 - RH'!D34,'BH2 - RH'!G34,'BH2 - RH'!J34,'BH2 - RH'!M34,'BH2 - RH'!P34,'BH2 - RH'!S34,'BH2 - RH'!V34)</f>
        <v>3.2936507936507965E-2</v>
      </c>
      <c r="F35" s="2">
        <f>MIN('BH2 - RH'!D34,'BH2 - RH'!G34,'BH2 - RH'!J34,'BH2 - RH'!M34,'BH2 - RH'!P34,'BH2 - RH'!S34,'BH2 - RH'!V34)</f>
        <v>2.9166666666666785E-2</v>
      </c>
      <c r="G35" s="2">
        <f>MAX('BH2 - RH'!D34,'BH2 - RH'!G34,'BH2 - RH'!J34,'BH2 - RH'!M34,'BH2 - RH'!P34,'BH2 - RH'!S34,'BH2 - RH'!V34)</f>
        <v>3.472222222222221E-2</v>
      </c>
      <c r="I35" s="13"/>
    </row>
    <row r="36" spans="1:10" x14ac:dyDescent="0.25">
      <c r="A36" s="1" t="str">
        <f>'BH1 - RH'!A34</f>
        <v>Weak Wort Recovery</v>
      </c>
      <c r="B36" s="2">
        <f>AVERAGE('BH1 - RH'!D34,'BH1 - RH'!G34,'BH1 - RH'!J34,'BH1 - RH'!M34,'BH1 - RH'!P34,'BH1 - RH'!S34,'BH1 - RH'!V34)</f>
        <v>1.4384920634920683E-2</v>
      </c>
      <c r="C36" s="2">
        <f>MIN('BH1 - RH'!D34,'BH1 - RH'!G34,'BH1 - RH'!J34,'BH1 - RH'!M34,'BH1 - RH'!P34,'BH1 - RH'!S34,'BH1 - RH'!V34)</f>
        <v>1.2500000000000039E-2</v>
      </c>
      <c r="D36" s="2">
        <f>MAX('BH1 - RH'!D34,'BH1 - RH'!G34,'BH1 - RH'!J34,'BH1 - RH'!M34,'BH1 - RH'!P34,'BH1 - RH'!S34,'BH1 - RH'!V34)</f>
        <v>1.736111111111116E-2</v>
      </c>
      <c r="E36" s="2">
        <f>AVERAGE('BH2 - RH'!D35,'BH2 - RH'!G35,'BH2 - RH'!J35,'BH2 - RH'!M35,'BH2 - RH'!P35,'BH2 - RH'!S35,'BH2 - RH'!V35)</f>
        <v>8.4325396825396925E-3</v>
      </c>
      <c r="F36" s="2">
        <f>MIN('BH2 - RH'!D35,'BH2 - RH'!G35,'BH2 - RH'!J35,'BH2 - RH'!M35,'BH2 - RH'!P35,'BH2 - RH'!S35,'BH2 - RH'!V35)</f>
        <v>6.9444444444445308E-3</v>
      </c>
      <c r="G36" s="2">
        <f>MAX('BH2 - RH'!D35,'BH2 - RH'!G35,'BH2 - RH'!J35,'BH2 - RH'!M35,'BH2 - RH'!P35,'BH2 - RH'!S35,'BH2 - RH'!V35)</f>
        <v>9.7222222222222432E-3</v>
      </c>
      <c r="I36" s="13"/>
    </row>
    <row r="37" spans="1:10" x14ac:dyDescent="0.25">
      <c r="A37" s="1" t="str">
        <f>'BH1 - RH'!A35</f>
        <v>Drip off</v>
      </c>
      <c r="B37" s="12">
        <f>AVERAGE('BH1 - RH'!D35,'BH1 - RH'!G35,'BH1 - RH'!J35,'BH1 - RH'!M35,'BH1 - RH'!P35,'BH1 - RH'!S35,'BH1 - RH'!V35)</f>
        <v>6.9444444444443721E-3</v>
      </c>
      <c r="C37" s="2"/>
      <c r="D37" s="2"/>
      <c r="E37" s="12">
        <f>AVERAGE('BH2 - RH'!D36,'BH2 - RH'!G36,'BH2 - RH'!J36,'BH2 - RH'!M36,'BH2 - RH'!P36,'BH2 - RH'!S36,'BH2 - RH'!V36)</f>
        <v>6.9444444444444198E-3</v>
      </c>
      <c r="F37" s="2"/>
      <c r="G37" s="2"/>
      <c r="I37" s="13"/>
    </row>
    <row r="38" spans="1:10" x14ac:dyDescent="0.25">
      <c r="A38" s="1" t="str">
        <f>'BH1 - RH'!A36</f>
        <v>SG Removal</v>
      </c>
      <c r="B38" s="2">
        <f>AVERAGE('BH1 - RH'!D36,'BH1 - RH'!G36,'BH1 - RH'!J36,'BH1 - RH'!M36,'BH1 - RH'!P36,'BH1 - RH'!S36,'BH1 - RH'!V36)</f>
        <v>1.1111111111111146E-2</v>
      </c>
      <c r="C38" s="2">
        <f>MIN('BH1 - RH'!D36,'BH1 - RH'!G36,'BH1 - RH'!J36,'BH1 - RH'!M36,'BH1 - RH'!P36,'BH1 - RH'!S36,'BH1 - RH'!V36)</f>
        <v>9.7222222222222432E-3</v>
      </c>
      <c r="D38" s="2">
        <f>MAX('BH1 - RH'!D36,'BH1 - RH'!G36,'BH1 - RH'!J36,'BH1 - RH'!M36,'BH1 - RH'!P36,'BH1 - RH'!S36,'BH1 - RH'!V36)</f>
        <v>1.2500000000000067E-2</v>
      </c>
      <c r="E38" s="2">
        <f>AVERAGE('BH2 - RH'!D37,'BH2 - RH'!G37,'BH2 - RH'!J37,'BH2 - RH'!M37,'BH2 - RH'!P37,'BH2 - RH'!S37,'BH2 - RH'!V37)</f>
        <v>1.3888888888888935E-2</v>
      </c>
      <c r="F38" s="2">
        <f>MIN('BH2 - RH'!D37,'BH2 - RH'!G37,'BH2 - RH'!J37,'BH2 - RH'!M37,'BH2 - RH'!P37,'BH2 - RH'!S37,'BH2 - RH'!V37)</f>
        <v>1.388888888888884E-2</v>
      </c>
      <c r="G38" s="2">
        <f>MAX('BH2 - RH'!D37,'BH2 - RH'!G37,'BH2 - RH'!J37,'BH2 - RH'!M37,'BH2 - RH'!P37,'BH2 - RH'!S37,'BH2 - RH'!V37)</f>
        <v>1.3888888888889062E-2</v>
      </c>
      <c r="I38" s="13"/>
    </row>
    <row r="39" spans="1:10" x14ac:dyDescent="0.25">
      <c r="B39" s="14">
        <f>SUM(B30:B38)</f>
        <v>0.13898809523809527</v>
      </c>
      <c r="E39" s="14">
        <f>SUM(E30:E38)</f>
        <v>0.13313492063492063</v>
      </c>
      <c r="F39" s="2"/>
      <c r="G39" s="2"/>
      <c r="I39" s="13"/>
    </row>
    <row r="40" spans="1:10" s="7" customFormat="1" x14ac:dyDescent="0.25">
      <c r="B40" s="10"/>
      <c r="E40" s="10"/>
      <c r="F40" s="10"/>
      <c r="G40" s="10"/>
      <c r="I40" s="17"/>
    </row>
    <row r="41" spans="1:10" x14ac:dyDescent="0.25">
      <c r="A41" s="5" t="s">
        <v>47</v>
      </c>
      <c r="B41" s="2">
        <f>AVERAGE('BH1 - RH'!D38,'BH1 - RH'!G38,'BH1 - RH'!J38,'BH1 - RH'!M38,'BH1 - RH'!P38,'BH1 - RH'!S38,'BH1 - RH'!V38)</f>
        <v>3.7896825396825387E-2</v>
      </c>
      <c r="C41" s="2">
        <f>MIN('BH1 - RH'!D38,'BH1 - RH'!G38,'BH1 - RH'!J38,'BH1 - RH'!M38,'BH1 - RH'!P38,'BH1 - RH'!S38,'BH1 - RH'!V38)</f>
        <v>2.2222222222222254E-2</v>
      </c>
      <c r="D41" s="2">
        <f>MAX('BH1 - RH'!D38,'BH1 - RH'!G38,'BH1 - RH'!J38,'BH1 - RH'!M38,'BH1 - RH'!P38,'BH1 - RH'!S38,'BH1 - RH'!V38)</f>
        <v>5.6944444444444464E-2</v>
      </c>
      <c r="E41" s="2">
        <f>AVERAGE('BH2 - RH'!D39,'BH2 - RH'!G39,'BH2 - RH'!J39,'BH2 - RH'!M39,'BH2 - RH'!P39,'BH2 - RH'!S39,'BH2 - RH'!V39)</f>
        <v>3.8988095238095231E-2</v>
      </c>
      <c r="F41" s="2">
        <f>MIN('BH2 - RH'!D39,'BH2 - RH'!G39,'BH2 - RH'!J39,'BH2 - RH'!M39,'BH2 - RH'!P39,'BH2 - RH'!S39,'BH2 - RH'!V39)</f>
        <v>2.1527777777777701E-2</v>
      </c>
      <c r="G41" s="2">
        <f>MAX('BH2 - RH'!D39,'BH2 - RH'!G39,'BH2 - RH'!J39,'BH2 - RH'!M39,'BH2 - RH'!P39,'BH2 - RH'!S39,'BH2 - RH'!V39)</f>
        <v>7.0833333333333304E-2</v>
      </c>
      <c r="I41" s="13"/>
    </row>
    <row r="42" spans="1:10" x14ac:dyDescent="0.25">
      <c r="A42" s="1" t="str">
        <f>'BH1 - RH'!A39</f>
        <v>PRT to Wort Kettle</v>
      </c>
      <c r="B42" s="2">
        <f>AVERAGE('BH1 - RH'!D39,'BH1 - RH'!G39,'BH1 - RH'!J39,'BH1 - RH'!M39,'BH1 - RH'!P39,'BH1 - RH'!S39,'BH1 - RH'!V39)</f>
        <v>2.0138888888888894E-2</v>
      </c>
      <c r="C42" s="2">
        <f>MIN('BH1 - RH'!D39,'BH1 - RH'!G39,'BH1 - RH'!J39,'BH1 - RH'!M39,'BH1 - RH'!P39,'BH1 - RH'!S39,'BH1 - RH'!V39)</f>
        <v>1.9444444444444375E-2</v>
      </c>
      <c r="D42" s="2">
        <f>MAX('BH1 - RH'!D39,'BH1 - RH'!G39,'BH1 - RH'!J39,'BH1 - RH'!M39,'BH1 - RH'!P39,'BH1 - RH'!S39,'BH1 - RH'!V39)</f>
        <v>2.083333333333337E-2</v>
      </c>
      <c r="E42" s="2">
        <f>AVERAGE('BH2 - RH'!D40,'BH2 - RH'!G40,'BH2 - RH'!J40,'BH2 - RH'!M40,'BH2 - RH'!P40,'BH2 - RH'!S40,'BH2 - RH'!V40)</f>
        <v>2.708333333333332E-2</v>
      </c>
      <c r="F42" s="2">
        <f>MIN('BH2 - RH'!D40,'BH2 - RH'!G40,'BH2 - RH'!J40,'BH2 - RH'!M40,'BH2 - RH'!P40,'BH2 - RH'!S40,'BH2 - RH'!V40)</f>
        <v>2.5694444444444353E-2</v>
      </c>
      <c r="G42" s="2">
        <f>MAX('BH2 - RH'!D40,'BH2 - RH'!G40,'BH2 - RH'!J40,'BH2 - RH'!M40,'BH2 - RH'!P40,'BH2 - RH'!S40,'BH2 - RH'!V40)</f>
        <v>3.3333333333333326E-2</v>
      </c>
      <c r="I42" s="13" t="s">
        <v>55</v>
      </c>
      <c r="J42" s="1" t="s">
        <v>61</v>
      </c>
    </row>
    <row r="43" spans="1:10" x14ac:dyDescent="0.25">
      <c r="A43" s="5" t="s">
        <v>48</v>
      </c>
      <c r="B43" s="2">
        <f>AVERAGE('BH1 - RH'!D40,'BH1 - RH'!G40,'BH1 - RH'!J40,'BH1 - RH'!M40,'BH1 - RH'!P40,'BH1 - RH'!S40,'BH1 - RH'!V40)</f>
        <v>7.7380952380952722E-3</v>
      </c>
      <c r="C43" s="2">
        <f>MIN('BH1 - RH'!D40,'BH1 - RH'!G40,'BH1 - RH'!J40,'BH1 - RH'!M40,'BH1 - RH'!P40,'BH1 - RH'!S40,'BH1 - RH'!V40)</f>
        <v>5.5555555555555358E-3</v>
      </c>
      <c r="D43" s="2">
        <f>MAX('BH1 - RH'!D40,'BH1 - RH'!G40,'BH1 - RH'!J40,'BH1 - RH'!M40,'BH1 - RH'!P40,'BH1 - RH'!S40,'BH1 - RH'!V40)</f>
        <v>1.2500000000000011E-2</v>
      </c>
      <c r="E43" s="2">
        <f>AVERAGE('BH2 - RH'!D41,'BH2 - RH'!G41,'BH2 - RH'!J41,'BH2 - RH'!M41,'BH2 - RH'!P41,'BH2 - RH'!S41,'BH2 - RH'!V41)</f>
        <v>9.7222222222222675E-3</v>
      </c>
      <c r="F43" s="2">
        <f>MIN('BH2 - RH'!D41,'BH2 - RH'!G41,'BH2 - RH'!J41,'BH2 - RH'!M41,'BH2 - RH'!P41,'BH2 - RH'!S41,'BH2 - RH'!V41)</f>
        <v>3.4722222222220989E-3</v>
      </c>
      <c r="G43" s="2">
        <f>MAX('BH2 - RH'!D41,'BH2 - RH'!G41,'BH2 - RH'!J41,'BH2 - RH'!M41,'BH2 - RH'!P41,'BH2 - RH'!S41,'BH2 - RH'!V41)</f>
        <v>2.4305555555555691E-2</v>
      </c>
      <c r="I43" s="13"/>
    </row>
    <row r="44" spans="1:10" x14ac:dyDescent="0.25">
      <c r="A44" s="1" t="str">
        <f>'BH1 - RH'!A41</f>
        <v>ATM Boiling</v>
      </c>
      <c r="B44" s="12">
        <f>AVERAGE('BH1 - RH'!D41,'BH1 - RH'!G41,'BH1 - RH'!J41,'BH1 - RH'!M41,'BH1 - RH'!P41,'BH1 - RH'!S41,'BH1 - RH'!V41)</f>
        <v>1.7361111111111136E-2</v>
      </c>
      <c r="C44" s="2"/>
      <c r="D44" s="2"/>
      <c r="E44" s="12">
        <f>AVERAGE('BH2 - RH'!D42,'BH2 - RH'!G42,'BH2 - RH'!J42,'BH2 - RH'!M42,'BH2 - RH'!P42,'BH2 - RH'!S42,'BH2 - RH'!V42)</f>
        <v>1.7361111111111122E-2</v>
      </c>
      <c r="F44" s="2"/>
      <c r="G44" s="2"/>
      <c r="I44" s="13"/>
      <c r="J44" s="1" t="s">
        <v>62</v>
      </c>
    </row>
    <row r="45" spans="1:10" x14ac:dyDescent="0.25">
      <c r="A45" s="1" t="str">
        <f>'BH1 - RH'!A42</f>
        <v>Post Boil</v>
      </c>
      <c r="B45" s="12">
        <f>AVERAGE('BH1 - RH'!D42,'BH1 - RH'!G42,'BH1 - RH'!J42,'BH1 - RH'!M42,'BH1 - RH'!P42,'BH1 - RH'!S42,'BH1 - RH'!V42)</f>
        <v>6.9444444444444241E-3</v>
      </c>
      <c r="C45" s="2"/>
      <c r="D45" s="2"/>
      <c r="E45" s="12">
        <f>AVERAGE('BH2 - RH'!D43,'BH2 - RH'!G43,'BH2 - RH'!J43,'BH2 - RH'!M43,'BH2 - RH'!P43,'BH2 - RH'!S43,'BH2 - RH'!V43)</f>
        <v>6.9444444444444241E-3</v>
      </c>
      <c r="F45" s="2"/>
      <c r="G45" s="2"/>
      <c r="I45" s="13"/>
    </row>
    <row r="46" spans="1:10" x14ac:dyDescent="0.25">
      <c r="A46" s="5" t="s">
        <v>48</v>
      </c>
      <c r="B46" s="2">
        <f>AVERAGE('BH1 - RH'!D43,'BH1 - RH'!G43,'BH1 - RH'!J43,'BH1 - RH'!M43,'BH1 - RH'!P43,'BH1 - RH'!S43,'BH1 - RH'!V43)</f>
        <v>4.761904761904745E-3</v>
      </c>
      <c r="C46" s="2">
        <f>MIN('BH1 - RH'!D43,'BH1 - RH'!G43,'BH1 - RH'!J43,'BH1 - RH'!M43,'BH1 - RH'!P43,'BH1 - RH'!S43,'BH1 - RH'!V43)</f>
        <v>6.9444444444444198E-4</v>
      </c>
      <c r="D46" s="2">
        <f>MAX('BH1 - RH'!D43,'BH1 - RH'!G43,'BH1 - RH'!J43,'BH1 - RH'!M43,'BH1 - RH'!P43,'BH1 - RH'!S43,'BH1 - RH'!V43)</f>
        <v>8.3333333333331927E-3</v>
      </c>
      <c r="E46" s="2">
        <f>AVERAGE('BH2 - RH'!D44,'BH2 - RH'!G44,'BH2 - RH'!J44,'BH2 - RH'!M44,'BH2 - RH'!P44,'BH2 - RH'!S44,'BH2 - RH'!V44)</f>
        <v>5.6547619047618968E-3</v>
      </c>
      <c r="F46" s="2">
        <f>MIN('BH2 - RH'!D44,'BH2 - RH'!G44,'BH2 - RH'!J44,'BH2 - RH'!M44,'BH2 - RH'!P44,'BH2 - RH'!S44,'BH2 - RH'!V44)</f>
        <v>3.4722222222220989E-3</v>
      </c>
      <c r="G46" s="2">
        <f>MAX('BH2 - RH'!D44,'BH2 - RH'!G44,'BH2 - RH'!J44,'BH2 - RH'!M44,'BH2 - RH'!P44,'BH2 - RH'!S44,'BH2 - RH'!V44)</f>
        <v>1.0416666666666852E-2</v>
      </c>
      <c r="I46" s="13"/>
    </row>
    <row r="47" spans="1:10" x14ac:dyDescent="0.25">
      <c r="A47" s="1" t="str">
        <f>'BH1 - RH'!A44</f>
        <v>KO Boiling</v>
      </c>
      <c r="B47" s="12">
        <f>AVERAGE('BH1 - RH'!D44,'BH1 - RH'!G44,'BH1 - RH'!J44,'BH1 - RH'!M44,'BH1 - RH'!P44,'BH1 - RH'!S44,'BH1 - RH'!V44)</f>
        <v>6.9444444444444241E-3</v>
      </c>
      <c r="C47" s="2"/>
      <c r="D47" s="2"/>
      <c r="E47" s="12">
        <f>AVERAGE('BH2 - RH'!D45,'BH2 - RH'!G45,'BH2 - RH'!J45,'BH2 - RH'!M45,'BH2 - RH'!P45,'BH2 - RH'!S45,'BH2 - RH'!V45)</f>
        <v>6.9444444444444276E-3</v>
      </c>
      <c r="F47" s="2"/>
      <c r="G47" s="2"/>
      <c r="I47" s="13"/>
    </row>
    <row r="48" spans="1:10" x14ac:dyDescent="0.25">
      <c r="A48" s="5" t="s">
        <v>50</v>
      </c>
      <c r="B48" s="2">
        <f>AVERAGE('BH1 - RH'!D45,'BH1 - RH'!G45,'BH1 - RH'!J45,'BH1 - RH'!M45,'BH1 - RH'!P45,'BH1 - RH'!S45,'BH1 - RH'!V45)</f>
        <v>3.3730158730158966E-3</v>
      </c>
      <c r="C48" s="2">
        <f>MIN('BH1 - RH'!D45,'BH1 - RH'!G45,'BH1 - RH'!J45,'BH1 - RH'!M45,'BH1 - RH'!P45,'BH1 - RH'!S45,'BH1 - RH'!V45)</f>
        <v>2.0833333333333814E-3</v>
      </c>
      <c r="D48" s="2">
        <f>MAX('BH1 - RH'!D45,'BH1 - RH'!G45,'BH1 - RH'!J45,'BH1 - RH'!M45,'BH1 - RH'!P45,'BH1 - RH'!S45,'BH1 - RH'!V45)</f>
        <v>4.8611111111110938E-3</v>
      </c>
      <c r="E48" s="2">
        <f>AVERAGE('BH2 - RH'!D46,'BH2 - RH'!G46,'BH2 - RH'!J46,'BH2 - RH'!M46,'BH2 - RH'!P46,'BH2 - RH'!S46,'BH2 - RH'!V46)</f>
        <v>3.7698412698412933E-3</v>
      </c>
      <c r="F48" s="2">
        <f>MIN('BH2 - RH'!D46,'BH2 - RH'!G46,'BH2 - RH'!J46,'BH2 - RH'!M46,'BH2 - RH'!P46,'BH2 - RH'!S46,'BH2 - RH'!V46)</f>
        <v>1.3888888888889395E-3</v>
      </c>
      <c r="G48" s="2">
        <f>MAX('BH2 - RH'!D46,'BH2 - RH'!G46,'BH2 - RH'!J46,'BH2 - RH'!M46,'BH2 - RH'!P46,'BH2 - RH'!S46,'BH2 - RH'!V46)</f>
        <v>6.9444444444445308E-3</v>
      </c>
      <c r="I48" s="13"/>
    </row>
    <row r="49" spans="1:10" x14ac:dyDescent="0.25">
      <c r="A49" s="1" t="str">
        <f>'BH1 - RH'!A46</f>
        <v>Transfer to WHP</v>
      </c>
      <c r="B49" s="2">
        <f>AVERAGE('BH1 - RH'!D46,'BH1 - RH'!G46,'BH1 - RH'!J46,'BH1 - RH'!M46,'BH1 - RH'!P46,'BH1 - RH'!S46,'BH1 - RH'!V46)</f>
        <v>8.531746031746017E-3</v>
      </c>
      <c r="C49" s="2">
        <f>MIN('BH1 - RH'!D46,'BH1 - RH'!G46,'BH1 - RH'!J46,'BH1 - RH'!M46,'BH1 - RH'!P46,'BH1 - RH'!S46,'BH1 - RH'!V46)</f>
        <v>7.6388888888888618E-3</v>
      </c>
      <c r="D49" s="2">
        <f>MAX('BH1 - RH'!D46,'BH1 - RH'!G46,'BH1 - RH'!J46,'BH1 - RH'!M46,'BH1 - RH'!P46,'BH1 - RH'!S46,'BH1 - RH'!V46)</f>
        <v>9.0277777777778012E-3</v>
      </c>
      <c r="E49" s="2">
        <f>AVERAGE('BH2 - RH'!D47,'BH2 - RH'!G47,'BH2 - RH'!J47,'BH2 - RH'!M47,'BH2 - RH'!P47,'BH2 - RH'!S47,'BH2 - RH'!V47)</f>
        <v>1.0416666666666661E-2</v>
      </c>
      <c r="F49" s="2">
        <f>MIN('BH2 - RH'!D47,'BH2 - RH'!G47,'BH2 - RH'!J47,'BH2 - RH'!M47,'BH2 - RH'!P47,'BH2 - RH'!S47,'BH2 - RH'!V47)</f>
        <v>1.041666666666663E-2</v>
      </c>
      <c r="G49" s="2">
        <f>MAX('BH2 - RH'!D47,'BH2 - RH'!G47,'BH2 - RH'!J47,'BH2 - RH'!M47,'BH2 - RH'!P47,'BH2 - RH'!S47,'BH2 - RH'!V47)</f>
        <v>1.0416666666666741E-2</v>
      </c>
      <c r="I49" s="13" t="s">
        <v>56</v>
      </c>
    </row>
    <row r="50" spans="1:10" x14ac:dyDescent="0.25">
      <c r="B50" s="14">
        <f>SUM(B42:B49)-B48</f>
        <v>7.2420634920634913E-2</v>
      </c>
      <c r="E50" s="14">
        <f>SUM(E42:E49)-E48</f>
        <v>8.412698412698412E-2</v>
      </c>
      <c r="I50" s="13"/>
    </row>
    <row r="51" spans="1:10" s="7" customFormat="1" x14ac:dyDescent="0.25">
      <c r="B51" s="10"/>
      <c r="E51" s="10"/>
      <c r="I51" s="17"/>
    </row>
    <row r="52" spans="1:10" x14ac:dyDescent="0.25">
      <c r="A52" s="1" t="str">
        <f>'BH1 - RH'!A48</f>
        <v>WHP Rest</v>
      </c>
      <c r="B52" s="12">
        <v>1.7361111111111112E-2</v>
      </c>
      <c r="E52" s="12">
        <v>1.7361111111111112E-2</v>
      </c>
      <c r="I52" s="13"/>
      <c r="J52" s="1" t="s">
        <v>59</v>
      </c>
    </row>
    <row r="53" spans="1:10" x14ac:dyDescent="0.25">
      <c r="A53" s="5" t="s">
        <v>49</v>
      </c>
      <c r="B53" s="2"/>
      <c r="E53" s="2"/>
      <c r="I53" s="13"/>
    </row>
    <row r="54" spans="1:10" x14ac:dyDescent="0.25">
      <c r="A54" s="1" t="str">
        <f>'BH1 - RH'!A49</f>
        <v>Wort Cooling</v>
      </c>
      <c r="B54" s="2">
        <v>5.2083333333333336E-2</v>
      </c>
      <c r="E54" s="2">
        <v>5.2083333333333336E-2</v>
      </c>
      <c r="I54" s="13"/>
    </row>
    <row r="55" spans="1:10" x14ac:dyDescent="0.25">
      <c r="B55" s="14">
        <f>SUM(B52:B54)</f>
        <v>6.9444444444444448E-2</v>
      </c>
      <c r="E55" s="14">
        <f>SUM(E52:E54)</f>
        <v>6.9444444444444448E-2</v>
      </c>
    </row>
    <row r="59" spans="1:10" x14ac:dyDescent="0.25">
      <c r="B59" s="16">
        <f>24*60/MAX(B50,B39,B28,B16)/24/60</f>
        <v>7.1948608137044943</v>
      </c>
      <c r="E59" s="16">
        <f>24*60/MAX(E50,E39,E28,E16)/24/60</f>
        <v>7.5111773472429215</v>
      </c>
      <c r="I59" s="16">
        <f>SUM(B59:H59)</f>
        <v>14.706038160947415</v>
      </c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21BD-5FF8-4521-80F1-C4C42D753A74}">
  <dimension ref="A1:V4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T1" sqref="T1:V1048576"/>
    </sheetView>
  </sheetViews>
  <sheetFormatPr defaultRowHeight="15" x14ac:dyDescent="0.25"/>
  <cols>
    <col min="1" max="1" width="31.140625" style="1" customWidth="1"/>
    <col min="2" max="16384" width="9.140625" style="1"/>
  </cols>
  <sheetData>
    <row r="1" spans="1:22" x14ac:dyDescent="0.25">
      <c r="A1" s="1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x14ac:dyDescent="0.25">
      <c r="A2" s="1" t="s">
        <v>3</v>
      </c>
      <c r="B2" s="18">
        <v>106</v>
      </c>
      <c r="C2" s="18"/>
      <c r="D2" s="18"/>
      <c r="E2" s="18">
        <f>B2+2</f>
        <v>108</v>
      </c>
      <c r="F2" s="18"/>
      <c r="G2" s="18"/>
      <c r="H2" s="18">
        <f>E2+2</f>
        <v>110</v>
      </c>
      <c r="I2" s="18"/>
      <c r="J2" s="18"/>
      <c r="K2" s="18">
        <f>H2+2</f>
        <v>112</v>
      </c>
      <c r="L2" s="18"/>
      <c r="M2" s="18"/>
      <c r="N2" s="18">
        <f>K2+2</f>
        <v>114</v>
      </c>
      <c r="O2" s="18"/>
      <c r="P2" s="18"/>
      <c r="Q2" s="18">
        <f>N2+2</f>
        <v>116</v>
      </c>
      <c r="R2" s="18"/>
      <c r="S2" s="18"/>
      <c r="T2" s="18">
        <f>Q2+2</f>
        <v>118</v>
      </c>
      <c r="U2" s="18"/>
      <c r="V2" s="18"/>
    </row>
    <row r="3" spans="1:22" x14ac:dyDescent="0.25">
      <c r="B3" s="1" t="s">
        <v>0</v>
      </c>
      <c r="C3" s="1" t="s">
        <v>1</v>
      </c>
      <c r="D3" s="1" t="s">
        <v>2</v>
      </c>
      <c r="E3" s="1" t="s">
        <v>0</v>
      </c>
      <c r="F3" s="1" t="s">
        <v>1</v>
      </c>
      <c r="G3" s="1" t="s">
        <v>2</v>
      </c>
      <c r="H3" s="1" t="s">
        <v>0</v>
      </c>
      <c r="I3" s="1" t="s">
        <v>1</v>
      </c>
      <c r="J3" s="1" t="s">
        <v>2</v>
      </c>
      <c r="K3" s="1" t="s">
        <v>0</v>
      </c>
      <c r="L3" s="1" t="s">
        <v>1</v>
      </c>
      <c r="M3" s="1" t="s">
        <v>2</v>
      </c>
      <c r="N3" s="1" t="s">
        <v>0</v>
      </c>
      <c r="O3" s="1" t="s">
        <v>1</v>
      </c>
      <c r="P3" s="1" t="s">
        <v>2</v>
      </c>
      <c r="Q3" s="1" t="s">
        <v>0</v>
      </c>
      <c r="R3" s="1" t="s">
        <v>1</v>
      </c>
      <c r="S3" s="1" t="s">
        <v>2</v>
      </c>
      <c r="T3" s="1" t="s">
        <v>0</v>
      </c>
      <c r="U3" s="1" t="s">
        <v>1</v>
      </c>
      <c r="V3" s="1" t="s">
        <v>2</v>
      </c>
    </row>
    <row r="4" spans="1:22" x14ac:dyDescent="0.25">
      <c r="A4" s="1" t="s">
        <v>5</v>
      </c>
      <c r="B4" s="2"/>
      <c r="C4" s="2"/>
      <c r="D4" s="3">
        <f>C4-B4</f>
        <v>0</v>
      </c>
      <c r="E4" s="2"/>
      <c r="F4" s="2"/>
      <c r="G4" s="3">
        <f>F4-E4</f>
        <v>0</v>
      </c>
      <c r="H4" s="2"/>
      <c r="I4" s="2"/>
      <c r="J4" s="3">
        <f>I4-H4</f>
        <v>0</v>
      </c>
      <c r="K4" s="2"/>
      <c r="L4" s="2"/>
      <c r="M4" s="3">
        <f>L4-K4</f>
        <v>0</v>
      </c>
      <c r="N4" s="2"/>
      <c r="O4" s="2"/>
      <c r="P4" s="3">
        <f>O4-N4</f>
        <v>0</v>
      </c>
      <c r="Q4" s="2"/>
      <c r="R4" s="2"/>
      <c r="S4" s="3">
        <f>R4-Q4</f>
        <v>0</v>
      </c>
      <c r="T4" s="2"/>
      <c r="U4" s="2"/>
      <c r="V4" s="3">
        <f>U4-T4</f>
        <v>0</v>
      </c>
    </row>
    <row r="5" spans="1:22" x14ac:dyDescent="0.25">
      <c r="A5" s="1" t="s">
        <v>6</v>
      </c>
      <c r="B5" s="2"/>
      <c r="C5" s="2"/>
      <c r="D5" s="3">
        <f>C5-B5</f>
        <v>0</v>
      </c>
      <c r="E5" s="2"/>
      <c r="F5" s="2"/>
      <c r="G5" s="3">
        <f>F5-E5</f>
        <v>0</v>
      </c>
      <c r="H5" s="2"/>
      <c r="I5" s="2"/>
      <c r="J5" s="3">
        <f>I5-H5</f>
        <v>0</v>
      </c>
      <c r="K5" s="2"/>
      <c r="L5" s="2"/>
      <c r="M5" s="3">
        <f>L5-K5</f>
        <v>0</v>
      </c>
      <c r="N5" s="2"/>
      <c r="O5" s="2"/>
      <c r="P5" s="3">
        <f>O5-N5</f>
        <v>0</v>
      </c>
      <c r="Q5" s="2"/>
      <c r="R5" s="2"/>
      <c r="S5" s="3">
        <f>R5-Q5</f>
        <v>0</v>
      </c>
      <c r="T5" s="2"/>
      <c r="U5" s="2"/>
      <c r="V5" s="3">
        <f>U5-T5</f>
        <v>0</v>
      </c>
    </row>
    <row r="6" spans="1:22" x14ac:dyDescent="0.25">
      <c r="A6" s="1" t="s">
        <v>7</v>
      </c>
      <c r="B6" s="2"/>
      <c r="C6" s="2"/>
      <c r="D6" s="3">
        <f>C6-B6</f>
        <v>0</v>
      </c>
      <c r="E6" s="2"/>
      <c r="F6" s="2"/>
      <c r="G6" s="3">
        <f>F6-E6</f>
        <v>0</v>
      </c>
      <c r="H6" s="2"/>
      <c r="I6" s="2"/>
      <c r="J6" s="3">
        <f>I6-H6</f>
        <v>0</v>
      </c>
      <c r="K6" s="2"/>
      <c r="L6" s="2"/>
      <c r="M6" s="3">
        <f>L6-K6</f>
        <v>0</v>
      </c>
      <c r="N6" s="2"/>
      <c r="O6" s="2"/>
      <c r="P6" s="3">
        <f>O6-N6</f>
        <v>0</v>
      </c>
      <c r="Q6" s="2"/>
      <c r="R6" s="2"/>
      <c r="S6" s="3">
        <f>R6-Q6</f>
        <v>0</v>
      </c>
      <c r="T6" s="2"/>
      <c r="U6" s="2"/>
      <c r="V6" s="3">
        <f>U6-T6</f>
        <v>0</v>
      </c>
    </row>
    <row r="7" spans="1:22" s="7" customFormat="1" x14ac:dyDescent="0.25"/>
    <row r="8" spans="1:22" x14ac:dyDescent="0.25">
      <c r="A8" s="1" t="s">
        <v>14</v>
      </c>
      <c r="B8" s="2"/>
      <c r="C8" s="2"/>
      <c r="D8" s="3">
        <f t="shared" ref="D8:D14" si="0">C8-B8</f>
        <v>0</v>
      </c>
      <c r="E8" s="2"/>
      <c r="F8" s="2"/>
      <c r="G8" s="3">
        <f t="shared" ref="G8:G14" si="1">F8-E8</f>
        <v>0</v>
      </c>
      <c r="H8" s="2"/>
      <c r="I8" s="2"/>
      <c r="J8" s="3">
        <f t="shared" ref="J8:J14" si="2">I8-H8</f>
        <v>0</v>
      </c>
      <c r="K8" s="2"/>
      <c r="L8" s="2"/>
      <c r="M8" s="3">
        <f t="shared" ref="M8:M14" si="3">L8-K8</f>
        <v>0</v>
      </c>
      <c r="N8" s="2"/>
      <c r="O8" s="2"/>
      <c r="P8" s="3">
        <f t="shared" ref="P8:P14" si="4">O8-N8</f>
        <v>0</v>
      </c>
      <c r="Q8" s="2"/>
      <c r="R8" s="2"/>
      <c r="S8" s="3">
        <f t="shared" ref="S8:S14" si="5">R8-Q8</f>
        <v>0</v>
      </c>
      <c r="T8" s="2"/>
      <c r="U8" s="2"/>
      <c r="V8" s="3">
        <f t="shared" ref="V8:V14" si="6">U8-T8</f>
        <v>0</v>
      </c>
    </row>
    <row r="9" spans="1:22" x14ac:dyDescent="0.25">
      <c r="A9" s="1" t="s">
        <v>13</v>
      </c>
      <c r="B9" s="4">
        <f t="shared" ref="B9:E14" si="7">C8</f>
        <v>0</v>
      </c>
      <c r="C9" s="4">
        <f>B9+10/24/60</f>
        <v>6.9444444444444449E-3</v>
      </c>
      <c r="D9" s="3">
        <f t="shared" si="0"/>
        <v>6.9444444444444449E-3</v>
      </c>
      <c r="E9" s="4">
        <f t="shared" si="7"/>
        <v>0</v>
      </c>
      <c r="F9" s="4">
        <f>E9+10/24/60</f>
        <v>6.9444444444444449E-3</v>
      </c>
      <c r="G9" s="3">
        <f t="shared" si="1"/>
        <v>6.9444444444444449E-3</v>
      </c>
      <c r="H9" s="4">
        <f t="shared" ref="H9:H14" si="8">I8</f>
        <v>0</v>
      </c>
      <c r="I9" s="4">
        <f>H9+10/24/60</f>
        <v>6.9444444444444449E-3</v>
      </c>
      <c r="J9" s="3">
        <f t="shared" si="2"/>
        <v>6.9444444444444449E-3</v>
      </c>
      <c r="K9" s="4">
        <f t="shared" ref="K9:K14" si="9">L8</f>
        <v>0</v>
      </c>
      <c r="L9" s="4">
        <f>K9+10/24/60</f>
        <v>6.9444444444444449E-3</v>
      </c>
      <c r="M9" s="3">
        <f t="shared" si="3"/>
        <v>6.9444444444444449E-3</v>
      </c>
      <c r="N9" s="4">
        <f t="shared" ref="N9:N14" si="10">O8</f>
        <v>0</v>
      </c>
      <c r="O9" s="4">
        <f>N9+10/24/60</f>
        <v>6.9444444444444449E-3</v>
      </c>
      <c r="P9" s="3">
        <f t="shared" si="4"/>
        <v>6.9444444444444449E-3</v>
      </c>
      <c r="Q9" s="4">
        <f t="shared" ref="Q9:Q14" si="11">R8</f>
        <v>0</v>
      </c>
      <c r="R9" s="4">
        <f>Q9+10/24/60</f>
        <v>6.9444444444444449E-3</v>
      </c>
      <c r="S9" s="3">
        <f t="shared" si="5"/>
        <v>6.9444444444444449E-3</v>
      </c>
      <c r="T9" s="4">
        <f t="shared" ref="T9:T14" si="12">U8</f>
        <v>0</v>
      </c>
      <c r="U9" s="4">
        <f>T9+10/24/60</f>
        <v>6.9444444444444449E-3</v>
      </c>
      <c r="V9" s="3">
        <f t="shared" si="6"/>
        <v>6.9444444444444449E-3</v>
      </c>
    </row>
    <row r="10" spans="1:22" x14ac:dyDescent="0.25">
      <c r="A10" s="1" t="s">
        <v>19</v>
      </c>
      <c r="B10" s="4">
        <f t="shared" si="7"/>
        <v>6.9444444444444449E-3</v>
      </c>
      <c r="C10" s="2"/>
      <c r="D10" s="3">
        <f t="shared" si="0"/>
        <v>-6.9444444444444449E-3</v>
      </c>
      <c r="E10" s="4">
        <f t="shared" si="7"/>
        <v>6.9444444444444449E-3</v>
      </c>
      <c r="F10" s="2"/>
      <c r="G10" s="3">
        <f t="shared" si="1"/>
        <v>-6.9444444444444449E-3</v>
      </c>
      <c r="H10" s="4">
        <f t="shared" si="8"/>
        <v>6.9444444444444449E-3</v>
      </c>
      <c r="I10" s="2"/>
      <c r="J10" s="3">
        <f t="shared" si="2"/>
        <v>-6.9444444444444449E-3</v>
      </c>
      <c r="K10" s="4">
        <f t="shared" si="9"/>
        <v>6.9444444444444449E-3</v>
      </c>
      <c r="L10" s="2"/>
      <c r="M10" s="3">
        <f t="shared" si="3"/>
        <v>-6.9444444444444449E-3</v>
      </c>
      <c r="N10" s="4">
        <f t="shared" si="10"/>
        <v>6.9444444444444449E-3</v>
      </c>
      <c r="O10" s="2"/>
      <c r="P10" s="3">
        <f t="shared" si="4"/>
        <v>-6.9444444444444449E-3</v>
      </c>
      <c r="Q10" s="4">
        <f t="shared" si="11"/>
        <v>6.9444444444444449E-3</v>
      </c>
      <c r="R10" s="2"/>
      <c r="S10" s="3">
        <f t="shared" si="5"/>
        <v>-6.9444444444444449E-3</v>
      </c>
      <c r="T10" s="4">
        <f t="shared" si="12"/>
        <v>6.9444444444444449E-3</v>
      </c>
      <c r="U10" s="2"/>
      <c r="V10" s="3">
        <f t="shared" si="6"/>
        <v>-6.9444444444444449E-3</v>
      </c>
    </row>
    <row r="11" spans="1:22" x14ac:dyDescent="0.25">
      <c r="A11" s="1" t="s">
        <v>15</v>
      </c>
      <c r="B11" s="4">
        <f t="shared" si="7"/>
        <v>0</v>
      </c>
      <c r="C11" s="2"/>
      <c r="D11" s="3">
        <f t="shared" si="0"/>
        <v>0</v>
      </c>
      <c r="E11" s="4">
        <f t="shared" si="7"/>
        <v>0</v>
      </c>
      <c r="F11" s="2"/>
      <c r="G11" s="3">
        <f t="shared" si="1"/>
        <v>0</v>
      </c>
      <c r="H11" s="4">
        <f t="shared" si="8"/>
        <v>0</v>
      </c>
      <c r="I11" s="2"/>
      <c r="J11" s="3">
        <f t="shared" si="2"/>
        <v>0</v>
      </c>
      <c r="K11" s="4">
        <f t="shared" si="9"/>
        <v>0</v>
      </c>
      <c r="L11" s="2"/>
      <c r="M11" s="3">
        <f t="shared" si="3"/>
        <v>0</v>
      </c>
      <c r="N11" s="4">
        <f t="shared" si="10"/>
        <v>0</v>
      </c>
      <c r="O11" s="2"/>
      <c r="P11" s="3">
        <f t="shared" si="4"/>
        <v>0</v>
      </c>
      <c r="Q11" s="4">
        <f t="shared" si="11"/>
        <v>0</v>
      </c>
      <c r="R11" s="2"/>
      <c r="S11" s="3">
        <f t="shared" si="5"/>
        <v>0</v>
      </c>
      <c r="T11" s="4">
        <f t="shared" si="12"/>
        <v>0</v>
      </c>
      <c r="U11" s="2"/>
      <c r="V11" s="3">
        <f t="shared" si="6"/>
        <v>0</v>
      </c>
    </row>
    <row r="12" spans="1:22" x14ac:dyDescent="0.25">
      <c r="A12" s="1" t="s">
        <v>20</v>
      </c>
      <c r="B12" s="4">
        <f t="shared" si="7"/>
        <v>0</v>
      </c>
      <c r="C12" s="4">
        <f>B12+10/24/60</f>
        <v>6.9444444444444449E-3</v>
      </c>
      <c r="D12" s="3">
        <f t="shared" si="0"/>
        <v>6.9444444444444449E-3</v>
      </c>
      <c r="E12" s="4">
        <f t="shared" si="7"/>
        <v>0</v>
      </c>
      <c r="F12" s="4">
        <f>E12+10/24/60</f>
        <v>6.9444444444444449E-3</v>
      </c>
      <c r="G12" s="3">
        <f t="shared" si="1"/>
        <v>6.9444444444444449E-3</v>
      </c>
      <c r="H12" s="4">
        <f t="shared" si="8"/>
        <v>0</v>
      </c>
      <c r="I12" s="4">
        <f>H12+10/24/60</f>
        <v>6.9444444444444449E-3</v>
      </c>
      <c r="J12" s="3">
        <f t="shared" si="2"/>
        <v>6.9444444444444449E-3</v>
      </c>
      <c r="K12" s="4">
        <f t="shared" si="9"/>
        <v>0</v>
      </c>
      <c r="L12" s="4">
        <f>K12+10/24/60</f>
        <v>6.9444444444444449E-3</v>
      </c>
      <c r="M12" s="3">
        <f t="shared" si="3"/>
        <v>6.9444444444444449E-3</v>
      </c>
      <c r="N12" s="4">
        <f t="shared" si="10"/>
        <v>0</v>
      </c>
      <c r="O12" s="4">
        <f>N12+10/24/60</f>
        <v>6.9444444444444449E-3</v>
      </c>
      <c r="P12" s="3">
        <f t="shared" si="4"/>
        <v>6.9444444444444449E-3</v>
      </c>
      <c r="Q12" s="4">
        <f t="shared" si="11"/>
        <v>0</v>
      </c>
      <c r="R12" s="4">
        <f>Q12+10/24/60</f>
        <v>6.9444444444444449E-3</v>
      </c>
      <c r="S12" s="3">
        <f t="shared" si="5"/>
        <v>6.9444444444444449E-3</v>
      </c>
      <c r="T12" s="4">
        <f t="shared" si="12"/>
        <v>0</v>
      </c>
      <c r="U12" s="4">
        <f>T12+10/24/60</f>
        <v>6.9444444444444449E-3</v>
      </c>
      <c r="V12" s="3">
        <f t="shared" si="6"/>
        <v>6.9444444444444449E-3</v>
      </c>
    </row>
    <row r="13" spans="1:22" x14ac:dyDescent="0.25">
      <c r="A13" s="1" t="s">
        <v>16</v>
      </c>
      <c r="B13" s="4">
        <f t="shared" si="7"/>
        <v>6.9444444444444449E-3</v>
      </c>
      <c r="C13" s="2"/>
      <c r="D13" s="3">
        <f t="shared" si="0"/>
        <v>-6.9444444444444449E-3</v>
      </c>
      <c r="E13" s="4">
        <f t="shared" si="7"/>
        <v>6.9444444444444449E-3</v>
      </c>
      <c r="F13" s="2"/>
      <c r="G13" s="3">
        <f t="shared" si="1"/>
        <v>-6.9444444444444449E-3</v>
      </c>
      <c r="H13" s="4">
        <f t="shared" si="8"/>
        <v>6.9444444444444449E-3</v>
      </c>
      <c r="I13" s="2"/>
      <c r="J13" s="3">
        <f t="shared" si="2"/>
        <v>-6.9444444444444449E-3</v>
      </c>
      <c r="K13" s="4">
        <f t="shared" si="9"/>
        <v>6.9444444444444449E-3</v>
      </c>
      <c r="L13" s="2"/>
      <c r="M13" s="3">
        <f t="shared" si="3"/>
        <v>-6.9444444444444449E-3</v>
      </c>
      <c r="N13" s="4">
        <f t="shared" si="10"/>
        <v>6.9444444444444449E-3</v>
      </c>
      <c r="O13" s="2"/>
      <c r="P13" s="3">
        <f t="shared" si="4"/>
        <v>-6.9444444444444449E-3</v>
      </c>
      <c r="Q13" s="4">
        <f t="shared" si="11"/>
        <v>6.9444444444444449E-3</v>
      </c>
      <c r="R13" s="2"/>
      <c r="S13" s="3">
        <f t="shared" si="5"/>
        <v>-6.9444444444444449E-3</v>
      </c>
      <c r="T13" s="4">
        <f t="shared" si="12"/>
        <v>6.9444444444444449E-3</v>
      </c>
      <c r="U13" s="2"/>
      <c r="V13" s="3">
        <f t="shared" si="6"/>
        <v>-6.9444444444444449E-3</v>
      </c>
    </row>
    <row r="14" spans="1:22" x14ac:dyDescent="0.25">
      <c r="A14" s="1" t="s">
        <v>17</v>
      </c>
      <c r="B14" s="4">
        <f t="shared" si="7"/>
        <v>0</v>
      </c>
      <c r="C14" s="4">
        <f>B14+75/24/60</f>
        <v>5.2083333333333336E-2</v>
      </c>
      <c r="D14" s="3">
        <f t="shared" si="0"/>
        <v>5.2083333333333336E-2</v>
      </c>
      <c r="E14" s="4">
        <f t="shared" si="7"/>
        <v>0</v>
      </c>
      <c r="F14" s="4">
        <f>E14+75/24/60</f>
        <v>5.2083333333333336E-2</v>
      </c>
      <c r="G14" s="3">
        <f t="shared" si="1"/>
        <v>5.2083333333333336E-2</v>
      </c>
      <c r="H14" s="4">
        <f t="shared" si="8"/>
        <v>0</v>
      </c>
      <c r="I14" s="4">
        <f>H14+75/24/60</f>
        <v>5.2083333333333336E-2</v>
      </c>
      <c r="J14" s="3">
        <f t="shared" si="2"/>
        <v>5.2083333333333336E-2</v>
      </c>
      <c r="K14" s="4">
        <f t="shared" si="9"/>
        <v>0</v>
      </c>
      <c r="L14" s="4">
        <f>K14+75/24/60</f>
        <v>5.2083333333333336E-2</v>
      </c>
      <c r="M14" s="3">
        <f t="shared" si="3"/>
        <v>5.2083333333333336E-2</v>
      </c>
      <c r="N14" s="4">
        <f t="shared" si="10"/>
        <v>0</v>
      </c>
      <c r="O14" s="4">
        <f>N14+75/24/60</f>
        <v>5.2083333333333336E-2</v>
      </c>
      <c r="P14" s="3">
        <f t="shared" si="4"/>
        <v>5.2083333333333336E-2</v>
      </c>
      <c r="Q14" s="4">
        <f t="shared" si="11"/>
        <v>0</v>
      </c>
      <c r="R14" s="4">
        <f>Q14+75/24/60</f>
        <v>5.2083333333333336E-2</v>
      </c>
      <c r="S14" s="3">
        <f t="shared" si="5"/>
        <v>5.2083333333333336E-2</v>
      </c>
      <c r="T14" s="4">
        <f t="shared" si="12"/>
        <v>0</v>
      </c>
      <c r="U14" s="4">
        <f>T14+75/24/60</f>
        <v>5.2083333333333336E-2</v>
      </c>
      <c r="V14" s="3">
        <f t="shared" si="6"/>
        <v>5.2083333333333336E-2</v>
      </c>
    </row>
    <row r="15" spans="1:22" x14ac:dyDescent="0.25">
      <c r="A15" s="5" t="s">
        <v>21</v>
      </c>
      <c r="B15" s="8"/>
      <c r="C15" s="8"/>
      <c r="D15" s="6">
        <f>B16-C14</f>
        <v>-5.2083333333333336E-2</v>
      </c>
      <c r="E15" s="8"/>
      <c r="F15" s="8"/>
      <c r="G15" s="6">
        <f>E16-F14</f>
        <v>-5.2083333333333336E-2</v>
      </c>
      <c r="H15" s="8"/>
      <c r="I15" s="8"/>
      <c r="J15" s="6">
        <f>H16-I14</f>
        <v>-5.2083333333333336E-2</v>
      </c>
      <c r="K15" s="8"/>
      <c r="L15" s="8"/>
      <c r="M15" s="6">
        <f>K16-L14</f>
        <v>-5.2083333333333336E-2</v>
      </c>
      <c r="N15" s="8"/>
      <c r="O15" s="8"/>
      <c r="P15" s="6">
        <f>N16-O14</f>
        <v>-5.2083333333333336E-2</v>
      </c>
      <c r="Q15" s="8"/>
      <c r="R15" s="8"/>
      <c r="S15" s="6">
        <f>Q16-R14</f>
        <v>-5.2083333333333336E-2</v>
      </c>
      <c r="T15" s="8"/>
      <c r="U15" s="8"/>
      <c r="V15" s="6">
        <f>T16-U14</f>
        <v>-5.2083333333333336E-2</v>
      </c>
    </row>
    <row r="16" spans="1:22" x14ac:dyDescent="0.25">
      <c r="A16" s="1" t="s">
        <v>18</v>
      </c>
      <c r="B16" s="2"/>
      <c r="C16" s="2"/>
      <c r="D16" s="3">
        <f>C16-B16</f>
        <v>0</v>
      </c>
      <c r="E16" s="2"/>
      <c r="F16" s="2"/>
      <c r="G16" s="3">
        <f>F16-E16</f>
        <v>0</v>
      </c>
      <c r="H16" s="2"/>
      <c r="I16" s="2"/>
      <c r="J16" s="3">
        <f>I16-H16</f>
        <v>0</v>
      </c>
      <c r="K16" s="2"/>
      <c r="L16" s="2"/>
      <c r="M16" s="3">
        <f>L16-K16</f>
        <v>0</v>
      </c>
      <c r="N16" s="2"/>
      <c r="O16" s="2"/>
      <c r="P16" s="3">
        <f>O16-N16</f>
        <v>0</v>
      </c>
      <c r="Q16" s="2"/>
      <c r="R16" s="2"/>
      <c r="S16" s="3">
        <f>R16-Q16</f>
        <v>0</v>
      </c>
      <c r="T16" s="2"/>
      <c r="U16" s="2"/>
      <c r="V16" s="3">
        <f>U16-T16</f>
        <v>0</v>
      </c>
    </row>
    <row r="17" spans="1:22" s="7" customFormat="1" x14ac:dyDescent="0.25"/>
    <row r="18" spans="1:22" x14ac:dyDescent="0.25">
      <c r="A18" s="1" t="s">
        <v>22</v>
      </c>
      <c r="B18" s="2"/>
      <c r="C18" s="2"/>
      <c r="D18" s="3">
        <f t="shared" ref="D18:D46" si="13">C18-B18</f>
        <v>0</v>
      </c>
      <c r="E18" s="2"/>
      <c r="F18" s="2"/>
      <c r="G18" s="3">
        <f t="shared" ref="G18" si="14">F18-E18</f>
        <v>0</v>
      </c>
      <c r="H18" s="2"/>
      <c r="I18" s="2"/>
      <c r="J18" s="3">
        <f t="shared" ref="J18" si="15">I18-H18</f>
        <v>0</v>
      </c>
      <c r="K18" s="2"/>
      <c r="L18" s="2"/>
      <c r="M18" s="3">
        <f t="shared" ref="M18" si="16">L18-K18</f>
        <v>0</v>
      </c>
      <c r="N18" s="2"/>
      <c r="O18" s="2"/>
      <c r="P18" s="3">
        <f t="shared" ref="P18" si="17">O18-N18</f>
        <v>0</v>
      </c>
      <c r="Q18" s="2"/>
      <c r="R18" s="2"/>
      <c r="S18" s="3">
        <f t="shared" ref="S18" si="18">R18-Q18</f>
        <v>0</v>
      </c>
      <c r="T18" s="2"/>
      <c r="U18" s="2"/>
      <c r="V18" s="3">
        <f t="shared" ref="V18" si="19">U18-T18</f>
        <v>0</v>
      </c>
    </row>
    <row r="19" spans="1:22" x14ac:dyDescent="0.25">
      <c r="A19" s="5" t="s">
        <v>21</v>
      </c>
      <c r="B19" s="8"/>
      <c r="C19" s="8"/>
      <c r="D19" s="6">
        <f>B20-C18</f>
        <v>0</v>
      </c>
      <c r="E19" s="8"/>
      <c r="F19" s="8"/>
      <c r="G19" s="6">
        <f>E20-F18</f>
        <v>0</v>
      </c>
      <c r="H19" s="8"/>
      <c r="I19" s="8"/>
      <c r="J19" s="6">
        <f>H20-I18</f>
        <v>0</v>
      </c>
      <c r="K19" s="8"/>
      <c r="L19" s="8"/>
      <c r="M19" s="6">
        <f>K20-L18</f>
        <v>0</v>
      </c>
      <c r="N19" s="8"/>
      <c r="O19" s="8"/>
      <c r="P19" s="6">
        <f>N20-O18</f>
        <v>0</v>
      </c>
      <c r="Q19" s="8"/>
      <c r="R19" s="8"/>
      <c r="S19" s="6">
        <f>Q20-R18</f>
        <v>0</v>
      </c>
      <c r="T19" s="8"/>
      <c r="U19" s="8"/>
      <c r="V19" s="6">
        <f>T20-U18</f>
        <v>0</v>
      </c>
    </row>
    <row r="20" spans="1:22" x14ac:dyDescent="0.25">
      <c r="A20" s="1" t="s">
        <v>23</v>
      </c>
      <c r="B20" s="4">
        <f>B16</f>
        <v>0</v>
      </c>
      <c r="C20" s="4">
        <f>C16</f>
        <v>0</v>
      </c>
      <c r="D20" s="3">
        <f>C20-B20</f>
        <v>0</v>
      </c>
      <c r="E20" s="4">
        <f>E16</f>
        <v>0</v>
      </c>
      <c r="F20" s="4">
        <f>F16</f>
        <v>0</v>
      </c>
      <c r="G20" s="3">
        <f>F20-E20</f>
        <v>0</v>
      </c>
      <c r="H20" s="4">
        <f>H16</f>
        <v>0</v>
      </c>
      <c r="I20" s="4">
        <f>I16</f>
        <v>0</v>
      </c>
      <c r="J20" s="3">
        <f>I20-H20</f>
        <v>0</v>
      </c>
      <c r="K20" s="4">
        <f>K16</f>
        <v>0</v>
      </c>
      <c r="L20" s="4">
        <f>L16</f>
        <v>0</v>
      </c>
      <c r="M20" s="3">
        <f>L20-K20</f>
        <v>0</v>
      </c>
      <c r="N20" s="4">
        <f>N16</f>
        <v>0</v>
      </c>
      <c r="O20" s="4">
        <f>O16</f>
        <v>0</v>
      </c>
      <c r="P20" s="3">
        <f>O20-N20</f>
        <v>0</v>
      </c>
      <c r="Q20" s="4">
        <f>Q16</f>
        <v>0</v>
      </c>
      <c r="R20" s="4">
        <f>R16</f>
        <v>0</v>
      </c>
      <c r="S20" s="3">
        <f>R20-Q20</f>
        <v>0</v>
      </c>
      <c r="T20" s="4">
        <f>T16</f>
        <v>0</v>
      </c>
      <c r="U20" s="4">
        <f>U16</f>
        <v>0</v>
      </c>
      <c r="V20" s="3">
        <f>U20-T20</f>
        <v>0</v>
      </c>
    </row>
    <row r="21" spans="1:22" x14ac:dyDescent="0.25">
      <c r="A21" s="1" t="s">
        <v>20</v>
      </c>
      <c r="B21" s="4">
        <f t="shared" ref="B21:B26" si="20">C20</f>
        <v>0</v>
      </c>
      <c r="C21" s="4">
        <f>B21+60/24/60</f>
        <v>4.1666666666666664E-2</v>
      </c>
      <c r="D21" s="3">
        <f t="shared" si="13"/>
        <v>4.1666666666666664E-2</v>
      </c>
      <c r="E21" s="4">
        <f t="shared" ref="E21:E26" si="21">F20</f>
        <v>0</v>
      </c>
      <c r="F21" s="4">
        <f>E21+60/24/60</f>
        <v>4.1666666666666664E-2</v>
      </c>
      <c r="G21" s="3">
        <f t="shared" ref="G21:G23" si="22">F21-E21</f>
        <v>4.1666666666666664E-2</v>
      </c>
      <c r="H21" s="4">
        <f t="shared" ref="H21:H26" si="23">I20</f>
        <v>0</v>
      </c>
      <c r="I21" s="4">
        <f>H21+60/24/60</f>
        <v>4.1666666666666664E-2</v>
      </c>
      <c r="J21" s="3">
        <f t="shared" ref="J21:J23" si="24">I21-H21</f>
        <v>4.1666666666666664E-2</v>
      </c>
      <c r="K21" s="4">
        <f t="shared" ref="K21:K26" si="25">L20</f>
        <v>0</v>
      </c>
      <c r="L21" s="4">
        <f>K21+60/24/60</f>
        <v>4.1666666666666664E-2</v>
      </c>
      <c r="M21" s="3">
        <f t="shared" ref="M21:M23" si="26">L21-K21</f>
        <v>4.1666666666666664E-2</v>
      </c>
      <c r="N21" s="4">
        <f t="shared" ref="N21:N26" si="27">O20</f>
        <v>0</v>
      </c>
      <c r="O21" s="4">
        <f>N21+60/24/60</f>
        <v>4.1666666666666664E-2</v>
      </c>
      <c r="P21" s="3">
        <f t="shared" ref="P21:P23" si="28">O21-N21</f>
        <v>4.1666666666666664E-2</v>
      </c>
      <c r="Q21" s="4">
        <f t="shared" ref="Q21:Q26" si="29">R20</f>
        <v>0</v>
      </c>
      <c r="R21" s="4">
        <f>Q21+60/24/60</f>
        <v>4.1666666666666664E-2</v>
      </c>
      <c r="S21" s="3">
        <f t="shared" ref="S21:S23" si="30">R21-Q21</f>
        <v>4.1666666666666664E-2</v>
      </c>
      <c r="T21" s="4">
        <f t="shared" ref="T21:T26" si="31">U20</f>
        <v>0</v>
      </c>
      <c r="U21" s="4">
        <f>T21+60/24/60</f>
        <v>4.1666666666666664E-2</v>
      </c>
      <c r="V21" s="3">
        <f t="shared" ref="V21:V23" si="32">U21-T21</f>
        <v>4.1666666666666664E-2</v>
      </c>
    </row>
    <row r="22" spans="1:22" x14ac:dyDescent="0.25">
      <c r="A22" s="1" t="s">
        <v>24</v>
      </c>
      <c r="B22" s="4">
        <f t="shared" si="20"/>
        <v>4.1666666666666664E-2</v>
      </c>
      <c r="C22" s="2"/>
      <c r="D22" s="3">
        <f t="shared" si="13"/>
        <v>-4.1666666666666664E-2</v>
      </c>
      <c r="E22" s="4">
        <f t="shared" si="21"/>
        <v>4.1666666666666664E-2</v>
      </c>
      <c r="F22" s="2"/>
      <c r="G22" s="3">
        <f t="shared" si="22"/>
        <v>-4.1666666666666664E-2</v>
      </c>
      <c r="H22" s="4">
        <f t="shared" si="23"/>
        <v>4.1666666666666664E-2</v>
      </c>
      <c r="I22" s="2"/>
      <c r="J22" s="3">
        <f t="shared" si="24"/>
        <v>-4.1666666666666664E-2</v>
      </c>
      <c r="K22" s="4">
        <f t="shared" si="25"/>
        <v>4.1666666666666664E-2</v>
      </c>
      <c r="L22" s="2"/>
      <c r="M22" s="3">
        <f t="shared" si="26"/>
        <v>-4.1666666666666664E-2</v>
      </c>
      <c r="N22" s="4">
        <f t="shared" si="27"/>
        <v>4.1666666666666664E-2</v>
      </c>
      <c r="O22" s="2"/>
      <c r="P22" s="3">
        <f t="shared" si="28"/>
        <v>-4.1666666666666664E-2</v>
      </c>
      <c r="Q22" s="4">
        <f t="shared" si="29"/>
        <v>4.1666666666666664E-2</v>
      </c>
      <c r="R22" s="2"/>
      <c r="S22" s="3">
        <f t="shared" si="30"/>
        <v>-4.1666666666666664E-2</v>
      </c>
      <c r="T22" s="4">
        <f t="shared" si="31"/>
        <v>4.1666666666666664E-2</v>
      </c>
      <c r="U22" s="2"/>
      <c r="V22" s="3">
        <f t="shared" si="32"/>
        <v>-4.1666666666666664E-2</v>
      </c>
    </row>
    <row r="23" spans="1:22" x14ac:dyDescent="0.25">
      <c r="A23" s="1" t="s">
        <v>25</v>
      </c>
      <c r="B23" s="4">
        <f t="shared" si="20"/>
        <v>0</v>
      </c>
      <c r="C23" s="4">
        <f>B23+20/60/24</f>
        <v>1.3888888888888888E-2</v>
      </c>
      <c r="D23" s="3">
        <f t="shared" si="13"/>
        <v>1.3888888888888888E-2</v>
      </c>
      <c r="E23" s="4">
        <f t="shared" si="21"/>
        <v>0</v>
      </c>
      <c r="F23" s="4">
        <f>E23+20/60/24</f>
        <v>1.3888888888888888E-2</v>
      </c>
      <c r="G23" s="3">
        <f t="shared" si="22"/>
        <v>1.3888888888888888E-2</v>
      </c>
      <c r="H23" s="4">
        <f t="shared" si="23"/>
        <v>0</v>
      </c>
      <c r="I23" s="4">
        <f>H23+20/60/24</f>
        <v>1.3888888888888888E-2</v>
      </c>
      <c r="J23" s="3">
        <f t="shared" si="24"/>
        <v>1.3888888888888888E-2</v>
      </c>
      <c r="K23" s="4">
        <f t="shared" si="25"/>
        <v>0</v>
      </c>
      <c r="L23" s="4">
        <f>K23+20/60/24</f>
        <v>1.3888888888888888E-2</v>
      </c>
      <c r="M23" s="3">
        <f t="shared" si="26"/>
        <v>1.3888888888888888E-2</v>
      </c>
      <c r="N23" s="4">
        <f t="shared" si="27"/>
        <v>0</v>
      </c>
      <c r="O23" s="4">
        <f>N23+20/60/24</f>
        <v>1.3888888888888888E-2</v>
      </c>
      <c r="P23" s="3">
        <f t="shared" si="28"/>
        <v>1.3888888888888888E-2</v>
      </c>
      <c r="Q23" s="4">
        <f t="shared" si="29"/>
        <v>0</v>
      </c>
      <c r="R23" s="4">
        <f>Q23+20/60/24</f>
        <v>1.3888888888888888E-2</v>
      </c>
      <c r="S23" s="3">
        <f t="shared" si="30"/>
        <v>1.3888888888888888E-2</v>
      </c>
      <c r="T23" s="4">
        <f t="shared" si="31"/>
        <v>0</v>
      </c>
      <c r="U23" s="4">
        <f>T23+20/60/24</f>
        <v>1.3888888888888888E-2</v>
      </c>
      <c r="V23" s="3">
        <f t="shared" si="32"/>
        <v>1.3888888888888888E-2</v>
      </c>
    </row>
    <row r="24" spans="1:22" x14ac:dyDescent="0.25">
      <c r="A24" s="5" t="s">
        <v>21</v>
      </c>
      <c r="B24" s="8"/>
      <c r="C24" s="8"/>
      <c r="D24" s="6">
        <f>B25-C23</f>
        <v>-1.3888888888888888E-2</v>
      </c>
      <c r="E24" s="8"/>
      <c r="F24" s="8"/>
      <c r="G24" s="6">
        <f>E25-F23</f>
        <v>-1.3888888888888888E-2</v>
      </c>
      <c r="H24" s="8"/>
      <c r="I24" s="8"/>
      <c r="J24" s="6">
        <f>H25-I23</f>
        <v>-1.3888888888888888E-2</v>
      </c>
      <c r="K24" s="8"/>
      <c r="L24" s="8"/>
      <c r="M24" s="6">
        <f>K25-L23</f>
        <v>-1.3888888888888888E-2</v>
      </c>
      <c r="N24" s="8"/>
      <c r="O24" s="8"/>
      <c r="P24" s="6">
        <f>N25-O23</f>
        <v>-1.3888888888888888E-2</v>
      </c>
      <c r="Q24" s="8"/>
      <c r="R24" s="8"/>
      <c r="S24" s="6">
        <f>Q25-R23</f>
        <v>-1.3888888888888888E-2</v>
      </c>
      <c r="T24" s="8"/>
      <c r="U24" s="8"/>
      <c r="V24" s="6">
        <f>T25-U23</f>
        <v>-1.3888888888888888E-2</v>
      </c>
    </row>
    <row r="25" spans="1:22" x14ac:dyDescent="0.25">
      <c r="A25" s="1" t="s">
        <v>26</v>
      </c>
      <c r="B25" s="2"/>
      <c r="C25" s="2"/>
      <c r="D25" s="3">
        <f t="shared" si="13"/>
        <v>0</v>
      </c>
      <c r="E25" s="2"/>
      <c r="F25" s="2"/>
      <c r="G25" s="3">
        <f t="shared" ref="G25:G26" si="33">F25-E25</f>
        <v>0</v>
      </c>
      <c r="H25" s="2"/>
      <c r="I25" s="2"/>
      <c r="J25" s="3">
        <f t="shared" ref="J25:J26" si="34">I25-H25</f>
        <v>0</v>
      </c>
      <c r="K25" s="2"/>
      <c r="L25" s="2"/>
      <c r="M25" s="3">
        <f t="shared" ref="M25:M26" si="35">L25-K25</f>
        <v>0</v>
      </c>
      <c r="N25" s="2"/>
      <c r="O25" s="2"/>
      <c r="P25" s="3">
        <f t="shared" ref="P25:P26" si="36">O25-N25</f>
        <v>0</v>
      </c>
      <c r="Q25" s="2"/>
      <c r="R25" s="2"/>
      <c r="S25" s="3">
        <f t="shared" ref="S25:S26" si="37">R25-Q25</f>
        <v>0</v>
      </c>
      <c r="T25" s="2"/>
      <c r="U25" s="2"/>
      <c r="V25" s="3">
        <f t="shared" ref="V25:V26" si="38">U25-T25</f>
        <v>0</v>
      </c>
    </row>
    <row r="26" spans="1:22" x14ac:dyDescent="0.25">
      <c r="A26" s="1" t="s">
        <v>27</v>
      </c>
      <c r="B26" s="4">
        <f t="shared" si="20"/>
        <v>0</v>
      </c>
      <c r="C26" s="2"/>
      <c r="D26" s="3">
        <f t="shared" si="13"/>
        <v>0</v>
      </c>
      <c r="E26" s="4">
        <f t="shared" si="21"/>
        <v>0</v>
      </c>
      <c r="F26" s="2"/>
      <c r="G26" s="3">
        <f t="shared" si="33"/>
        <v>0</v>
      </c>
      <c r="H26" s="4">
        <f t="shared" si="23"/>
        <v>0</v>
      </c>
      <c r="I26" s="2"/>
      <c r="J26" s="3">
        <f t="shared" si="34"/>
        <v>0</v>
      </c>
      <c r="K26" s="4">
        <f t="shared" si="25"/>
        <v>0</v>
      </c>
      <c r="L26" s="2"/>
      <c r="M26" s="3">
        <f t="shared" si="35"/>
        <v>0</v>
      </c>
      <c r="N26" s="4">
        <f t="shared" si="27"/>
        <v>0</v>
      </c>
      <c r="O26" s="2"/>
      <c r="P26" s="3">
        <f t="shared" si="36"/>
        <v>0</v>
      </c>
      <c r="Q26" s="4">
        <f t="shared" si="29"/>
        <v>0</v>
      </c>
      <c r="R26" s="2"/>
      <c r="S26" s="3">
        <f t="shared" si="37"/>
        <v>0</v>
      </c>
      <c r="T26" s="4">
        <f t="shared" si="31"/>
        <v>0</v>
      </c>
      <c r="U26" s="2"/>
      <c r="V26" s="3">
        <f t="shared" si="38"/>
        <v>0</v>
      </c>
    </row>
    <row r="27" spans="1:22" s="7" customFormat="1" x14ac:dyDescent="0.25"/>
    <row r="28" spans="1:22" x14ac:dyDescent="0.25">
      <c r="A28" s="1" t="s">
        <v>28</v>
      </c>
      <c r="B28" s="2"/>
      <c r="C28" s="4">
        <f>B28+4/60/24</f>
        <v>2.7777777777777779E-3</v>
      </c>
      <c r="D28" s="3">
        <f t="shared" si="13"/>
        <v>2.7777777777777779E-3</v>
      </c>
      <c r="E28" s="2"/>
      <c r="F28" s="4">
        <f>E28+4/60/24</f>
        <v>2.7777777777777779E-3</v>
      </c>
      <c r="G28" s="3">
        <f t="shared" ref="G28" si="39">F28-E28</f>
        <v>2.7777777777777779E-3</v>
      </c>
      <c r="H28" s="2"/>
      <c r="I28" s="4">
        <f>H28+4/60/24</f>
        <v>2.7777777777777779E-3</v>
      </c>
      <c r="J28" s="3">
        <f t="shared" ref="J28" si="40">I28-H28</f>
        <v>2.7777777777777779E-3</v>
      </c>
      <c r="K28" s="2"/>
      <c r="L28" s="4">
        <f>K28+4/60/24</f>
        <v>2.7777777777777779E-3</v>
      </c>
      <c r="M28" s="3">
        <f t="shared" ref="M28" si="41">L28-K28</f>
        <v>2.7777777777777779E-3</v>
      </c>
      <c r="N28" s="2"/>
      <c r="O28" s="4">
        <f>N28+4/60/24</f>
        <v>2.7777777777777779E-3</v>
      </c>
      <c r="P28" s="3">
        <f t="shared" ref="P28" si="42">O28-N28</f>
        <v>2.7777777777777779E-3</v>
      </c>
      <c r="Q28" s="2"/>
      <c r="R28" s="4">
        <f>Q28+4/60/24</f>
        <v>2.7777777777777779E-3</v>
      </c>
      <c r="S28" s="3">
        <f t="shared" ref="S28" si="43">R28-Q28</f>
        <v>2.7777777777777779E-3</v>
      </c>
      <c r="T28" s="2"/>
      <c r="U28" s="4">
        <f>T28+4/60/24</f>
        <v>2.7777777777777779E-3</v>
      </c>
      <c r="V28" s="3">
        <f t="shared" ref="V28" si="44">U28-T28</f>
        <v>2.7777777777777779E-3</v>
      </c>
    </row>
    <row r="29" spans="1:22" x14ac:dyDescent="0.25">
      <c r="A29" s="5" t="s">
        <v>21</v>
      </c>
      <c r="B29" s="8"/>
      <c r="C29" s="8"/>
      <c r="D29" s="6">
        <f>B30-C28</f>
        <v>-2.7777777777777779E-3</v>
      </c>
      <c r="E29" s="8"/>
      <c r="F29" s="8"/>
      <c r="G29" s="6">
        <f>E30-F28</f>
        <v>-2.7777777777777779E-3</v>
      </c>
      <c r="H29" s="8"/>
      <c r="I29" s="8"/>
      <c r="J29" s="6">
        <f>H30-I28</f>
        <v>-2.7777777777777779E-3</v>
      </c>
      <c r="K29" s="8"/>
      <c r="L29" s="8"/>
      <c r="M29" s="6">
        <f>K30-L28</f>
        <v>-2.7777777777777779E-3</v>
      </c>
      <c r="N29" s="8"/>
      <c r="O29" s="8"/>
      <c r="P29" s="6">
        <f>N30-O28</f>
        <v>-2.7777777777777779E-3</v>
      </c>
      <c r="Q29" s="8"/>
      <c r="R29" s="8"/>
      <c r="S29" s="6">
        <f>Q30-R28</f>
        <v>-2.7777777777777779E-3</v>
      </c>
      <c r="T29" s="8"/>
      <c r="U29" s="8"/>
      <c r="V29" s="6">
        <f>T30-U28</f>
        <v>-2.7777777777777779E-3</v>
      </c>
    </row>
    <row r="30" spans="1:22" x14ac:dyDescent="0.25">
      <c r="A30" s="1" t="s">
        <v>27</v>
      </c>
      <c r="B30" s="4">
        <f>B26</f>
        <v>0</v>
      </c>
      <c r="C30" s="4">
        <f>C26</f>
        <v>0</v>
      </c>
      <c r="D30" s="3">
        <f t="shared" si="13"/>
        <v>0</v>
      </c>
      <c r="E30" s="4">
        <f>E26</f>
        <v>0</v>
      </c>
      <c r="F30" s="4">
        <f>F26</f>
        <v>0</v>
      </c>
      <c r="G30" s="3">
        <f t="shared" ref="G30:G36" si="45">F30-E30</f>
        <v>0</v>
      </c>
      <c r="H30" s="4">
        <f>H26</f>
        <v>0</v>
      </c>
      <c r="I30" s="4">
        <f>I26</f>
        <v>0</v>
      </c>
      <c r="J30" s="3">
        <f t="shared" ref="J30:J36" si="46">I30-H30</f>
        <v>0</v>
      </c>
      <c r="K30" s="4">
        <f>K26</f>
        <v>0</v>
      </c>
      <c r="L30" s="4">
        <f>L26</f>
        <v>0</v>
      </c>
      <c r="M30" s="3">
        <f t="shared" ref="M30:M36" si="47">L30-K30</f>
        <v>0</v>
      </c>
      <c r="N30" s="4">
        <f>N26</f>
        <v>0</v>
      </c>
      <c r="O30" s="4">
        <f>O26</f>
        <v>0</v>
      </c>
      <c r="P30" s="3">
        <f t="shared" ref="P30:P36" si="48">O30-N30</f>
        <v>0</v>
      </c>
      <c r="Q30" s="4">
        <f>Q26</f>
        <v>0</v>
      </c>
      <c r="R30" s="4">
        <f>R26</f>
        <v>0</v>
      </c>
      <c r="S30" s="3">
        <f t="shared" ref="S30:S36" si="49">R30-Q30</f>
        <v>0</v>
      </c>
      <c r="T30" s="4">
        <f>T26</f>
        <v>0</v>
      </c>
      <c r="U30" s="4">
        <f>U26</f>
        <v>0</v>
      </c>
      <c r="V30" s="3">
        <f t="shared" ref="V30:V36" si="50">U30-T30</f>
        <v>0</v>
      </c>
    </row>
    <row r="31" spans="1:22" x14ac:dyDescent="0.25">
      <c r="A31" s="1" t="s">
        <v>29</v>
      </c>
      <c r="B31" s="2"/>
      <c r="C31" s="4">
        <f>B31+15/24/60</f>
        <v>1.0416666666666666E-2</v>
      </c>
      <c r="D31" s="3">
        <f t="shared" si="13"/>
        <v>1.0416666666666666E-2</v>
      </c>
      <c r="E31" s="2"/>
      <c r="F31" s="4">
        <f>E31+15/24/60</f>
        <v>1.0416666666666666E-2</v>
      </c>
      <c r="G31" s="3">
        <f t="shared" si="45"/>
        <v>1.0416666666666666E-2</v>
      </c>
      <c r="H31" s="2"/>
      <c r="I31" s="4">
        <f>H31+15/24/60</f>
        <v>1.0416666666666666E-2</v>
      </c>
      <c r="J31" s="3">
        <f t="shared" si="46"/>
        <v>1.0416666666666666E-2</v>
      </c>
      <c r="K31" s="2"/>
      <c r="L31" s="4">
        <f>K31+15/24/60</f>
        <v>1.0416666666666666E-2</v>
      </c>
      <c r="M31" s="3">
        <f t="shared" si="47"/>
        <v>1.0416666666666666E-2</v>
      </c>
      <c r="N31" s="2"/>
      <c r="O31" s="4">
        <f>N31+15/24/60</f>
        <v>1.0416666666666666E-2</v>
      </c>
      <c r="P31" s="3">
        <f t="shared" si="48"/>
        <v>1.0416666666666666E-2</v>
      </c>
      <c r="Q31" s="2"/>
      <c r="R31" s="4">
        <f>Q31+15/24/60</f>
        <v>1.0416666666666666E-2</v>
      </c>
      <c r="S31" s="3">
        <f t="shared" si="49"/>
        <v>1.0416666666666666E-2</v>
      </c>
      <c r="T31" s="2"/>
      <c r="U31" s="4">
        <f>T31+15/24/60</f>
        <v>1.0416666666666666E-2</v>
      </c>
      <c r="V31" s="3">
        <f t="shared" si="50"/>
        <v>1.0416666666666666E-2</v>
      </c>
    </row>
    <row r="32" spans="1:22" x14ac:dyDescent="0.25">
      <c r="A32" s="1" t="s">
        <v>30</v>
      </c>
      <c r="B32" s="4">
        <f>C31</f>
        <v>1.0416666666666666E-2</v>
      </c>
      <c r="C32" s="2"/>
      <c r="D32" s="3">
        <f t="shared" si="13"/>
        <v>-1.0416666666666666E-2</v>
      </c>
      <c r="E32" s="4">
        <f>F31</f>
        <v>1.0416666666666666E-2</v>
      </c>
      <c r="F32" s="2"/>
      <c r="G32" s="3">
        <f t="shared" si="45"/>
        <v>-1.0416666666666666E-2</v>
      </c>
      <c r="H32" s="4">
        <f>I31</f>
        <v>1.0416666666666666E-2</v>
      </c>
      <c r="I32" s="2"/>
      <c r="J32" s="3">
        <f t="shared" si="46"/>
        <v>-1.0416666666666666E-2</v>
      </c>
      <c r="K32" s="4">
        <f>L31</f>
        <v>1.0416666666666666E-2</v>
      </c>
      <c r="L32" s="2"/>
      <c r="M32" s="3">
        <f t="shared" si="47"/>
        <v>-1.0416666666666666E-2</v>
      </c>
      <c r="N32" s="4">
        <f>O31</f>
        <v>1.0416666666666666E-2</v>
      </c>
      <c r="O32" s="2"/>
      <c r="P32" s="3">
        <f t="shared" si="48"/>
        <v>-1.0416666666666666E-2</v>
      </c>
      <c r="Q32" s="4">
        <f>R31</f>
        <v>1.0416666666666666E-2</v>
      </c>
      <c r="R32" s="2"/>
      <c r="S32" s="3">
        <f t="shared" si="49"/>
        <v>-1.0416666666666666E-2</v>
      </c>
      <c r="T32" s="4">
        <f>U31</f>
        <v>1.0416666666666666E-2</v>
      </c>
      <c r="U32" s="2"/>
      <c r="V32" s="3">
        <f t="shared" si="50"/>
        <v>-1.0416666666666666E-2</v>
      </c>
    </row>
    <row r="33" spans="1:22" x14ac:dyDescent="0.25">
      <c r="A33" s="1" t="s">
        <v>31</v>
      </c>
      <c r="B33" s="4">
        <f>C32</f>
        <v>0</v>
      </c>
      <c r="C33" s="2"/>
      <c r="D33" s="3">
        <f t="shared" si="13"/>
        <v>0</v>
      </c>
      <c r="E33" s="4">
        <f>F32</f>
        <v>0</v>
      </c>
      <c r="F33" s="2"/>
      <c r="G33" s="3">
        <f t="shared" si="45"/>
        <v>0</v>
      </c>
      <c r="H33" s="4">
        <f>I32</f>
        <v>0</v>
      </c>
      <c r="I33" s="2"/>
      <c r="J33" s="3">
        <f t="shared" si="46"/>
        <v>0</v>
      </c>
      <c r="K33" s="4">
        <f>L32</f>
        <v>0</v>
      </c>
      <c r="L33" s="2"/>
      <c r="M33" s="3">
        <f t="shared" si="47"/>
        <v>0</v>
      </c>
      <c r="N33" s="4">
        <f>O32</f>
        <v>0</v>
      </c>
      <c r="O33" s="2"/>
      <c r="P33" s="3">
        <f t="shared" si="48"/>
        <v>0</v>
      </c>
      <c r="Q33" s="4">
        <f>R32</f>
        <v>0</v>
      </c>
      <c r="R33" s="2"/>
      <c r="S33" s="3">
        <f t="shared" si="49"/>
        <v>0</v>
      </c>
      <c r="T33" s="4">
        <f>U32</f>
        <v>0</v>
      </c>
      <c r="U33" s="2"/>
      <c r="V33" s="3">
        <f t="shared" si="50"/>
        <v>0</v>
      </c>
    </row>
    <row r="34" spans="1:22" x14ac:dyDescent="0.25">
      <c r="A34" s="1" t="s">
        <v>32</v>
      </c>
      <c r="B34" s="4">
        <f>C33</f>
        <v>0</v>
      </c>
      <c r="C34" s="2"/>
      <c r="D34" s="3">
        <f t="shared" si="13"/>
        <v>0</v>
      </c>
      <c r="E34" s="4">
        <f>F33</f>
        <v>0</v>
      </c>
      <c r="F34" s="2"/>
      <c r="G34" s="3">
        <f t="shared" si="45"/>
        <v>0</v>
      </c>
      <c r="H34" s="4">
        <f>I33</f>
        <v>0</v>
      </c>
      <c r="I34" s="2"/>
      <c r="J34" s="3">
        <f t="shared" si="46"/>
        <v>0</v>
      </c>
      <c r="K34" s="4">
        <f>L33</f>
        <v>0</v>
      </c>
      <c r="L34" s="2"/>
      <c r="M34" s="3">
        <f t="shared" si="47"/>
        <v>0</v>
      </c>
      <c r="N34" s="4">
        <f>O33</f>
        <v>0</v>
      </c>
      <c r="O34" s="2"/>
      <c r="P34" s="3">
        <f t="shared" si="48"/>
        <v>0</v>
      </c>
      <c r="Q34" s="4">
        <f>R33</f>
        <v>0</v>
      </c>
      <c r="R34" s="2"/>
      <c r="S34" s="3">
        <f t="shared" si="49"/>
        <v>0</v>
      </c>
      <c r="T34" s="4">
        <f>U33</f>
        <v>0</v>
      </c>
      <c r="U34" s="2"/>
      <c r="V34" s="3">
        <f t="shared" si="50"/>
        <v>0</v>
      </c>
    </row>
    <row r="35" spans="1:22" x14ac:dyDescent="0.25">
      <c r="A35" s="1" t="s">
        <v>33</v>
      </c>
      <c r="B35" s="4">
        <f>C34</f>
        <v>0</v>
      </c>
      <c r="C35" s="4">
        <f>B35+10/24/60</f>
        <v>6.9444444444444449E-3</v>
      </c>
      <c r="D35" s="3">
        <f t="shared" si="13"/>
        <v>6.9444444444444449E-3</v>
      </c>
      <c r="E35" s="4">
        <f>F34</f>
        <v>0</v>
      </c>
      <c r="F35" s="4">
        <f>E35+10/24/60</f>
        <v>6.9444444444444449E-3</v>
      </c>
      <c r="G35" s="3">
        <f t="shared" si="45"/>
        <v>6.9444444444444449E-3</v>
      </c>
      <c r="H35" s="4">
        <f>I34</f>
        <v>0</v>
      </c>
      <c r="I35" s="4">
        <f>H35+10/24/60</f>
        <v>6.9444444444444449E-3</v>
      </c>
      <c r="J35" s="3">
        <f t="shared" si="46"/>
        <v>6.9444444444444449E-3</v>
      </c>
      <c r="K35" s="4">
        <f>L34</f>
        <v>0</v>
      </c>
      <c r="L35" s="4">
        <f>K35+10/24/60</f>
        <v>6.9444444444444449E-3</v>
      </c>
      <c r="M35" s="3">
        <f t="shared" si="47"/>
        <v>6.9444444444444449E-3</v>
      </c>
      <c r="N35" s="4">
        <f>O34</f>
        <v>0</v>
      </c>
      <c r="O35" s="4">
        <f>N35+10/24/60</f>
        <v>6.9444444444444449E-3</v>
      </c>
      <c r="P35" s="3">
        <f t="shared" si="48"/>
        <v>6.9444444444444449E-3</v>
      </c>
      <c r="Q35" s="4">
        <f>R34</f>
        <v>0</v>
      </c>
      <c r="R35" s="4">
        <f>Q35+10/24/60</f>
        <v>6.9444444444444449E-3</v>
      </c>
      <c r="S35" s="3">
        <f t="shared" si="49"/>
        <v>6.9444444444444449E-3</v>
      </c>
      <c r="T35" s="4">
        <f>U34</f>
        <v>0</v>
      </c>
      <c r="U35" s="4">
        <f>T35+10/24/60</f>
        <v>6.9444444444444449E-3</v>
      </c>
      <c r="V35" s="3">
        <f t="shared" si="50"/>
        <v>6.9444444444444449E-3</v>
      </c>
    </row>
    <row r="36" spans="1:22" x14ac:dyDescent="0.25">
      <c r="A36" s="1" t="s">
        <v>34</v>
      </c>
      <c r="B36" s="4">
        <f>C35</f>
        <v>6.9444444444444449E-3</v>
      </c>
      <c r="C36" s="2"/>
      <c r="D36" s="3">
        <f t="shared" si="13"/>
        <v>-6.9444444444444449E-3</v>
      </c>
      <c r="E36" s="4">
        <f>F35</f>
        <v>6.9444444444444449E-3</v>
      </c>
      <c r="F36" s="2"/>
      <c r="G36" s="3">
        <f t="shared" si="45"/>
        <v>-6.9444444444444449E-3</v>
      </c>
      <c r="H36" s="4">
        <f>I35</f>
        <v>6.9444444444444449E-3</v>
      </c>
      <c r="I36" s="2"/>
      <c r="J36" s="3">
        <f t="shared" si="46"/>
        <v>-6.9444444444444449E-3</v>
      </c>
      <c r="K36" s="4">
        <f>L35</f>
        <v>6.9444444444444449E-3</v>
      </c>
      <c r="L36" s="2"/>
      <c r="M36" s="3">
        <f t="shared" si="47"/>
        <v>-6.9444444444444449E-3</v>
      </c>
      <c r="N36" s="4">
        <f>O35</f>
        <v>6.9444444444444449E-3</v>
      </c>
      <c r="O36" s="2"/>
      <c r="P36" s="3">
        <f t="shared" si="48"/>
        <v>-6.9444444444444449E-3</v>
      </c>
      <c r="Q36" s="4">
        <f>R35</f>
        <v>6.9444444444444449E-3</v>
      </c>
      <c r="R36" s="2"/>
      <c r="S36" s="3">
        <f t="shared" si="49"/>
        <v>-6.9444444444444449E-3</v>
      </c>
      <c r="T36" s="4">
        <f>U35</f>
        <v>6.9444444444444449E-3</v>
      </c>
      <c r="U36" s="2"/>
      <c r="V36" s="3">
        <f t="shared" si="50"/>
        <v>-6.9444444444444449E-3</v>
      </c>
    </row>
    <row r="37" spans="1:22" s="7" customFormat="1" x14ac:dyDescent="0.25"/>
    <row r="38" spans="1:22" x14ac:dyDescent="0.25">
      <c r="A38" s="5" t="s">
        <v>21</v>
      </c>
      <c r="B38" s="8"/>
      <c r="C38" s="8"/>
      <c r="D38" s="6">
        <f>B39-C33</f>
        <v>0</v>
      </c>
      <c r="E38" s="8"/>
      <c r="F38" s="8"/>
      <c r="G38" s="6">
        <f>E39-F33</f>
        <v>0</v>
      </c>
      <c r="H38" s="8"/>
      <c r="I38" s="8"/>
      <c r="J38" s="6">
        <f>H39-I33</f>
        <v>0</v>
      </c>
      <c r="K38" s="8"/>
      <c r="L38" s="8"/>
      <c r="M38" s="6">
        <f>K39-L33</f>
        <v>0</v>
      </c>
      <c r="N38" s="8"/>
      <c r="O38" s="8"/>
      <c r="P38" s="6">
        <f>N39-O33</f>
        <v>0</v>
      </c>
      <c r="Q38" s="8"/>
      <c r="R38" s="8"/>
      <c r="S38" s="6">
        <f>Q39-R33</f>
        <v>0</v>
      </c>
      <c r="T38" s="8"/>
      <c r="U38" s="8"/>
      <c r="V38" s="6">
        <f>T39-U33</f>
        <v>0</v>
      </c>
    </row>
    <row r="39" spans="1:22" x14ac:dyDescent="0.25">
      <c r="A39" s="1" t="s">
        <v>35</v>
      </c>
      <c r="B39" s="2"/>
      <c r="C39" s="2"/>
      <c r="D39" s="3">
        <f t="shared" si="13"/>
        <v>0</v>
      </c>
      <c r="E39" s="2"/>
      <c r="F39" s="2"/>
      <c r="G39" s="3">
        <f t="shared" ref="G39" si="51">F39-E39</f>
        <v>0</v>
      </c>
      <c r="H39" s="2"/>
      <c r="I39" s="2"/>
      <c r="J39" s="3">
        <f t="shared" ref="J39" si="52">I39-H39</f>
        <v>0</v>
      </c>
      <c r="K39" s="2"/>
      <c r="L39" s="2"/>
      <c r="M39" s="3">
        <f t="shared" ref="M39" si="53">L39-K39</f>
        <v>0</v>
      </c>
      <c r="N39" s="2"/>
      <c r="O39" s="2"/>
      <c r="P39" s="3">
        <f t="shared" ref="P39" si="54">O39-N39</f>
        <v>0</v>
      </c>
      <c r="Q39" s="2"/>
      <c r="R39" s="2"/>
      <c r="S39" s="3">
        <f t="shared" ref="S39" si="55">R39-Q39</f>
        <v>0</v>
      </c>
      <c r="T39" s="2"/>
      <c r="U39" s="2"/>
      <c r="V39" s="3">
        <f t="shared" ref="V39" si="56">U39-T39</f>
        <v>0</v>
      </c>
    </row>
    <row r="40" spans="1:22" x14ac:dyDescent="0.25">
      <c r="A40" s="5" t="s">
        <v>21</v>
      </c>
      <c r="B40" s="8"/>
      <c r="C40" s="8"/>
      <c r="D40" s="6">
        <f>B41-C39</f>
        <v>0</v>
      </c>
      <c r="E40" s="8"/>
      <c r="F40" s="8"/>
      <c r="G40" s="6">
        <f>E41-F39</f>
        <v>0</v>
      </c>
      <c r="H40" s="8"/>
      <c r="I40" s="8"/>
      <c r="J40" s="6">
        <f>H41-I39</f>
        <v>0</v>
      </c>
      <c r="K40" s="8"/>
      <c r="L40" s="8"/>
      <c r="M40" s="6">
        <f>K41-L39</f>
        <v>0</v>
      </c>
      <c r="N40" s="8"/>
      <c r="O40" s="8"/>
      <c r="P40" s="6">
        <f>N41-O39</f>
        <v>0</v>
      </c>
      <c r="Q40" s="8"/>
      <c r="R40" s="8"/>
      <c r="S40" s="6">
        <f>Q41-R39</f>
        <v>0</v>
      </c>
      <c r="T40" s="8"/>
      <c r="U40" s="8"/>
      <c r="V40" s="6">
        <f>T41-U39</f>
        <v>0</v>
      </c>
    </row>
    <row r="41" spans="1:22" x14ac:dyDescent="0.25">
      <c r="A41" s="1" t="s">
        <v>37</v>
      </c>
      <c r="B41" s="2"/>
      <c r="C41" s="4">
        <f>B41+25/60/24</f>
        <v>1.7361111111111112E-2</v>
      </c>
      <c r="D41" s="3">
        <f t="shared" si="13"/>
        <v>1.7361111111111112E-2</v>
      </c>
      <c r="E41" s="2"/>
      <c r="F41" s="4">
        <f>E41+25/60/24</f>
        <v>1.7361111111111112E-2</v>
      </c>
      <c r="G41" s="3">
        <f t="shared" ref="G41:G42" si="57">F41-E41</f>
        <v>1.7361111111111112E-2</v>
      </c>
      <c r="H41" s="2"/>
      <c r="I41" s="4">
        <f>H41+25/60/24</f>
        <v>1.7361111111111112E-2</v>
      </c>
      <c r="J41" s="3">
        <f t="shared" ref="J41:J42" si="58">I41-H41</f>
        <v>1.7361111111111112E-2</v>
      </c>
      <c r="K41" s="2"/>
      <c r="L41" s="4">
        <f>K41+25/60/24</f>
        <v>1.7361111111111112E-2</v>
      </c>
      <c r="M41" s="3">
        <f t="shared" ref="M41:M42" si="59">L41-K41</f>
        <v>1.7361111111111112E-2</v>
      </c>
      <c r="N41" s="2"/>
      <c r="O41" s="4">
        <f>N41+25/60/24</f>
        <v>1.7361111111111112E-2</v>
      </c>
      <c r="P41" s="3">
        <f t="shared" ref="P41:P42" si="60">O41-N41</f>
        <v>1.7361111111111112E-2</v>
      </c>
      <c r="Q41" s="2"/>
      <c r="R41" s="4">
        <f>Q41+25/60/24</f>
        <v>1.7361111111111112E-2</v>
      </c>
      <c r="S41" s="3">
        <f t="shared" ref="S41:S42" si="61">R41-Q41</f>
        <v>1.7361111111111112E-2</v>
      </c>
      <c r="T41" s="2"/>
      <c r="U41" s="4">
        <f>T41+25/60/24</f>
        <v>1.7361111111111112E-2</v>
      </c>
      <c r="V41" s="3">
        <f t="shared" ref="V41:V42" si="62">U41-T41</f>
        <v>1.7361111111111112E-2</v>
      </c>
    </row>
    <row r="42" spans="1:22" x14ac:dyDescent="0.25">
      <c r="A42" s="1" t="s">
        <v>36</v>
      </c>
      <c r="B42" s="4">
        <f>C41</f>
        <v>1.7361111111111112E-2</v>
      </c>
      <c r="C42" s="4">
        <f>B42+10/60/24</f>
        <v>2.4305555555555556E-2</v>
      </c>
      <c r="D42" s="3">
        <f t="shared" si="13"/>
        <v>6.9444444444444441E-3</v>
      </c>
      <c r="E42" s="4">
        <f>F41</f>
        <v>1.7361111111111112E-2</v>
      </c>
      <c r="F42" s="4">
        <f>E42+10/60/24</f>
        <v>2.4305555555555556E-2</v>
      </c>
      <c r="G42" s="3">
        <f t="shared" si="57"/>
        <v>6.9444444444444441E-3</v>
      </c>
      <c r="H42" s="4">
        <f>I41</f>
        <v>1.7361111111111112E-2</v>
      </c>
      <c r="I42" s="4">
        <f>H42+10/60/24</f>
        <v>2.4305555555555556E-2</v>
      </c>
      <c r="J42" s="3">
        <f t="shared" si="58"/>
        <v>6.9444444444444441E-3</v>
      </c>
      <c r="K42" s="4">
        <f>L41</f>
        <v>1.7361111111111112E-2</v>
      </c>
      <c r="L42" s="4">
        <f>K42+10/60/24</f>
        <v>2.4305555555555556E-2</v>
      </c>
      <c r="M42" s="3">
        <f t="shared" si="59"/>
        <v>6.9444444444444441E-3</v>
      </c>
      <c r="N42" s="4">
        <f>O41</f>
        <v>1.7361111111111112E-2</v>
      </c>
      <c r="O42" s="4">
        <f>N42+10/60/24</f>
        <v>2.4305555555555556E-2</v>
      </c>
      <c r="P42" s="3">
        <f t="shared" si="60"/>
        <v>6.9444444444444441E-3</v>
      </c>
      <c r="Q42" s="4">
        <f>R41</f>
        <v>1.7361111111111112E-2</v>
      </c>
      <c r="R42" s="4">
        <f>Q42+10/60/24</f>
        <v>2.4305555555555556E-2</v>
      </c>
      <c r="S42" s="3">
        <f t="shared" si="61"/>
        <v>6.9444444444444441E-3</v>
      </c>
      <c r="T42" s="4">
        <f>U41</f>
        <v>1.7361111111111112E-2</v>
      </c>
      <c r="U42" s="4">
        <f>T42+10/60/24</f>
        <v>2.4305555555555556E-2</v>
      </c>
      <c r="V42" s="3">
        <f t="shared" si="62"/>
        <v>6.9444444444444441E-3</v>
      </c>
    </row>
    <row r="43" spans="1:22" x14ac:dyDescent="0.25">
      <c r="A43" s="5" t="s">
        <v>21</v>
      </c>
      <c r="B43" s="8"/>
      <c r="C43" s="8"/>
      <c r="D43" s="6">
        <f>B44-C42</f>
        <v>-2.4305555555555556E-2</v>
      </c>
      <c r="E43" s="8"/>
      <c r="F43" s="8"/>
      <c r="G43" s="6">
        <f>E44-F42</f>
        <v>-2.4305555555555556E-2</v>
      </c>
      <c r="H43" s="8"/>
      <c r="I43" s="8"/>
      <c r="J43" s="6">
        <f>H44-I42</f>
        <v>-2.4305555555555556E-2</v>
      </c>
      <c r="K43" s="8"/>
      <c r="L43" s="8"/>
      <c r="M43" s="6">
        <f>K44-L42</f>
        <v>-2.4305555555555556E-2</v>
      </c>
      <c r="N43" s="8"/>
      <c r="O43" s="8"/>
      <c r="P43" s="6">
        <f>N44-O42</f>
        <v>-2.4305555555555556E-2</v>
      </c>
      <c r="Q43" s="8"/>
      <c r="R43" s="8"/>
      <c r="S43" s="6">
        <f>Q44-R42</f>
        <v>-2.4305555555555556E-2</v>
      </c>
      <c r="T43" s="8"/>
      <c r="U43" s="8"/>
      <c r="V43" s="6">
        <f>T44-U42</f>
        <v>-2.4305555555555556E-2</v>
      </c>
    </row>
    <row r="44" spans="1:22" x14ac:dyDescent="0.25">
      <c r="A44" s="1" t="s">
        <v>38</v>
      </c>
      <c r="B44" s="2"/>
      <c r="C44" s="4">
        <f>B44+10/60/24</f>
        <v>6.9444444444444441E-3</v>
      </c>
      <c r="D44" s="3">
        <f t="shared" si="13"/>
        <v>6.9444444444444441E-3</v>
      </c>
      <c r="E44" s="2"/>
      <c r="F44" s="4">
        <f>E44+10/60/24</f>
        <v>6.9444444444444441E-3</v>
      </c>
      <c r="G44" s="3">
        <f t="shared" ref="G44" si="63">F44-E44</f>
        <v>6.9444444444444441E-3</v>
      </c>
      <c r="H44" s="2"/>
      <c r="I44" s="4">
        <f>H44+10/60/24</f>
        <v>6.9444444444444441E-3</v>
      </c>
      <c r="J44" s="3">
        <f t="shared" ref="J44" si="64">I44-H44</f>
        <v>6.9444444444444441E-3</v>
      </c>
      <c r="K44" s="2"/>
      <c r="L44" s="4">
        <f>K44+10/60/24</f>
        <v>6.9444444444444441E-3</v>
      </c>
      <c r="M44" s="3">
        <f t="shared" ref="M44" si="65">L44-K44</f>
        <v>6.9444444444444441E-3</v>
      </c>
      <c r="N44" s="2"/>
      <c r="O44" s="4">
        <f>N44+10/60/24</f>
        <v>6.9444444444444441E-3</v>
      </c>
      <c r="P44" s="3">
        <f t="shared" ref="P44" si="66">O44-N44</f>
        <v>6.9444444444444441E-3</v>
      </c>
      <c r="Q44" s="2"/>
      <c r="R44" s="4">
        <f>Q44+10/60/24</f>
        <v>6.9444444444444441E-3</v>
      </c>
      <c r="S44" s="3">
        <f t="shared" ref="S44" si="67">R44-Q44</f>
        <v>6.9444444444444441E-3</v>
      </c>
      <c r="T44" s="2"/>
      <c r="U44" s="4">
        <f>T44+10/60/24</f>
        <v>6.9444444444444441E-3</v>
      </c>
      <c r="V44" s="3">
        <f t="shared" ref="V44" si="68">U44-T44</f>
        <v>6.9444444444444441E-3</v>
      </c>
    </row>
    <row r="45" spans="1:22" x14ac:dyDescent="0.25">
      <c r="A45" s="5" t="s">
        <v>21</v>
      </c>
      <c r="B45" s="8"/>
      <c r="C45" s="8"/>
      <c r="D45" s="6">
        <f>B46-C44</f>
        <v>-6.9444444444444441E-3</v>
      </c>
      <c r="E45" s="8"/>
      <c r="F45" s="8"/>
      <c r="G45" s="6">
        <f>E46-F44</f>
        <v>-6.9444444444444441E-3</v>
      </c>
      <c r="H45" s="8"/>
      <c r="I45" s="8"/>
      <c r="J45" s="6">
        <f>H46-I44</f>
        <v>-6.9444444444444441E-3</v>
      </c>
      <c r="K45" s="8"/>
      <c r="L45" s="8"/>
      <c r="M45" s="6">
        <f>K46-L44</f>
        <v>-6.9444444444444441E-3</v>
      </c>
      <c r="N45" s="8"/>
      <c r="O45" s="8"/>
      <c r="P45" s="6">
        <f>N46-O44</f>
        <v>-6.9444444444444441E-3</v>
      </c>
      <c r="Q45" s="8"/>
      <c r="R45" s="8"/>
      <c r="S45" s="6">
        <f>Q46-R44</f>
        <v>-6.9444444444444441E-3</v>
      </c>
      <c r="T45" s="8"/>
      <c r="U45" s="8"/>
      <c r="V45" s="6">
        <f>T46-U44</f>
        <v>-6.9444444444444441E-3</v>
      </c>
    </row>
    <row r="46" spans="1:22" x14ac:dyDescent="0.25">
      <c r="A46" s="1" t="s">
        <v>39</v>
      </c>
      <c r="B46" s="2"/>
      <c r="C46" s="2"/>
      <c r="D46" s="3">
        <f t="shared" si="13"/>
        <v>0</v>
      </c>
      <c r="E46" s="2"/>
      <c r="F46" s="2"/>
      <c r="G46" s="3">
        <f t="shared" ref="G46" si="69">F46-E46</f>
        <v>0</v>
      </c>
      <c r="H46" s="2"/>
      <c r="I46" s="2"/>
      <c r="J46" s="3">
        <f t="shared" ref="J46" si="70">I46-H46</f>
        <v>0</v>
      </c>
      <c r="K46" s="2"/>
      <c r="L46" s="2"/>
      <c r="M46" s="3">
        <f t="shared" ref="M46" si="71">L46-K46</f>
        <v>0</v>
      </c>
      <c r="N46" s="2"/>
      <c r="O46" s="2"/>
      <c r="P46" s="3">
        <f t="shared" ref="P46" si="72">O46-N46</f>
        <v>0</v>
      </c>
      <c r="Q46" s="2"/>
      <c r="R46" s="2"/>
      <c r="S46" s="3">
        <f t="shared" ref="S46" si="73">R46-Q46</f>
        <v>0</v>
      </c>
      <c r="T46" s="2"/>
      <c r="U46" s="2"/>
      <c r="V46" s="3">
        <f t="shared" ref="V46" si="74">U46-T46</f>
        <v>0</v>
      </c>
    </row>
    <row r="47" spans="1:22" s="7" customFormat="1" x14ac:dyDescent="0.25"/>
    <row r="48" spans="1:22" x14ac:dyDescent="0.25">
      <c r="A48" s="1" t="s">
        <v>40</v>
      </c>
    </row>
    <row r="49" spans="1:1" x14ac:dyDescent="0.25">
      <c r="A49" s="1" t="s">
        <v>41</v>
      </c>
    </row>
  </sheetData>
  <mergeCells count="14">
    <mergeCell ref="K1:M1"/>
    <mergeCell ref="N1:P1"/>
    <mergeCell ref="Q1:S1"/>
    <mergeCell ref="T1:V1"/>
    <mergeCell ref="B2:D2"/>
    <mergeCell ref="E2:G2"/>
    <mergeCell ref="H2:J2"/>
    <mergeCell ref="K2:M2"/>
    <mergeCell ref="N2:P2"/>
    <mergeCell ref="Q2:S2"/>
    <mergeCell ref="T2:V2"/>
    <mergeCell ref="E1:G1"/>
    <mergeCell ref="H1:J1"/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BH1 - RH</vt:lpstr>
      <vt:lpstr>BH2 - RH</vt:lpstr>
      <vt:lpstr>Average</vt:lpstr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Abhelito A. Centeno</dc:creator>
  <cp:lastModifiedBy>Abhel Centeno</cp:lastModifiedBy>
  <dcterms:created xsi:type="dcterms:W3CDTF">2015-06-05T18:17:20Z</dcterms:created>
  <dcterms:modified xsi:type="dcterms:W3CDTF">2022-03-06T00:54:24Z</dcterms:modified>
</cp:coreProperties>
</file>