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09ff7adfb1a5d2/Documents/Swades Milk Data Project/"/>
    </mc:Choice>
  </mc:AlternateContent>
  <xr:revisionPtr revIDLastSave="3" documentId="8_{CA49AEDB-A9C7-482B-8C34-6C33C17F763D}" xr6:coauthVersionLast="47" xr6:coauthVersionMax="47" xr10:uidLastSave="{58C9BC00-426C-47F8-B995-3A563206B67B}"/>
  <bookViews>
    <workbookView xWindow="-120" yWindow="-120" windowWidth="19440" windowHeight="11520" firstSheet="2" activeTab="6" xr2:uid="{E181D764-CB1A-4E41-A55D-5601D47F52F7}"/>
  </bookViews>
  <sheets>
    <sheet name="Supply Chain Data" sheetId="1" r:id="rId1"/>
    <sheet name="Co-Operatives" sheetId="5" r:id="rId2"/>
    <sheet name="Farms" sheetId="3" r:id="rId3"/>
    <sheet name="Collection Centers" sheetId="4" r:id="rId4"/>
    <sheet name="Chilling Centers" sheetId="2" r:id="rId5"/>
    <sheet name="Vehicles" sheetId="6" r:id="rId6"/>
    <sheet name="Plan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5" l="1"/>
  <c r="C23" i="5"/>
  <c r="C24" i="5"/>
  <c r="C25" i="5"/>
  <c r="C26" i="5"/>
  <c r="C27" i="5"/>
  <c r="C28" i="5"/>
  <c r="C2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D22" i="2"/>
  <c r="D23" i="2"/>
  <c r="D24" i="2"/>
  <c r="D25" i="2"/>
  <c r="D26" i="2"/>
  <c r="D27" i="2"/>
  <c r="D28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I361" i="1"/>
  <c r="I920" i="1"/>
  <c r="I12" i="1"/>
  <c r="I912" i="1"/>
  <c r="I343" i="1"/>
  <c r="I309" i="1"/>
  <c r="I953" i="1"/>
  <c r="I688" i="1"/>
  <c r="I478" i="1"/>
  <c r="I8" i="1"/>
  <c r="I418" i="1"/>
  <c r="I722" i="1"/>
  <c r="I513" i="1"/>
  <c r="I6" i="1"/>
  <c r="I221" i="1"/>
  <c r="I241" i="1"/>
  <c r="I689" i="1"/>
  <c r="I972" i="1"/>
  <c r="I973" i="1"/>
  <c r="I507" i="1"/>
  <c r="I453" i="1"/>
  <c r="I791" i="1"/>
  <c r="I100" i="1"/>
  <c r="I190" i="1"/>
  <c r="I562" i="1"/>
  <c r="I376" i="1"/>
  <c r="I763" i="1"/>
  <c r="I769" i="1"/>
  <c r="I875" i="1"/>
  <c r="I714" i="1"/>
  <c r="I596" i="1"/>
  <c r="I258" i="1"/>
  <c r="I419" i="1"/>
  <c r="I778" i="1"/>
  <c r="I715" i="1"/>
  <c r="I460" i="1"/>
  <c r="I65" i="1"/>
  <c r="I885" i="1"/>
  <c r="I604" i="1"/>
  <c r="I697" i="1"/>
  <c r="I900" i="1"/>
  <c r="I716" i="1"/>
  <c r="I799" i="1"/>
  <c r="I77" i="1"/>
  <c r="I66" i="1"/>
  <c r="I377" i="1"/>
  <c r="I310" i="1"/>
  <c r="I445" i="1"/>
  <c r="I698" i="1"/>
  <c r="I508" i="1"/>
  <c r="I270" i="1"/>
  <c r="I129" i="1"/>
  <c r="I527" i="1"/>
  <c r="I764" i="1"/>
  <c r="I770" i="1"/>
  <c r="I597" i="1"/>
  <c r="I988" i="1"/>
  <c r="I605" i="1"/>
  <c r="I75" i="1"/>
  <c r="I300" i="1"/>
  <c r="I259" i="1"/>
  <c r="I616" i="1"/>
  <c r="I653" i="1"/>
  <c r="I913" i="1"/>
  <c r="I690" i="1"/>
  <c r="I144" i="1"/>
  <c r="I4" i="1"/>
  <c r="I271" i="1"/>
  <c r="I876" i="1"/>
  <c r="I641" i="1"/>
  <c r="I858" i="1"/>
  <c r="I152" i="1"/>
  <c r="I93" i="1"/>
  <c r="I890" i="1"/>
  <c r="I836" i="1"/>
  <c r="I161" i="1"/>
  <c r="I439" i="1"/>
  <c r="I492" i="1"/>
  <c r="I272" i="1"/>
  <c r="I311" i="1"/>
  <c r="I680" i="1"/>
  <c r="I523" i="1"/>
  <c r="I964" i="1"/>
  <c r="I788" i="1"/>
  <c r="I681" i="1"/>
  <c r="I551" i="1"/>
  <c r="I567" i="1"/>
  <c r="I191" i="1"/>
  <c r="I831" i="1"/>
  <c r="I753" i="1"/>
  <c r="I708" i="1"/>
  <c r="I156" i="1"/>
  <c r="I467" i="1"/>
  <c r="I365" i="1"/>
  <c r="I907" i="1"/>
  <c r="I400" i="1"/>
  <c r="I586" i="1"/>
  <c r="I509" i="1"/>
  <c r="I872" i="1"/>
  <c r="I817" i="1"/>
  <c r="I587" i="1"/>
  <c r="I362" i="1"/>
  <c r="I430" i="1"/>
  <c r="I978" i="1"/>
  <c r="I27" i="1"/>
  <c r="I850" i="1"/>
  <c r="I906" i="1"/>
  <c r="I69" i="1"/>
  <c r="I671" i="1"/>
  <c r="I79" i="1"/>
  <c r="I771" i="1"/>
  <c r="I17" i="1"/>
  <c r="I915" i="1"/>
  <c r="I981" i="1"/>
  <c r="I351" i="1"/>
  <c r="I468" i="1"/>
  <c r="I745" i="1"/>
  <c r="I112" i="1"/>
  <c r="I321" i="1"/>
  <c r="I811" i="1"/>
  <c r="I446" i="1"/>
  <c r="I514" i="1"/>
  <c r="I326" i="1"/>
  <c r="I401" i="1"/>
  <c r="I789" i="1"/>
  <c r="I983" i="1"/>
  <c r="I218" i="1"/>
  <c r="I723" i="1"/>
  <c r="I896" i="1"/>
  <c r="I447" i="1"/>
  <c r="I378" i="1"/>
  <c r="I617" i="1"/>
  <c r="I864" i="1"/>
  <c r="I754" i="1"/>
  <c r="I293" i="1"/>
  <c r="I366" i="1"/>
  <c r="I515" i="1"/>
  <c r="I724" i="1"/>
  <c r="I588" i="1"/>
  <c r="I575" i="1"/>
  <c r="I487" i="1"/>
  <c r="I327" i="1"/>
  <c r="I141" i="1"/>
  <c r="I352" i="1"/>
  <c r="I717" i="1"/>
  <c r="I618" i="1"/>
  <c r="I206" i="1"/>
  <c r="I454" i="1"/>
  <c r="I805" i="1"/>
  <c r="I999" i="1"/>
  <c r="I528" i="1"/>
  <c r="I957" i="1"/>
  <c r="I182" i="1"/>
  <c r="I461" i="1"/>
  <c r="I666" i="1"/>
  <c r="I344" i="1"/>
  <c r="I975" i="1"/>
  <c r="I248" i="1"/>
  <c r="I440" i="1"/>
  <c r="I242" i="1"/>
  <c r="I516" i="1"/>
  <c r="I385" i="1"/>
  <c r="I568" i="1"/>
  <c r="I197" i="1"/>
  <c r="I420" i="1"/>
  <c r="I312" i="1"/>
  <c r="I386" i="1"/>
  <c r="I207" i="1"/>
  <c r="I638" i="1"/>
  <c r="I448" i="1"/>
  <c r="I676" i="1"/>
  <c r="I792" i="1"/>
  <c r="I192" i="1"/>
  <c r="I755" i="1"/>
  <c r="I226" i="1"/>
  <c r="I469" i="1"/>
  <c r="I589" i="1"/>
  <c r="I937" i="1"/>
  <c r="I576" i="1"/>
  <c r="I891" i="1"/>
  <c r="I470" i="1"/>
  <c r="I211" i="1"/>
  <c r="I353" i="1"/>
  <c r="I402" i="1"/>
  <c r="I823" i="1"/>
  <c r="I471" i="1"/>
  <c r="I157" i="1"/>
  <c r="I606" i="1"/>
  <c r="I958" i="1"/>
  <c r="I173" i="1"/>
  <c r="I619" i="1"/>
  <c r="I940" i="1"/>
  <c r="I699" i="1"/>
  <c r="I746" i="1"/>
  <c r="I959" i="1"/>
  <c r="I654" i="1"/>
  <c r="I529" i="1"/>
  <c r="I110" i="1"/>
  <c r="I756" i="1"/>
  <c r="I655" i="1"/>
  <c r="I867" i="1"/>
  <c r="I541" i="1"/>
  <c r="I557" i="1"/>
  <c r="I2" i="1"/>
  <c r="I598" i="1"/>
  <c r="I877" i="1"/>
  <c r="I135" i="1"/>
  <c r="I747" i="1"/>
  <c r="I219" i="1"/>
  <c r="I818" i="1"/>
  <c r="I718" i="1"/>
  <c r="I854" i="1"/>
  <c r="I493" i="1"/>
  <c r="I542" i="1"/>
  <c r="I198" i="1"/>
  <c r="I281" i="1"/>
  <c r="I45" i="1"/>
  <c r="I725" i="1"/>
  <c r="I227" i="1"/>
  <c r="I273" i="1"/>
  <c r="I421" i="1"/>
  <c r="I851" i="1"/>
  <c r="I901" i="1"/>
  <c r="I682" i="1"/>
  <c r="I55" i="1"/>
  <c r="I741" i="1"/>
  <c r="I620" i="1"/>
  <c r="I779" i="1"/>
  <c r="I82" i="1"/>
  <c r="I21" i="1"/>
  <c r="I944" i="1"/>
  <c r="I648" i="1"/>
  <c r="I734" i="1"/>
  <c r="I530" i="1"/>
  <c r="I178" i="1"/>
  <c r="I683" i="1"/>
  <c r="I313" i="1"/>
  <c r="I878" i="1"/>
  <c r="I625" i="1"/>
  <c r="I626" i="1"/>
  <c r="I974" i="1"/>
  <c r="I408" i="1"/>
  <c r="I607" i="1"/>
  <c r="I70" i="1"/>
  <c r="I121" i="1"/>
  <c r="I765" i="1"/>
  <c r="I700" i="1"/>
  <c r="I108" i="1"/>
  <c r="I848" i="1"/>
  <c r="I130" i="1"/>
  <c r="I87" i="1"/>
  <c r="I945" i="1"/>
  <c r="I800" i="1"/>
  <c r="I334" i="1"/>
  <c r="I928" i="1"/>
  <c r="I335" i="1"/>
  <c r="I840" i="1"/>
  <c r="I101" i="1"/>
  <c r="I193" i="1"/>
  <c r="I1001" i="1"/>
  <c r="I462" i="1"/>
  <c r="I608" i="1"/>
  <c r="I449" i="1"/>
  <c r="I249" i="1"/>
  <c r="I145" i="1"/>
  <c r="I656" i="1"/>
  <c r="I998" i="1"/>
  <c r="I9" i="1"/>
  <c r="I832" i="1"/>
  <c r="I879" i="1"/>
  <c r="I463" i="1"/>
  <c r="I243" i="1"/>
  <c r="I328" i="1"/>
  <c r="I260" i="1"/>
  <c r="I701" i="1"/>
  <c r="I841" i="1"/>
  <c r="I938" i="1"/>
  <c r="I524" i="1"/>
  <c r="I649" i="1"/>
  <c r="I363" i="1"/>
  <c r="I921" i="1"/>
  <c r="I76" i="1"/>
  <c r="I949" i="1"/>
  <c r="I117" i="1"/>
  <c r="I50" i="1"/>
  <c r="I757" i="1"/>
  <c r="I301" i="1"/>
  <c r="I158" i="1"/>
  <c r="I168" i="1"/>
  <c r="I261" i="1"/>
  <c r="I199" i="1"/>
  <c r="I870" i="1"/>
  <c r="I5" i="1"/>
  <c r="I455" i="1"/>
  <c r="I162" i="1"/>
  <c r="I709" i="1"/>
  <c r="I250" i="1"/>
  <c r="I393" i="1"/>
  <c r="I531" i="1"/>
  <c r="I314" i="1"/>
  <c r="I569" i="1"/>
  <c r="I41" i="1"/>
  <c r="I748" i="1"/>
  <c r="I118" i="1"/>
  <c r="I627" i="1"/>
  <c r="I336" i="1"/>
  <c r="I367" i="1"/>
  <c r="I657" i="1"/>
  <c r="I710" i="1"/>
  <c r="I222" i="1"/>
  <c r="I650" i="1"/>
  <c r="I200" i="1"/>
  <c r="I337" i="1"/>
  <c r="I122" i="1"/>
  <c r="I33" i="1"/>
  <c r="I642" i="1"/>
  <c r="I702" i="1"/>
  <c r="I228" i="1"/>
  <c r="I163" i="1"/>
  <c r="I403" i="1"/>
  <c r="I855" i="1"/>
  <c r="I422" i="1"/>
  <c r="I570" i="1"/>
  <c r="I104" i="1"/>
  <c r="I793" i="1"/>
  <c r="I1000" i="1"/>
  <c r="I423" i="1"/>
  <c r="I51" i="1"/>
  <c r="I880" i="1"/>
  <c r="I42" i="1"/>
  <c r="I183" i="1"/>
  <c r="I136" i="1"/>
  <c r="I979" i="1"/>
  <c r="I302" i="1"/>
  <c r="I464" i="1"/>
  <c r="I859" i="1"/>
  <c r="I111" i="1"/>
  <c r="I780" i="1"/>
  <c r="I552" i="1"/>
  <c r="I590" i="1"/>
  <c r="I742" i="1"/>
  <c r="I711" i="1"/>
  <c r="I599" i="1"/>
  <c r="I315" i="1"/>
  <c r="I842" i="1"/>
  <c r="I571" i="1"/>
  <c r="I316" i="1"/>
  <c r="I233" i="1"/>
  <c r="I441" i="1"/>
  <c r="I976" i="1"/>
  <c r="I56" i="1"/>
  <c r="I94" i="1"/>
  <c r="I322" i="1"/>
  <c r="I387" i="1"/>
  <c r="I965" i="1"/>
  <c r="I628" i="1"/>
  <c r="I137" i="1"/>
  <c r="I71" i="1"/>
  <c r="I97" i="1"/>
  <c r="I591" i="1"/>
  <c r="I282" i="1"/>
  <c r="I558" i="1"/>
  <c r="I72" i="1"/>
  <c r="I703" i="1"/>
  <c r="I368" i="1"/>
  <c r="I684" i="1"/>
  <c r="I174" i="1"/>
  <c r="I251" i="1"/>
  <c r="I510" i="1"/>
  <c r="I685" i="1"/>
  <c r="I244" i="1"/>
  <c r="I369" i="1"/>
  <c r="I465" i="1"/>
  <c r="I980" i="1"/>
  <c r="I881" i="1"/>
  <c r="I592" i="1"/>
  <c r="I543" i="1"/>
  <c r="I532" i="1"/>
  <c r="I749" i="1"/>
  <c r="I47" i="1"/>
  <c r="I726" i="1"/>
  <c r="I73" i="1"/>
  <c r="I28" i="1"/>
  <c r="I54" i="1"/>
  <c r="I338" i="1"/>
  <c r="I409" i="1"/>
  <c r="I317" i="1"/>
  <c r="I609" i="1"/>
  <c r="I57" i="1"/>
  <c r="I922" i="1"/>
  <c r="I479" i="1"/>
  <c r="I318" i="1"/>
  <c r="I329" i="1"/>
  <c r="I394" i="1"/>
  <c r="I78" i="1"/>
  <c r="I83" i="1"/>
  <c r="I967" i="1"/>
  <c r="I472" i="1"/>
  <c r="I593" i="1"/>
  <c r="I677" i="1"/>
  <c r="I794" i="1"/>
  <c r="I923" i="1"/>
  <c r="I488" i="1"/>
  <c r="I473" i="1"/>
  <c r="I806" i="1"/>
  <c r="I954" i="1"/>
  <c r="I102" i="1"/>
  <c r="I34" i="1"/>
  <c r="I667" i="1"/>
  <c r="I563" i="1"/>
  <c r="I20" i="1"/>
  <c r="I46" i="1"/>
  <c r="I668" i="1"/>
  <c r="I294" i="1"/>
  <c r="I494" i="1"/>
  <c r="I404" i="1"/>
  <c r="I860" i="1"/>
  <c r="I897" i="1"/>
  <c r="I600" i="1"/>
  <c r="I229" i="1"/>
  <c r="I474" i="1"/>
  <c r="I950" i="1"/>
  <c r="I383" i="1"/>
  <c r="I812" i="1"/>
  <c r="I843" i="1"/>
  <c r="I131" i="1"/>
  <c r="I30" i="1"/>
  <c r="I868" i="1"/>
  <c r="I658" i="1"/>
  <c r="I330" i="1"/>
  <c r="I442" i="1"/>
  <c r="I489" i="1"/>
  <c r="I169" i="1"/>
  <c r="I865" i="1"/>
  <c r="I629" i="1"/>
  <c r="I743" i="1"/>
  <c r="I289" i="1"/>
  <c r="I691" i="1"/>
  <c r="I39" i="1"/>
  <c r="I67" i="1"/>
  <c r="I113" i="1"/>
  <c r="I245" i="1"/>
  <c r="I132" i="1"/>
  <c r="I735" i="1"/>
  <c r="I852" i="1"/>
  <c r="I15" i="1"/>
  <c r="I758" i="1"/>
  <c r="I262" i="1"/>
  <c r="I801" i="1"/>
  <c r="I146" i="1"/>
  <c r="I873" i="1"/>
  <c r="I960" i="1"/>
  <c r="I533" i="1"/>
  <c r="I490" i="1"/>
  <c r="I212" i="1"/>
  <c r="I220" i="1"/>
  <c r="I984" i="1"/>
  <c r="I290" i="1"/>
  <c r="I88" i="1"/>
  <c r="I929" i="1"/>
  <c r="I505" i="1"/>
  <c r="I621" i="1"/>
  <c r="I208" i="1"/>
  <c r="I727" i="1"/>
  <c r="I781" i="1"/>
  <c r="I659" i="1"/>
  <c r="I90" i="1"/>
  <c r="I395" i="1"/>
  <c r="I917" i="1"/>
  <c r="I495" i="1"/>
  <c r="I303" i="1"/>
  <c r="I35" i="1"/>
  <c r="I630" i="1"/>
  <c r="I424" i="1"/>
  <c r="I886" i="1"/>
  <c r="I480" i="1"/>
  <c r="I410" i="1"/>
  <c r="I481" i="1"/>
  <c r="I170" i="1"/>
  <c r="I58" i="1"/>
  <c r="I534" i="1"/>
  <c r="I274" i="1"/>
  <c r="I164" i="1"/>
  <c r="I84" i="1"/>
  <c r="I930" i="1"/>
  <c r="I275" i="1"/>
  <c r="I411" i="1"/>
  <c r="I304" i="1"/>
  <c r="I833" i="1"/>
  <c r="I379" i="1"/>
  <c r="I766" i="1"/>
  <c r="I782" i="1"/>
  <c r="I52" i="1"/>
  <c r="I223" i="1"/>
  <c r="I345" i="1"/>
  <c r="I339" i="1"/>
  <c r="I482" i="1"/>
  <c r="I807" i="1"/>
  <c r="I728" i="1"/>
  <c r="I962" i="1"/>
  <c r="I544" i="1"/>
  <c r="I672" i="1"/>
  <c r="I643" i="1"/>
  <c r="I871" i="1"/>
  <c r="I535" i="1"/>
  <c r="I902" i="1"/>
  <c r="I380" i="1"/>
  <c r="I22" i="1"/>
  <c r="I370" i="1"/>
  <c r="I903" i="1"/>
  <c r="I142" i="1"/>
  <c r="I354" i="1"/>
  <c r="I736" i="1"/>
  <c r="I435" i="1"/>
  <c r="I213" i="1"/>
  <c r="I577" i="1"/>
  <c r="I692" i="1"/>
  <c r="I678" i="1"/>
  <c r="I772" i="1"/>
  <c r="I276" i="1"/>
  <c r="I119" i="1"/>
  <c r="I837" i="1"/>
  <c r="I644" i="1"/>
  <c r="I159" i="1"/>
  <c r="I910" i="1"/>
  <c r="I908" i="1"/>
  <c r="I861" i="1"/>
  <c r="I483" i="1"/>
  <c r="I496" i="1"/>
  <c r="I645" i="1"/>
  <c r="I993" i="1"/>
  <c r="I977" i="1"/>
  <c r="I103" i="1"/>
  <c r="I536" i="1"/>
  <c r="I59" i="1"/>
  <c r="I456" i="1"/>
  <c r="I263" i="1"/>
  <c r="I40" i="1"/>
  <c r="I123" i="1"/>
  <c r="I610" i="1"/>
  <c r="I60" i="1"/>
  <c r="I611" i="1"/>
  <c r="I252" i="1"/>
  <c r="I564" i="1"/>
  <c r="I553" i="1"/>
  <c r="I396" i="1"/>
  <c r="I824" i="1"/>
  <c r="I214" i="1"/>
  <c r="I704" i="1"/>
  <c r="I882" i="1"/>
  <c r="I201" i="1"/>
  <c r="I264" i="1"/>
  <c r="I124" i="1"/>
  <c r="I25" i="1"/>
  <c r="I612" i="1"/>
  <c r="I68" i="1"/>
  <c r="I825" i="1"/>
  <c r="I381" i="1"/>
  <c r="I179" i="1"/>
  <c r="I968" i="1"/>
  <c r="I209" i="1"/>
  <c r="I773" i="1"/>
  <c r="I234" i="1"/>
  <c r="I705" i="1"/>
  <c r="I996" i="1"/>
  <c r="I138" i="1"/>
  <c r="I706" i="1"/>
  <c r="I165" i="1"/>
  <c r="I914" i="1"/>
  <c r="I355" i="1"/>
  <c r="I431" i="1"/>
  <c r="I277" i="1"/>
  <c r="I319" i="1"/>
  <c r="I180" i="1"/>
  <c r="I425" i="1"/>
  <c r="I819" i="1"/>
  <c r="I802" i="1"/>
  <c r="I139" i="1"/>
  <c r="I13" i="1"/>
  <c r="I215" i="1"/>
  <c r="I904" i="1"/>
  <c r="I147" i="1"/>
  <c r="I774" i="1"/>
  <c r="I669" i="1"/>
  <c r="I443" i="1"/>
  <c r="I346" i="1"/>
  <c r="I775" i="1"/>
  <c r="I305" i="1"/>
  <c r="I887" i="1"/>
  <c r="I862" i="1"/>
  <c r="I278" i="1"/>
  <c r="I639" i="1"/>
  <c r="I795" i="1"/>
  <c r="I11" i="1"/>
  <c r="I537" i="1"/>
  <c r="I924" i="1"/>
  <c r="I450" i="1"/>
  <c r="I235" i="1"/>
  <c r="I517" i="1"/>
  <c r="I660" i="1"/>
  <c r="I601" i="1"/>
  <c r="I955" i="1"/>
  <c r="I43" i="1"/>
  <c r="I808" i="1"/>
  <c r="I559" i="1"/>
  <c r="I356" i="1"/>
  <c r="I838" i="1"/>
  <c r="I737" i="1"/>
  <c r="I856" i="1"/>
  <c r="I622" i="1"/>
  <c r="I931" i="1"/>
  <c r="I565" i="1"/>
  <c r="I340" i="1"/>
  <c r="I572" i="1"/>
  <c r="I295" i="1"/>
  <c r="I631" i="1"/>
  <c r="I432" i="1"/>
  <c r="I148" i="1"/>
  <c r="I545" i="1"/>
  <c r="I729" i="1"/>
  <c r="I166" i="1"/>
  <c r="I265" i="1"/>
  <c r="I405" i="1"/>
  <c r="I670" i="1"/>
  <c r="I759" i="1"/>
  <c r="I693" i="1"/>
  <c r="I573" i="1"/>
  <c r="I632" i="1"/>
  <c r="I633" i="1"/>
  <c r="I646" i="1"/>
  <c r="I296" i="1"/>
  <c r="I686" i="1"/>
  <c r="I331" i="1"/>
  <c r="I613" i="1"/>
  <c r="I673" i="1"/>
  <c r="I347" i="1"/>
  <c r="I869" i="1"/>
  <c r="I511" i="1"/>
  <c r="I184" i="1"/>
  <c r="I602" i="1"/>
  <c r="I202" i="1"/>
  <c r="I323" i="1"/>
  <c r="I813" i="1"/>
  <c r="I44" i="1"/>
  <c r="I760" i="1"/>
  <c r="I820" i="1"/>
  <c r="I283" i="1"/>
  <c r="I149" i="1"/>
  <c r="I730" i="1"/>
  <c r="I153" i="1"/>
  <c r="I694" i="1"/>
  <c r="I475" i="1"/>
  <c r="I306" i="1"/>
  <c r="I578" i="1"/>
  <c r="I371" i="1"/>
  <c r="I253" i="1"/>
  <c r="I796" i="1"/>
  <c r="I738" i="1"/>
  <c r="I932" i="1"/>
  <c r="I279" i="1"/>
  <c r="I194" i="1"/>
  <c r="I133" i="1"/>
  <c r="I246" i="1"/>
  <c r="I844" i="1"/>
  <c r="I956" i="1"/>
  <c r="I105" i="1"/>
  <c r="I783" i="1"/>
  <c r="I291" i="1"/>
  <c r="I845" i="1"/>
  <c r="I29" i="1"/>
  <c r="I412" i="1"/>
  <c r="I518" i="1"/>
  <c r="I348" i="1"/>
  <c r="I866" i="1"/>
  <c r="I98" i="1"/>
  <c r="I821" i="1"/>
  <c r="I388" i="1"/>
  <c r="I125" i="1"/>
  <c r="I719" i="1"/>
  <c r="I888" i="1"/>
  <c r="I814" i="1"/>
  <c r="I634" i="1"/>
  <c r="I457" i="1"/>
  <c r="I849" i="1"/>
  <c r="I947" i="1"/>
  <c r="I266" i="1"/>
  <c r="I839" i="1"/>
  <c r="I990" i="1"/>
  <c r="I767" i="1"/>
  <c r="I341" i="1"/>
  <c r="I466" i="1"/>
  <c r="I826" i="1"/>
  <c r="I892" i="1"/>
  <c r="I357" i="1"/>
  <c r="I554" i="1"/>
  <c r="I695" i="1"/>
  <c r="I822" i="1"/>
  <c r="I254" i="1"/>
  <c r="I661" i="1"/>
  <c r="I53" i="1"/>
  <c r="I7" i="1"/>
  <c r="I941" i="1"/>
  <c r="I662" i="1"/>
  <c r="I48" i="1"/>
  <c r="I349" i="1"/>
  <c r="I674" i="1"/>
  <c r="I80" i="1"/>
  <c r="I224" i="1"/>
  <c r="I433" i="1"/>
  <c r="I925" i="1"/>
  <c r="I497" i="1"/>
  <c r="I538" i="1"/>
  <c r="I827" i="1"/>
  <c r="I961" i="1"/>
  <c r="I81" i="1"/>
  <c r="I712" i="1"/>
  <c r="I918" i="1"/>
  <c r="I614" i="1"/>
  <c r="I64" i="1"/>
  <c r="I106" i="1"/>
  <c r="I549" i="1"/>
  <c r="I784" i="1"/>
  <c r="I992" i="1"/>
  <c r="I476" i="1"/>
  <c r="I230" i="1"/>
  <c r="I297" i="1"/>
  <c r="I397" i="1"/>
  <c r="I498" i="1"/>
  <c r="I181" i="1"/>
  <c r="I499" i="1"/>
  <c r="I635" i="1"/>
  <c r="I594" i="1"/>
  <c r="I477" i="1"/>
  <c r="I883" i="1"/>
  <c r="I500" i="1"/>
  <c r="I61" i="1"/>
  <c r="I720" i="1"/>
  <c r="I853" i="1"/>
  <c r="I731" i="1"/>
  <c r="I501" i="1"/>
  <c r="I969" i="1"/>
  <c r="I114" i="1"/>
  <c r="I525" i="1"/>
  <c r="I255" i="1"/>
  <c r="I185" i="1"/>
  <c r="I358" i="1"/>
  <c r="I74" i="1"/>
  <c r="I126" i="1"/>
  <c r="I115" i="1"/>
  <c r="I834" i="1"/>
  <c r="I231" i="1"/>
  <c r="I107" i="1"/>
  <c r="I95" i="1"/>
  <c r="I835" i="1"/>
  <c r="I491" i="1"/>
  <c r="I739" i="1"/>
  <c r="I359" i="1"/>
  <c r="I484" i="1"/>
  <c r="I995" i="1"/>
  <c r="I426" i="1"/>
  <c r="I713" i="1"/>
  <c r="I966" i="1"/>
  <c r="I280" i="1"/>
  <c r="I298" i="1"/>
  <c r="I502" i="1"/>
  <c r="I256" i="1"/>
  <c r="I926" i="1"/>
  <c r="I85" i="1"/>
  <c r="I413" i="1"/>
  <c r="I732" i="1"/>
  <c r="I546" i="1"/>
  <c r="I916" i="1"/>
  <c r="I651" i="1"/>
  <c r="I623" i="1"/>
  <c r="I372" i="1"/>
  <c r="I89" i="1"/>
  <c r="I785" i="1"/>
  <c r="I225" i="1"/>
  <c r="I986" i="1"/>
  <c r="I134" i="1"/>
  <c r="I909" i="1"/>
  <c r="I846" i="1"/>
  <c r="I175" i="1"/>
  <c r="I49" i="1"/>
  <c r="I458" i="1"/>
  <c r="I436" i="1"/>
  <c r="I803" i="1"/>
  <c r="I150" i="1"/>
  <c r="I547" i="1"/>
  <c r="I364" i="1"/>
  <c r="I23" i="1"/>
  <c r="I809" i="1"/>
  <c r="I905" i="1"/>
  <c r="I140" i="1"/>
  <c r="I506" i="1"/>
  <c r="I485" i="1"/>
  <c r="I284" i="1"/>
  <c r="I874" i="1"/>
  <c r="I539" i="1"/>
  <c r="I26" i="1"/>
  <c r="I444" i="1"/>
  <c r="I519" i="1"/>
  <c r="I520" i="1"/>
  <c r="I236" i="1"/>
  <c r="I946" i="1"/>
  <c r="I640" i="1"/>
  <c r="I486" i="1"/>
  <c r="I991" i="1"/>
  <c r="I911" i="1"/>
  <c r="I171" i="1"/>
  <c r="I437" i="1"/>
  <c r="I857" i="1"/>
  <c r="I31" i="1"/>
  <c r="I398" i="1"/>
  <c r="I399" i="1"/>
  <c r="I143" i="1"/>
  <c r="I560" i="1"/>
  <c r="I3" i="1"/>
  <c r="I62" i="1"/>
  <c r="I257" i="1"/>
  <c r="I350" i="1"/>
  <c r="I176" i="1"/>
  <c r="I203" i="1"/>
  <c r="I127" i="1"/>
  <c r="I389" i="1"/>
  <c r="I10" i="1"/>
  <c r="I566" i="1"/>
  <c r="I109" i="1"/>
  <c r="I786" i="1"/>
  <c r="I750" i="1"/>
  <c r="I16" i="1"/>
  <c r="I548" i="1"/>
  <c r="I521" i="1"/>
  <c r="I186" i="1"/>
  <c r="I951" i="1"/>
  <c r="I721" i="1"/>
  <c r="I828" i="1"/>
  <c r="I267" i="1"/>
  <c r="I237" i="1"/>
  <c r="I172" i="1"/>
  <c r="I238" i="1"/>
  <c r="I195" i="1"/>
  <c r="I373" i="1"/>
  <c r="I927" i="1"/>
  <c r="I14" i="1"/>
  <c r="I893" i="1"/>
  <c r="I239" i="1"/>
  <c r="I406" i="1"/>
  <c r="I948" i="1"/>
  <c r="I740" i="1"/>
  <c r="I91" i="1"/>
  <c r="I390" i="1"/>
  <c r="I579" i="1"/>
  <c r="I540" i="1"/>
  <c r="I761" i="1"/>
  <c r="I555" i="1"/>
  <c r="I99" i="1"/>
  <c r="I603" i="1"/>
  <c r="I154" i="1"/>
  <c r="I615" i="1"/>
  <c r="I407" i="1"/>
  <c r="I216" i="1"/>
  <c r="I187" i="1"/>
  <c r="I391" i="1"/>
  <c r="I392" i="1"/>
  <c r="I196" i="1"/>
  <c r="I204" i="1"/>
  <c r="I332" i="1"/>
  <c r="I188" i="1"/>
  <c r="I268" i="1"/>
  <c r="I434" i="1"/>
  <c r="I580" i="1"/>
  <c r="I503" i="1"/>
  <c r="I18" i="1"/>
  <c r="I919" i="1"/>
  <c r="I762" i="1"/>
  <c r="I427" i="1"/>
  <c r="I894" i="1"/>
  <c r="I86" i="1"/>
  <c r="I815" i="1"/>
  <c r="I898" i="1"/>
  <c r="I160" i="1"/>
  <c r="I982" i="1"/>
  <c r="I933" i="1"/>
  <c r="I210" i="1"/>
  <c r="I776" i="1"/>
  <c r="I934" i="1"/>
  <c r="I451" i="1"/>
  <c r="I556" i="1"/>
  <c r="I96" i="1"/>
  <c r="I816" i="1"/>
  <c r="I292" i="1"/>
  <c r="I581" i="1"/>
  <c r="I679" i="1"/>
  <c r="I935" i="1"/>
  <c r="I189" i="1"/>
  <c r="I997" i="1"/>
  <c r="I307" i="1"/>
  <c r="I829" i="1"/>
  <c r="I177" i="1"/>
  <c r="I847" i="1"/>
  <c r="I459" i="1"/>
  <c r="I663" i="1"/>
  <c r="I582" i="1"/>
  <c r="I151" i="1"/>
  <c r="I374" i="1"/>
  <c r="I895" i="1"/>
  <c r="I522" i="1"/>
  <c r="I561" i="1"/>
  <c r="I512" i="1"/>
  <c r="I664" i="1"/>
  <c r="I636" i="1"/>
  <c r="I989" i="1"/>
  <c r="I696" i="1"/>
  <c r="I936" i="1"/>
  <c r="I32" i="1"/>
  <c r="I971" i="1"/>
  <c r="I751" i="1"/>
  <c r="I899" i="1"/>
  <c r="I768" i="1"/>
  <c r="I675" i="1"/>
  <c r="I299" i="1"/>
  <c r="I810" i="1"/>
  <c r="I36" i="1"/>
  <c r="I438" i="1"/>
  <c r="I830" i="1"/>
  <c r="I665" i="1"/>
  <c r="I375" i="1"/>
  <c r="I637" i="1"/>
  <c r="I687" i="1"/>
  <c r="I624" i="1"/>
  <c r="I797" i="1"/>
  <c r="I583" i="1"/>
  <c r="I790" i="1"/>
  <c r="I647" i="1"/>
  <c r="I37" i="1"/>
  <c r="I804" i="1"/>
  <c r="I360" i="1"/>
  <c r="I707" i="1"/>
  <c r="I92" i="1"/>
  <c r="I320" i="1"/>
  <c r="I942" i="1"/>
  <c r="I167" i="1"/>
  <c r="I285" i="1"/>
  <c r="I414" i="1"/>
  <c r="I863" i="1"/>
  <c r="I155" i="1"/>
  <c r="I342" i="1"/>
  <c r="I970" i="1"/>
  <c r="I240" i="1"/>
  <c r="I526" i="1"/>
  <c r="I382" i="1"/>
  <c r="I733" i="1"/>
  <c r="I415" i="1"/>
  <c r="I744" i="1"/>
  <c r="I994" i="1"/>
  <c r="I232" i="1"/>
  <c r="I428" i="1"/>
  <c r="I963" i="1"/>
  <c r="I324" i="1"/>
  <c r="I120" i="1"/>
  <c r="I884" i="1"/>
  <c r="I128" i="1"/>
  <c r="I504" i="1"/>
  <c r="I269" i="1"/>
  <c r="I452" i="1"/>
  <c r="I652" i="1"/>
  <c r="I584" i="1"/>
  <c r="I308" i="1"/>
  <c r="I943" i="1"/>
  <c r="I574" i="1"/>
  <c r="I19" i="1"/>
  <c r="I286" i="1"/>
  <c r="I987" i="1"/>
  <c r="I384" i="1"/>
  <c r="I939" i="1"/>
  <c r="I777" i="1"/>
  <c r="I116" i="1"/>
  <c r="I247" i="1"/>
  <c r="I416" i="1"/>
  <c r="I24" i="1"/>
  <c r="I585" i="1"/>
  <c r="I287" i="1"/>
  <c r="I333" i="1"/>
  <c r="I798" i="1"/>
  <c r="I63" i="1"/>
  <c r="I38" i="1"/>
  <c r="I889" i="1"/>
  <c r="I288" i="1"/>
  <c r="I787" i="1"/>
  <c r="I985" i="1"/>
  <c r="I205" i="1"/>
  <c r="I217" i="1"/>
  <c r="I429" i="1"/>
  <c r="I595" i="1"/>
  <c r="I752" i="1"/>
  <c r="I325" i="1"/>
  <c r="I417" i="1"/>
  <c r="I952" i="1"/>
  <c r="I550" i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37" i="4"/>
  <c r="D37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29" i="4"/>
  <c r="D29" i="4" s="1"/>
  <c r="C24" i="4"/>
  <c r="D24" i="4" s="1"/>
  <c r="C25" i="4"/>
  <c r="D25" i="4" s="1"/>
  <c r="C26" i="4"/>
  <c r="D26" i="4" s="1"/>
  <c r="C27" i="4"/>
  <c r="D27" i="4" s="1"/>
  <c r="C28" i="4"/>
  <c r="D28" i="4" s="1"/>
  <c r="C23" i="4"/>
  <c r="D23" i="4" s="1"/>
  <c r="C22" i="4"/>
  <c r="D22" i="4" s="1"/>
  <c r="C20" i="4"/>
  <c r="D20" i="4" s="1"/>
  <c r="C21" i="4"/>
  <c r="D21" i="4" s="1"/>
  <c r="C19" i="4"/>
  <c r="D19" i="4" s="1"/>
  <c r="C18" i="4"/>
  <c r="D18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7" i="4"/>
  <c r="D7" i="4" s="1"/>
  <c r="C5" i="4"/>
  <c r="D5" i="4" s="1"/>
  <c r="C6" i="4"/>
  <c r="D6" i="4" s="1"/>
  <c r="C3" i="4"/>
  <c r="D3" i="4" s="1"/>
  <c r="C4" i="4"/>
  <c r="D4" i="4" s="1"/>
  <c r="C2" i="4"/>
  <c r="D2" i="4" s="1"/>
  <c r="F550" i="1"/>
  <c r="G550" i="1"/>
  <c r="K550" i="1" s="1"/>
  <c r="H550" i="1"/>
  <c r="F361" i="1"/>
  <c r="G361" i="1"/>
  <c r="K361" i="1" s="1"/>
  <c r="H361" i="1"/>
  <c r="F920" i="1"/>
  <c r="G920" i="1"/>
  <c r="K920" i="1" s="1"/>
  <c r="H920" i="1"/>
  <c r="F12" i="1"/>
  <c r="G12" i="1"/>
  <c r="K12" i="1" s="1"/>
  <c r="H12" i="1"/>
  <c r="F912" i="1"/>
  <c r="G912" i="1"/>
  <c r="K912" i="1" s="1"/>
  <c r="H912" i="1"/>
  <c r="F343" i="1"/>
  <c r="G343" i="1"/>
  <c r="K343" i="1" s="1"/>
  <c r="H343" i="1"/>
  <c r="F309" i="1"/>
  <c r="G309" i="1"/>
  <c r="K309" i="1" s="1"/>
  <c r="H309" i="1"/>
  <c r="F953" i="1"/>
  <c r="G953" i="1"/>
  <c r="K953" i="1" s="1"/>
  <c r="H953" i="1"/>
  <c r="F688" i="1"/>
  <c r="G688" i="1"/>
  <c r="K688" i="1" s="1"/>
  <c r="H688" i="1"/>
  <c r="F478" i="1"/>
  <c r="G478" i="1"/>
  <c r="K478" i="1" s="1"/>
  <c r="H478" i="1"/>
  <c r="F8" i="1"/>
  <c r="G8" i="1"/>
  <c r="K8" i="1" s="1"/>
  <c r="H8" i="1"/>
  <c r="F418" i="1"/>
  <c r="G418" i="1"/>
  <c r="K418" i="1" s="1"/>
  <c r="H418" i="1"/>
  <c r="F722" i="1"/>
  <c r="G722" i="1"/>
  <c r="K722" i="1" s="1"/>
  <c r="H722" i="1"/>
  <c r="F513" i="1"/>
  <c r="G513" i="1"/>
  <c r="K513" i="1" s="1"/>
  <c r="H513" i="1"/>
  <c r="F6" i="1"/>
  <c r="G6" i="1"/>
  <c r="K6" i="1" s="1"/>
  <c r="H6" i="1"/>
  <c r="F221" i="1"/>
  <c r="G221" i="1"/>
  <c r="K221" i="1" s="1"/>
  <c r="H221" i="1"/>
  <c r="F241" i="1"/>
  <c r="G241" i="1"/>
  <c r="K241" i="1" s="1"/>
  <c r="H241" i="1"/>
  <c r="F689" i="1"/>
  <c r="G689" i="1"/>
  <c r="K689" i="1" s="1"/>
  <c r="H689" i="1"/>
  <c r="F972" i="1"/>
  <c r="G972" i="1"/>
  <c r="K972" i="1" s="1"/>
  <c r="H972" i="1"/>
  <c r="F973" i="1"/>
  <c r="G973" i="1"/>
  <c r="K973" i="1" s="1"/>
  <c r="H973" i="1"/>
  <c r="F507" i="1"/>
  <c r="G507" i="1"/>
  <c r="K507" i="1" s="1"/>
  <c r="H507" i="1"/>
  <c r="F453" i="1"/>
  <c r="G453" i="1"/>
  <c r="K453" i="1" s="1"/>
  <c r="H453" i="1"/>
  <c r="F791" i="1"/>
  <c r="G791" i="1"/>
  <c r="K791" i="1" s="1"/>
  <c r="H791" i="1"/>
  <c r="F100" i="1"/>
  <c r="G100" i="1"/>
  <c r="K100" i="1" s="1"/>
  <c r="H100" i="1"/>
  <c r="F190" i="1"/>
  <c r="G190" i="1"/>
  <c r="K190" i="1" s="1"/>
  <c r="H190" i="1"/>
  <c r="F562" i="1"/>
  <c r="G562" i="1"/>
  <c r="K562" i="1" s="1"/>
  <c r="H562" i="1"/>
  <c r="F376" i="1"/>
  <c r="G376" i="1"/>
  <c r="K376" i="1" s="1"/>
  <c r="H376" i="1"/>
  <c r="F763" i="1"/>
  <c r="G763" i="1"/>
  <c r="K763" i="1" s="1"/>
  <c r="H763" i="1"/>
  <c r="F769" i="1"/>
  <c r="G769" i="1"/>
  <c r="K769" i="1" s="1"/>
  <c r="H769" i="1"/>
  <c r="F875" i="1"/>
  <c r="G875" i="1"/>
  <c r="K875" i="1" s="1"/>
  <c r="H875" i="1"/>
  <c r="F714" i="1"/>
  <c r="G714" i="1"/>
  <c r="K714" i="1" s="1"/>
  <c r="H714" i="1"/>
  <c r="F596" i="1"/>
  <c r="G596" i="1"/>
  <c r="K596" i="1" s="1"/>
  <c r="H596" i="1"/>
  <c r="F258" i="1"/>
  <c r="G258" i="1"/>
  <c r="K258" i="1" s="1"/>
  <c r="H258" i="1"/>
  <c r="F419" i="1"/>
  <c r="G419" i="1"/>
  <c r="K419" i="1" s="1"/>
  <c r="H419" i="1"/>
  <c r="F778" i="1"/>
  <c r="G778" i="1"/>
  <c r="K778" i="1" s="1"/>
  <c r="H778" i="1"/>
  <c r="F715" i="1"/>
  <c r="G715" i="1"/>
  <c r="K715" i="1" s="1"/>
  <c r="H715" i="1"/>
  <c r="F460" i="1"/>
  <c r="G460" i="1"/>
  <c r="K460" i="1" s="1"/>
  <c r="H460" i="1"/>
  <c r="F65" i="1"/>
  <c r="G65" i="1"/>
  <c r="K65" i="1" s="1"/>
  <c r="H65" i="1"/>
  <c r="F885" i="1"/>
  <c r="G885" i="1"/>
  <c r="K885" i="1" s="1"/>
  <c r="H885" i="1"/>
  <c r="F604" i="1"/>
  <c r="G604" i="1"/>
  <c r="K604" i="1" s="1"/>
  <c r="H604" i="1"/>
  <c r="F697" i="1"/>
  <c r="G697" i="1"/>
  <c r="K697" i="1" s="1"/>
  <c r="H697" i="1"/>
  <c r="F900" i="1"/>
  <c r="G900" i="1"/>
  <c r="K900" i="1" s="1"/>
  <c r="H900" i="1"/>
  <c r="F716" i="1"/>
  <c r="G716" i="1"/>
  <c r="K716" i="1" s="1"/>
  <c r="H716" i="1"/>
  <c r="F799" i="1"/>
  <c r="G799" i="1"/>
  <c r="K799" i="1" s="1"/>
  <c r="H799" i="1"/>
  <c r="F77" i="1"/>
  <c r="G77" i="1"/>
  <c r="K77" i="1" s="1"/>
  <c r="H77" i="1"/>
  <c r="F66" i="1"/>
  <c r="G66" i="1"/>
  <c r="K66" i="1" s="1"/>
  <c r="H66" i="1"/>
  <c r="F377" i="1"/>
  <c r="G377" i="1"/>
  <c r="K377" i="1" s="1"/>
  <c r="H377" i="1"/>
  <c r="F310" i="1"/>
  <c r="G310" i="1"/>
  <c r="K310" i="1" s="1"/>
  <c r="H310" i="1"/>
  <c r="F445" i="1"/>
  <c r="G445" i="1"/>
  <c r="K445" i="1" s="1"/>
  <c r="H445" i="1"/>
  <c r="F698" i="1"/>
  <c r="G698" i="1"/>
  <c r="K698" i="1" s="1"/>
  <c r="H698" i="1"/>
  <c r="F508" i="1"/>
  <c r="G508" i="1"/>
  <c r="K508" i="1" s="1"/>
  <c r="H508" i="1"/>
  <c r="F270" i="1"/>
  <c r="G270" i="1"/>
  <c r="K270" i="1" s="1"/>
  <c r="H270" i="1"/>
  <c r="F129" i="1"/>
  <c r="G129" i="1"/>
  <c r="K129" i="1" s="1"/>
  <c r="H129" i="1"/>
  <c r="F527" i="1"/>
  <c r="G527" i="1"/>
  <c r="K527" i="1" s="1"/>
  <c r="H527" i="1"/>
  <c r="F764" i="1"/>
  <c r="G764" i="1"/>
  <c r="K764" i="1" s="1"/>
  <c r="H764" i="1"/>
  <c r="F770" i="1"/>
  <c r="G770" i="1"/>
  <c r="K770" i="1" s="1"/>
  <c r="H770" i="1"/>
  <c r="F597" i="1"/>
  <c r="G597" i="1"/>
  <c r="K597" i="1" s="1"/>
  <c r="H597" i="1"/>
  <c r="F988" i="1"/>
  <c r="G988" i="1"/>
  <c r="K988" i="1" s="1"/>
  <c r="H988" i="1"/>
  <c r="F605" i="1"/>
  <c r="G605" i="1"/>
  <c r="K605" i="1" s="1"/>
  <c r="H605" i="1"/>
  <c r="F75" i="1"/>
  <c r="G75" i="1"/>
  <c r="K75" i="1" s="1"/>
  <c r="H75" i="1"/>
  <c r="F300" i="1"/>
  <c r="G300" i="1"/>
  <c r="K300" i="1" s="1"/>
  <c r="H300" i="1"/>
  <c r="F259" i="1"/>
  <c r="G259" i="1"/>
  <c r="K259" i="1" s="1"/>
  <c r="H259" i="1"/>
  <c r="F616" i="1"/>
  <c r="G616" i="1"/>
  <c r="K616" i="1" s="1"/>
  <c r="H616" i="1"/>
  <c r="F653" i="1"/>
  <c r="G653" i="1"/>
  <c r="K653" i="1" s="1"/>
  <c r="H653" i="1"/>
  <c r="F913" i="1"/>
  <c r="G913" i="1"/>
  <c r="K913" i="1" s="1"/>
  <c r="H913" i="1"/>
  <c r="F690" i="1"/>
  <c r="G690" i="1"/>
  <c r="K690" i="1" s="1"/>
  <c r="H690" i="1"/>
  <c r="F144" i="1"/>
  <c r="G144" i="1"/>
  <c r="K144" i="1" s="1"/>
  <c r="H144" i="1"/>
  <c r="F4" i="1"/>
  <c r="G4" i="1"/>
  <c r="K4" i="1" s="1"/>
  <c r="H4" i="1"/>
  <c r="F271" i="1"/>
  <c r="G271" i="1"/>
  <c r="K271" i="1" s="1"/>
  <c r="H271" i="1"/>
  <c r="F876" i="1"/>
  <c r="G876" i="1"/>
  <c r="K876" i="1" s="1"/>
  <c r="H876" i="1"/>
  <c r="F641" i="1"/>
  <c r="G641" i="1"/>
  <c r="K641" i="1" s="1"/>
  <c r="H641" i="1"/>
  <c r="F858" i="1"/>
  <c r="G858" i="1"/>
  <c r="K858" i="1" s="1"/>
  <c r="H858" i="1"/>
  <c r="F152" i="1"/>
  <c r="G152" i="1"/>
  <c r="K152" i="1" s="1"/>
  <c r="H152" i="1"/>
  <c r="F93" i="1"/>
  <c r="G93" i="1"/>
  <c r="K93" i="1" s="1"/>
  <c r="H93" i="1"/>
  <c r="F890" i="1"/>
  <c r="G890" i="1"/>
  <c r="K890" i="1" s="1"/>
  <c r="H890" i="1"/>
  <c r="F836" i="1"/>
  <c r="G836" i="1"/>
  <c r="K836" i="1" s="1"/>
  <c r="H836" i="1"/>
  <c r="F161" i="1"/>
  <c r="G161" i="1"/>
  <c r="K161" i="1" s="1"/>
  <c r="H161" i="1"/>
  <c r="F439" i="1"/>
  <c r="G439" i="1"/>
  <c r="K439" i="1" s="1"/>
  <c r="H439" i="1"/>
  <c r="F492" i="1"/>
  <c r="G492" i="1"/>
  <c r="K492" i="1" s="1"/>
  <c r="H492" i="1"/>
  <c r="F272" i="1"/>
  <c r="G272" i="1"/>
  <c r="K272" i="1" s="1"/>
  <c r="H272" i="1"/>
  <c r="F311" i="1"/>
  <c r="G311" i="1"/>
  <c r="K311" i="1" s="1"/>
  <c r="H311" i="1"/>
  <c r="F680" i="1"/>
  <c r="G680" i="1"/>
  <c r="K680" i="1" s="1"/>
  <c r="H680" i="1"/>
  <c r="F523" i="1"/>
  <c r="G523" i="1"/>
  <c r="K523" i="1" s="1"/>
  <c r="H523" i="1"/>
  <c r="F964" i="1"/>
  <c r="G964" i="1"/>
  <c r="K964" i="1" s="1"/>
  <c r="H964" i="1"/>
  <c r="F788" i="1"/>
  <c r="G788" i="1"/>
  <c r="K788" i="1" s="1"/>
  <c r="H788" i="1"/>
  <c r="F681" i="1"/>
  <c r="G681" i="1"/>
  <c r="K681" i="1" s="1"/>
  <c r="H681" i="1"/>
  <c r="F551" i="1"/>
  <c r="G551" i="1"/>
  <c r="K551" i="1" s="1"/>
  <c r="H551" i="1"/>
  <c r="F567" i="1"/>
  <c r="G567" i="1"/>
  <c r="K567" i="1" s="1"/>
  <c r="H567" i="1"/>
  <c r="F191" i="1"/>
  <c r="G191" i="1"/>
  <c r="K191" i="1" s="1"/>
  <c r="H191" i="1"/>
  <c r="F831" i="1"/>
  <c r="G831" i="1"/>
  <c r="K831" i="1" s="1"/>
  <c r="H831" i="1"/>
  <c r="F753" i="1"/>
  <c r="G753" i="1"/>
  <c r="K753" i="1" s="1"/>
  <c r="H753" i="1"/>
  <c r="F708" i="1"/>
  <c r="G708" i="1"/>
  <c r="K708" i="1" s="1"/>
  <c r="H708" i="1"/>
  <c r="F156" i="1"/>
  <c r="G156" i="1"/>
  <c r="K156" i="1" s="1"/>
  <c r="H156" i="1"/>
  <c r="F467" i="1"/>
  <c r="G467" i="1"/>
  <c r="K467" i="1" s="1"/>
  <c r="H467" i="1"/>
  <c r="F365" i="1"/>
  <c r="G365" i="1"/>
  <c r="K365" i="1" s="1"/>
  <c r="H365" i="1"/>
  <c r="F907" i="1"/>
  <c r="G907" i="1"/>
  <c r="K907" i="1" s="1"/>
  <c r="H907" i="1"/>
  <c r="F400" i="1"/>
  <c r="G400" i="1"/>
  <c r="K400" i="1" s="1"/>
  <c r="H400" i="1"/>
  <c r="F586" i="1"/>
  <c r="G586" i="1"/>
  <c r="K586" i="1" s="1"/>
  <c r="H586" i="1"/>
  <c r="F509" i="1"/>
  <c r="G509" i="1"/>
  <c r="K509" i="1" s="1"/>
  <c r="H509" i="1"/>
  <c r="F872" i="1"/>
  <c r="G872" i="1"/>
  <c r="K872" i="1" s="1"/>
  <c r="H872" i="1"/>
  <c r="F817" i="1"/>
  <c r="G817" i="1"/>
  <c r="K817" i="1" s="1"/>
  <c r="H817" i="1"/>
  <c r="F587" i="1"/>
  <c r="G587" i="1"/>
  <c r="K587" i="1" s="1"/>
  <c r="H587" i="1"/>
  <c r="F362" i="1"/>
  <c r="G362" i="1"/>
  <c r="K362" i="1" s="1"/>
  <c r="H362" i="1"/>
  <c r="F430" i="1"/>
  <c r="G430" i="1"/>
  <c r="K430" i="1" s="1"/>
  <c r="H430" i="1"/>
  <c r="F978" i="1"/>
  <c r="G978" i="1"/>
  <c r="K978" i="1" s="1"/>
  <c r="H978" i="1"/>
  <c r="F27" i="1"/>
  <c r="G27" i="1"/>
  <c r="K27" i="1" s="1"/>
  <c r="H27" i="1"/>
  <c r="F850" i="1"/>
  <c r="G850" i="1"/>
  <c r="K850" i="1" s="1"/>
  <c r="H850" i="1"/>
  <c r="F906" i="1"/>
  <c r="G906" i="1"/>
  <c r="K906" i="1" s="1"/>
  <c r="H906" i="1"/>
  <c r="F69" i="1"/>
  <c r="G69" i="1"/>
  <c r="K69" i="1" s="1"/>
  <c r="H69" i="1"/>
  <c r="F671" i="1"/>
  <c r="G671" i="1"/>
  <c r="K671" i="1" s="1"/>
  <c r="H671" i="1"/>
  <c r="F79" i="1"/>
  <c r="G79" i="1"/>
  <c r="K79" i="1" s="1"/>
  <c r="H79" i="1"/>
  <c r="F771" i="1"/>
  <c r="G771" i="1"/>
  <c r="K771" i="1" s="1"/>
  <c r="H771" i="1"/>
  <c r="F17" i="1"/>
  <c r="G17" i="1"/>
  <c r="K17" i="1" s="1"/>
  <c r="H17" i="1"/>
  <c r="F915" i="1"/>
  <c r="G915" i="1"/>
  <c r="K915" i="1" s="1"/>
  <c r="H915" i="1"/>
  <c r="F981" i="1"/>
  <c r="G981" i="1"/>
  <c r="K981" i="1" s="1"/>
  <c r="H981" i="1"/>
  <c r="F351" i="1"/>
  <c r="G351" i="1"/>
  <c r="K351" i="1" s="1"/>
  <c r="H351" i="1"/>
  <c r="F468" i="1"/>
  <c r="G468" i="1"/>
  <c r="K468" i="1" s="1"/>
  <c r="H468" i="1"/>
  <c r="F745" i="1"/>
  <c r="G745" i="1"/>
  <c r="K745" i="1" s="1"/>
  <c r="H745" i="1"/>
  <c r="F112" i="1"/>
  <c r="G112" i="1"/>
  <c r="K112" i="1" s="1"/>
  <c r="H112" i="1"/>
  <c r="F321" i="1"/>
  <c r="G321" i="1"/>
  <c r="K321" i="1" s="1"/>
  <c r="H321" i="1"/>
  <c r="F811" i="1"/>
  <c r="G811" i="1"/>
  <c r="K811" i="1" s="1"/>
  <c r="H811" i="1"/>
  <c r="F446" i="1"/>
  <c r="G446" i="1"/>
  <c r="K446" i="1" s="1"/>
  <c r="H446" i="1"/>
  <c r="F514" i="1"/>
  <c r="G514" i="1"/>
  <c r="K514" i="1" s="1"/>
  <c r="H514" i="1"/>
  <c r="F326" i="1"/>
  <c r="G326" i="1"/>
  <c r="K326" i="1" s="1"/>
  <c r="H326" i="1"/>
  <c r="F401" i="1"/>
  <c r="G401" i="1"/>
  <c r="K401" i="1" s="1"/>
  <c r="H401" i="1"/>
  <c r="F789" i="1"/>
  <c r="G789" i="1"/>
  <c r="K789" i="1" s="1"/>
  <c r="H789" i="1"/>
  <c r="F983" i="1"/>
  <c r="G983" i="1"/>
  <c r="K983" i="1" s="1"/>
  <c r="H983" i="1"/>
  <c r="F218" i="1"/>
  <c r="G218" i="1"/>
  <c r="K218" i="1" s="1"/>
  <c r="H218" i="1"/>
  <c r="F723" i="1"/>
  <c r="G723" i="1"/>
  <c r="K723" i="1" s="1"/>
  <c r="H723" i="1"/>
  <c r="F896" i="1"/>
  <c r="G896" i="1"/>
  <c r="K896" i="1" s="1"/>
  <c r="H896" i="1"/>
  <c r="F447" i="1"/>
  <c r="G447" i="1"/>
  <c r="K447" i="1" s="1"/>
  <c r="H447" i="1"/>
  <c r="F378" i="1"/>
  <c r="G378" i="1"/>
  <c r="K378" i="1" s="1"/>
  <c r="H378" i="1"/>
  <c r="F617" i="1"/>
  <c r="G617" i="1"/>
  <c r="K617" i="1" s="1"/>
  <c r="H617" i="1"/>
  <c r="F864" i="1"/>
  <c r="G864" i="1"/>
  <c r="K864" i="1" s="1"/>
  <c r="H864" i="1"/>
  <c r="F754" i="1"/>
  <c r="G754" i="1"/>
  <c r="K754" i="1" s="1"/>
  <c r="H754" i="1"/>
  <c r="F293" i="1"/>
  <c r="G293" i="1"/>
  <c r="K293" i="1" s="1"/>
  <c r="H293" i="1"/>
  <c r="F366" i="1"/>
  <c r="G366" i="1"/>
  <c r="K366" i="1" s="1"/>
  <c r="H366" i="1"/>
  <c r="F515" i="1"/>
  <c r="G515" i="1"/>
  <c r="K515" i="1" s="1"/>
  <c r="H515" i="1"/>
  <c r="F724" i="1"/>
  <c r="G724" i="1"/>
  <c r="K724" i="1" s="1"/>
  <c r="H724" i="1"/>
  <c r="F588" i="1"/>
  <c r="G588" i="1"/>
  <c r="K588" i="1" s="1"/>
  <c r="H588" i="1"/>
  <c r="F575" i="1"/>
  <c r="G575" i="1"/>
  <c r="K575" i="1" s="1"/>
  <c r="H575" i="1"/>
  <c r="F487" i="1"/>
  <c r="G487" i="1"/>
  <c r="K487" i="1" s="1"/>
  <c r="H487" i="1"/>
  <c r="F327" i="1"/>
  <c r="G327" i="1"/>
  <c r="K327" i="1" s="1"/>
  <c r="H327" i="1"/>
  <c r="F141" i="1"/>
  <c r="G141" i="1"/>
  <c r="K141" i="1" s="1"/>
  <c r="H141" i="1"/>
  <c r="F352" i="1"/>
  <c r="G352" i="1"/>
  <c r="K352" i="1" s="1"/>
  <c r="H352" i="1"/>
  <c r="F717" i="1"/>
  <c r="G717" i="1"/>
  <c r="K717" i="1" s="1"/>
  <c r="H717" i="1"/>
  <c r="F618" i="1"/>
  <c r="G618" i="1"/>
  <c r="K618" i="1" s="1"/>
  <c r="H618" i="1"/>
  <c r="F206" i="1"/>
  <c r="G206" i="1"/>
  <c r="K206" i="1" s="1"/>
  <c r="H206" i="1"/>
  <c r="F454" i="1"/>
  <c r="G454" i="1"/>
  <c r="K454" i="1" s="1"/>
  <c r="H454" i="1"/>
  <c r="F805" i="1"/>
  <c r="G805" i="1"/>
  <c r="K805" i="1" s="1"/>
  <c r="H805" i="1"/>
  <c r="F999" i="1"/>
  <c r="G999" i="1"/>
  <c r="K999" i="1" s="1"/>
  <c r="H999" i="1"/>
  <c r="F528" i="1"/>
  <c r="G528" i="1"/>
  <c r="K528" i="1" s="1"/>
  <c r="H528" i="1"/>
  <c r="F957" i="1"/>
  <c r="G957" i="1"/>
  <c r="K957" i="1" s="1"/>
  <c r="H957" i="1"/>
  <c r="F182" i="1"/>
  <c r="G182" i="1"/>
  <c r="K182" i="1" s="1"/>
  <c r="H182" i="1"/>
  <c r="F461" i="1"/>
  <c r="G461" i="1"/>
  <c r="K461" i="1" s="1"/>
  <c r="H461" i="1"/>
  <c r="F666" i="1"/>
  <c r="G666" i="1"/>
  <c r="K666" i="1" s="1"/>
  <c r="H666" i="1"/>
  <c r="F344" i="1"/>
  <c r="G344" i="1"/>
  <c r="K344" i="1" s="1"/>
  <c r="H344" i="1"/>
  <c r="F975" i="1"/>
  <c r="G975" i="1"/>
  <c r="K975" i="1" s="1"/>
  <c r="H975" i="1"/>
  <c r="F248" i="1"/>
  <c r="G248" i="1"/>
  <c r="K248" i="1" s="1"/>
  <c r="H248" i="1"/>
  <c r="F440" i="1"/>
  <c r="G440" i="1"/>
  <c r="K440" i="1" s="1"/>
  <c r="H440" i="1"/>
  <c r="F242" i="1"/>
  <c r="G242" i="1"/>
  <c r="K242" i="1" s="1"/>
  <c r="H242" i="1"/>
  <c r="F516" i="1"/>
  <c r="G516" i="1"/>
  <c r="K516" i="1" s="1"/>
  <c r="H516" i="1"/>
  <c r="F385" i="1"/>
  <c r="G385" i="1"/>
  <c r="K385" i="1" s="1"/>
  <c r="H385" i="1"/>
  <c r="F568" i="1"/>
  <c r="G568" i="1"/>
  <c r="K568" i="1" s="1"/>
  <c r="H568" i="1"/>
  <c r="F197" i="1"/>
  <c r="G197" i="1"/>
  <c r="K197" i="1" s="1"/>
  <c r="H197" i="1"/>
  <c r="F420" i="1"/>
  <c r="G420" i="1"/>
  <c r="K420" i="1" s="1"/>
  <c r="H420" i="1"/>
  <c r="F312" i="1"/>
  <c r="G312" i="1"/>
  <c r="K312" i="1" s="1"/>
  <c r="H312" i="1"/>
  <c r="F386" i="1"/>
  <c r="G386" i="1"/>
  <c r="K386" i="1" s="1"/>
  <c r="H386" i="1"/>
  <c r="F207" i="1"/>
  <c r="G207" i="1"/>
  <c r="K207" i="1" s="1"/>
  <c r="H207" i="1"/>
  <c r="F638" i="1"/>
  <c r="G638" i="1"/>
  <c r="K638" i="1" s="1"/>
  <c r="H638" i="1"/>
  <c r="F448" i="1"/>
  <c r="G448" i="1"/>
  <c r="K448" i="1" s="1"/>
  <c r="H448" i="1"/>
  <c r="F676" i="1"/>
  <c r="G676" i="1"/>
  <c r="K676" i="1" s="1"/>
  <c r="H676" i="1"/>
  <c r="F792" i="1"/>
  <c r="G792" i="1"/>
  <c r="K792" i="1" s="1"/>
  <c r="H792" i="1"/>
  <c r="F192" i="1"/>
  <c r="G192" i="1"/>
  <c r="K192" i="1" s="1"/>
  <c r="H192" i="1"/>
  <c r="F755" i="1"/>
  <c r="G755" i="1"/>
  <c r="K755" i="1" s="1"/>
  <c r="H755" i="1"/>
  <c r="F226" i="1"/>
  <c r="G226" i="1"/>
  <c r="K226" i="1" s="1"/>
  <c r="H226" i="1"/>
  <c r="F469" i="1"/>
  <c r="G469" i="1"/>
  <c r="K469" i="1" s="1"/>
  <c r="H469" i="1"/>
  <c r="F589" i="1"/>
  <c r="G589" i="1"/>
  <c r="K589" i="1" s="1"/>
  <c r="H589" i="1"/>
  <c r="F937" i="1"/>
  <c r="G937" i="1"/>
  <c r="K937" i="1" s="1"/>
  <c r="H937" i="1"/>
  <c r="F576" i="1"/>
  <c r="G576" i="1"/>
  <c r="K576" i="1" s="1"/>
  <c r="H576" i="1"/>
  <c r="F891" i="1"/>
  <c r="G891" i="1"/>
  <c r="K891" i="1" s="1"/>
  <c r="H891" i="1"/>
  <c r="F470" i="1"/>
  <c r="G470" i="1"/>
  <c r="K470" i="1" s="1"/>
  <c r="H470" i="1"/>
  <c r="F211" i="1"/>
  <c r="G211" i="1"/>
  <c r="K211" i="1" s="1"/>
  <c r="H211" i="1"/>
  <c r="F353" i="1"/>
  <c r="G353" i="1"/>
  <c r="K353" i="1" s="1"/>
  <c r="H353" i="1"/>
  <c r="F402" i="1"/>
  <c r="G402" i="1"/>
  <c r="K402" i="1" s="1"/>
  <c r="H402" i="1"/>
  <c r="F823" i="1"/>
  <c r="G823" i="1"/>
  <c r="K823" i="1" s="1"/>
  <c r="H823" i="1"/>
  <c r="F471" i="1"/>
  <c r="G471" i="1"/>
  <c r="K471" i="1" s="1"/>
  <c r="H471" i="1"/>
  <c r="F157" i="1"/>
  <c r="G157" i="1"/>
  <c r="K157" i="1" s="1"/>
  <c r="H157" i="1"/>
  <c r="F606" i="1"/>
  <c r="G606" i="1"/>
  <c r="K606" i="1" s="1"/>
  <c r="H606" i="1"/>
  <c r="F958" i="1"/>
  <c r="G958" i="1"/>
  <c r="K958" i="1" s="1"/>
  <c r="H958" i="1"/>
  <c r="F173" i="1"/>
  <c r="G173" i="1"/>
  <c r="K173" i="1" s="1"/>
  <c r="H173" i="1"/>
  <c r="F619" i="1"/>
  <c r="G619" i="1"/>
  <c r="K619" i="1" s="1"/>
  <c r="H619" i="1"/>
  <c r="F940" i="1"/>
  <c r="G940" i="1"/>
  <c r="K940" i="1" s="1"/>
  <c r="H940" i="1"/>
  <c r="F699" i="1"/>
  <c r="G699" i="1"/>
  <c r="K699" i="1" s="1"/>
  <c r="H699" i="1"/>
  <c r="F746" i="1"/>
  <c r="G746" i="1"/>
  <c r="K746" i="1" s="1"/>
  <c r="H746" i="1"/>
  <c r="F959" i="1"/>
  <c r="G959" i="1"/>
  <c r="K959" i="1" s="1"/>
  <c r="H959" i="1"/>
  <c r="F654" i="1"/>
  <c r="G654" i="1"/>
  <c r="K654" i="1" s="1"/>
  <c r="H654" i="1"/>
  <c r="F529" i="1"/>
  <c r="G529" i="1"/>
  <c r="K529" i="1" s="1"/>
  <c r="H529" i="1"/>
  <c r="F110" i="1"/>
  <c r="G110" i="1"/>
  <c r="K110" i="1" s="1"/>
  <c r="H110" i="1"/>
  <c r="F756" i="1"/>
  <c r="G756" i="1"/>
  <c r="K756" i="1" s="1"/>
  <c r="H756" i="1"/>
  <c r="F655" i="1"/>
  <c r="G655" i="1"/>
  <c r="K655" i="1" s="1"/>
  <c r="H655" i="1"/>
  <c r="F867" i="1"/>
  <c r="G867" i="1"/>
  <c r="K867" i="1" s="1"/>
  <c r="H867" i="1"/>
  <c r="F541" i="1"/>
  <c r="G541" i="1"/>
  <c r="K541" i="1" s="1"/>
  <c r="H541" i="1"/>
  <c r="F557" i="1"/>
  <c r="G557" i="1"/>
  <c r="K557" i="1" s="1"/>
  <c r="H557" i="1"/>
  <c r="F2" i="1"/>
  <c r="G2" i="1"/>
  <c r="K2" i="1" s="1"/>
  <c r="H2" i="1"/>
  <c r="F598" i="1"/>
  <c r="G598" i="1"/>
  <c r="K598" i="1" s="1"/>
  <c r="H598" i="1"/>
  <c r="F877" i="1"/>
  <c r="G877" i="1"/>
  <c r="K877" i="1" s="1"/>
  <c r="H877" i="1"/>
  <c r="F135" i="1"/>
  <c r="G135" i="1"/>
  <c r="K135" i="1" s="1"/>
  <c r="H135" i="1"/>
  <c r="F747" i="1"/>
  <c r="G747" i="1"/>
  <c r="K747" i="1" s="1"/>
  <c r="H747" i="1"/>
  <c r="F219" i="1"/>
  <c r="G219" i="1"/>
  <c r="K219" i="1" s="1"/>
  <c r="H219" i="1"/>
  <c r="F818" i="1"/>
  <c r="G818" i="1"/>
  <c r="K818" i="1" s="1"/>
  <c r="H818" i="1"/>
  <c r="F718" i="1"/>
  <c r="G718" i="1"/>
  <c r="K718" i="1" s="1"/>
  <c r="H718" i="1"/>
  <c r="F854" i="1"/>
  <c r="G854" i="1"/>
  <c r="K854" i="1" s="1"/>
  <c r="H854" i="1"/>
  <c r="F493" i="1"/>
  <c r="G493" i="1"/>
  <c r="K493" i="1" s="1"/>
  <c r="H493" i="1"/>
  <c r="F542" i="1"/>
  <c r="G542" i="1"/>
  <c r="K542" i="1" s="1"/>
  <c r="H542" i="1"/>
  <c r="F198" i="1"/>
  <c r="G198" i="1"/>
  <c r="K198" i="1" s="1"/>
  <c r="H198" i="1"/>
  <c r="F281" i="1"/>
  <c r="G281" i="1"/>
  <c r="K281" i="1" s="1"/>
  <c r="H281" i="1"/>
  <c r="F45" i="1"/>
  <c r="G45" i="1"/>
  <c r="K45" i="1" s="1"/>
  <c r="H45" i="1"/>
  <c r="F725" i="1"/>
  <c r="G725" i="1"/>
  <c r="K725" i="1" s="1"/>
  <c r="H725" i="1"/>
  <c r="F227" i="1"/>
  <c r="G227" i="1"/>
  <c r="K227" i="1" s="1"/>
  <c r="H227" i="1"/>
  <c r="F273" i="1"/>
  <c r="G273" i="1"/>
  <c r="K273" i="1" s="1"/>
  <c r="H273" i="1"/>
  <c r="F421" i="1"/>
  <c r="G421" i="1"/>
  <c r="K421" i="1" s="1"/>
  <c r="H421" i="1"/>
  <c r="F851" i="1"/>
  <c r="G851" i="1"/>
  <c r="K851" i="1" s="1"/>
  <c r="H851" i="1"/>
  <c r="F901" i="1"/>
  <c r="G901" i="1"/>
  <c r="K901" i="1" s="1"/>
  <c r="H901" i="1"/>
  <c r="F682" i="1"/>
  <c r="G682" i="1"/>
  <c r="K682" i="1" s="1"/>
  <c r="H682" i="1"/>
  <c r="F55" i="1"/>
  <c r="G55" i="1"/>
  <c r="K55" i="1" s="1"/>
  <c r="H55" i="1"/>
  <c r="F741" i="1"/>
  <c r="G741" i="1"/>
  <c r="K741" i="1" s="1"/>
  <c r="H741" i="1"/>
  <c r="F620" i="1"/>
  <c r="G620" i="1"/>
  <c r="K620" i="1" s="1"/>
  <c r="H620" i="1"/>
  <c r="F779" i="1"/>
  <c r="G779" i="1"/>
  <c r="K779" i="1" s="1"/>
  <c r="H779" i="1"/>
  <c r="F82" i="1"/>
  <c r="G82" i="1"/>
  <c r="K82" i="1" s="1"/>
  <c r="H82" i="1"/>
  <c r="F21" i="1"/>
  <c r="G21" i="1"/>
  <c r="K21" i="1" s="1"/>
  <c r="H21" i="1"/>
  <c r="F944" i="1"/>
  <c r="G944" i="1"/>
  <c r="K944" i="1" s="1"/>
  <c r="H944" i="1"/>
  <c r="F648" i="1"/>
  <c r="G648" i="1"/>
  <c r="K648" i="1" s="1"/>
  <c r="H648" i="1"/>
  <c r="F734" i="1"/>
  <c r="G734" i="1"/>
  <c r="K734" i="1" s="1"/>
  <c r="H734" i="1"/>
  <c r="F530" i="1"/>
  <c r="G530" i="1"/>
  <c r="K530" i="1" s="1"/>
  <c r="H530" i="1"/>
  <c r="F178" i="1"/>
  <c r="G178" i="1"/>
  <c r="K178" i="1" s="1"/>
  <c r="H178" i="1"/>
  <c r="F683" i="1"/>
  <c r="G683" i="1"/>
  <c r="K683" i="1" s="1"/>
  <c r="H683" i="1"/>
  <c r="F313" i="1"/>
  <c r="G313" i="1"/>
  <c r="K313" i="1" s="1"/>
  <c r="H313" i="1"/>
  <c r="F878" i="1"/>
  <c r="G878" i="1"/>
  <c r="K878" i="1" s="1"/>
  <c r="H878" i="1"/>
  <c r="F625" i="1"/>
  <c r="G625" i="1"/>
  <c r="K625" i="1" s="1"/>
  <c r="H625" i="1"/>
  <c r="F626" i="1"/>
  <c r="G626" i="1"/>
  <c r="K626" i="1" s="1"/>
  <c r="H626" i="1"/>
  <c r="F974" i="1"/>
  <c r="G974" i="1"/>
  <c r="K974" i="1" s="1"/>
  <c r="H974" i="1"/>
  <c r="F408" i="1"/>
  <c r="G408" i="1"/>
  <c r="K408" i="1" s="1"/>
  <c r="H408" i="1"/>
  <c r="F607" i="1"/>
  <c r="G607" i="1"/>
  <c r="K607" i="1" s="1"/>
  <c r="H607" i="1"/>
  <c r="F70" i="1"/>
  <c r="G70" i="1"/>
  <c r="K70" i="1" s="1"/>
  <c r="H70" i="1"/>
  <c r="F121" i="1"/>
  <c r="G121" i="1"/>
  <c r="K121" i="1" s="1"/>
  <c r="H121" i="1"/>
  <c r="F765" i="1"/>
  <c r="G765" i="1"/>
  <c r="K765" i="1" s="1"/>
  <c r="H765" i="1"/>
  <c r="F700" i="1"/>
  <c r="G700" i="1"/>
  <c r="K700" i="1" s="1"/>
  <c r="H700" i="1"/>
  <c r="F108" i="1"/>
  <c r="G108" i="1"/>
  <c r="K108" i="1" s="1"/>
  <c r="H108" i="1"/>
  <c r="F848" i="1"/>
  <c r="G848" i="1"/>
  <c r="K848" i="1" s="1"/>
  <c r="H848" i="1"/>
  <c r="F130" i="1"/>
  <c r="G130" i="1"/>
  <c r="K130" i="1" s="1"/>
  <c r="H130" i="1"/>
  <c r="F87" i="1"/>
  <c r="G87" i="1"/>
  <c r="K87" i="1" s="1"/>
  <c r="H87" i="1"/>
  <c r="F945" i="1"/>
  <c r="G945" i="1"/>
  <c r="K945" i="1" s="1"/>
  <c r="H945" i="1"/>
  <c r="F800" i="1"/>
  <c r="G800" i="1"/>
  <c r="K800" i="1" s="1"/>
  <c r="H800" i="1"/>
  <c r="F334" i="1"/>
  <c r="G334" i="1"/>
  <c r="K334" i="1" s="1"/>
  <c r="H334" i="1"/>
  <c r="F928" i="1"/>
  <c r="G928" i="1"/>
  <c r="K928" i="1" s="1"/>
  <c r="H928" i="1"/>
  <c r="F335" i="1"/>
  <c r="G335" i="1"/>
  <c r="K335" i="1" s="1"/>
  <c r="H335" i="1"/>
  <c r="F840" i="1"/>
  <c r="G840" i="1"/>
  <c r="K840" i="1" s="1"/>
  <c r="H840" i="1"/>
  <c r="F101" i="1"/>
  <c r="G101" i="1"/>
  <c r="K101" i="1" s="1"/>
  <c r="H101" i="1"/>
  <c r="F193" i="1"/>
  <c r="G193" i="1"/>
  <c r="K193" i="1" s="1"/>
  <c r="H193" i="1"/>
  <c r="F1001" i="1"/>
  <c r="G1001" i="1"/>
  <c r="K1001" i="1" s="1"/>
  <c r="H1001" i="1"/>
  <c r="F462" i="1"/>
  <c r="G462" i="1"/>
  <c r="K462" i="1" s="1"/>
  <c r="H462" i="1"/>
  <c r="F608" i="1"/>
  <c r="G608" i="1"/>
  <c r="K608" i="1" s="1"/>
  <c r="H608" i="1"/>
  <c r="F449" i="1"/>
  <c r="G449" i="1"/>
  <c r="K449" i="1" s="1"/>
  <c r="H449" i="1"/>
  <c r="F249" i="1"/>
  <c r="G249" i="1"/>
  <c r="K249" i="1" s="1"/>
  <c r="H249" i="1"/>
  <c r="F145" i="1"/>
  <c r="G145" i="1"/>
  <c r="K145" i="1" s="1"/>
  <c r="H145" i="1"/>
  <c r="F656" i="1"/>
  <c r="G656" i="1"/>
  <c r="K656" i="1" s="1"/>
  <c r="H656" i="1"/>
  <c r="F998" i="1"/>
  <c r="G998" i="1"/>
  <c r="K998" i="1" s="1"/>
  <c r="H998" i="1"/>
  <c r="F9" i="1"/>
  <c r="G9" i="1"/>
  <c r="K9" i="1" s="1"/>
  <c r="H9" i="1"/>
  <c r="F832" i="1"/>
  <c r="G832" i="1"/>
  <c r="K832" i="1" s="1"/>
  <c r="H832" i="1"/>
  <c r="F879" i="1"/>
  <c r="G879" i="1"/>
  <c r="K879" i="1" s="1"/>
  <c r="H879" i="1"/>
  <c r="F463" i="1"/>
  <c r="G463" i="1"/>
  <c r="K463" i="1" s="1"/>
  <c r="H463" i="1"/>
  <c r="F243" i="1"/>
  <c r="G243" i="1"/>
  <c r="K243" i="1" s="1"/>
  <c r="H243" i="1"/>
  <c r="F328" i="1"/>
  <c r="G328" i="1"/>
  <c r="K328" i="1" s="1"/>
  <c r="H328" i="1"/>
  <c r="F260" i="1"/>
  <c r="G260" i="1"/>
  <c r="K260" i="1" s="1"/>
  <c r="H260" i="1"/>
  <c r="F701" i="1"/>
  <c r="G701" i="1"/>
  <c r="K701" i="1" s="1"/>
  <c r="H701" i="1"/>
  <c r="F841" i="1"/>
  <c r="G841" i="1"/>
  <c r="K841" i="1" s="1"/>
  <c r="H841" i="1"/>
  <c r="F938" i="1"/>
  <c r="G938" i="1"/>
  <c r="K938" i="1" s="1"/>
  <c r="H938" i="1"/>
  <c r="F524" i="1"/>
  <c r="G524" i="1"/>
  <c r="K524" i="1" s="1"/>
  <c r="H524" i="1"/>
  <c r="F649" i="1"/>
  <c r="G649" i="1"/>
  <c r="K649" i="1" s="1"/>
  <c r="H649" i="1"/>
  <c r="F363" i="1"/>
  <c r="G363" i="1"/>
  <c r="K363" i="1" s="1"/>
  <c r="H363" i="1"/>
  <c r="F921" i="1"/>
  <c r="G921" i="1"/>
  <c r="K921" i="1" s="1"/>
  <c r="H921" i="1"/>
  <c r="F76" i="1"/>
  <c r="G76" i="1"/>
  <c r="K76" i="1" s="1"/>
  <c r="H76" i="1"/>
  <c r="F949" i="1"/>
  <c r="G949" i="1"/>
  <c r="K949" i="1" s="1"/>
  <c r="H949" i="1"/>
  <c r="F117" i="1"/>
  <c r="G117" i="1"/>
  <c r="K117" i="1" s="1"/>
  <c r="H117" i="1"/>
  <c r="F50" i="1"/>
  <c r="G50" i="1"/>
  <c r="K50" i="1" s="1"/>
  <c r="H50" i="1"/>
  <c r="F757" i="1"/>
  <c r="G757" i="1"/>
  <c r="K757" i="1" s="1"/>
  <c r="H757" i="1"/>
  <c r="F301" i="1"/>
  <c r="G301" i="1"/>
  <c r="K301" i="1" s="1"/>
  <c r="H301" i="1"/>
  <c r="F158" i="1"/>
  <c r="G158" i="1"/>
  <c r="K158" i="1" s="1"/>
  <c r="H158" i="1"/>
  <c r="F168" i="1"/>
  <c r="G168" i="1"/>
  <c r="K168" i="1" s="1"/>
  <c r="H168" i="1"/>
  <c r="F261" i="1"/>
  <c r="G261" i="1"/>
  <c r="K261" i="1" s="1"/>
  <c r="H261" i="1"/>
  <c r="F199" i="1"/>
  <c r="G199" i="1"/>
  <c r="K199" i="1" s="1"/>
  <c r="H199" i="1"/>
  <c r="F870" i="1"/>
  <c r="G870" i="1"/>
  <c r="K870" i="1" s="1"/>
  <c r="H870" i="1"/>
  <c r="F5" i="1"/>
  <c r="G5" i="1"/>
  <c r="K5" i="1" s="1"/>
  <c r="H5" i="1"/>
  <c r="F455" i="1"/>
  <c r="G455" i="1"/>
  <c r="K455" i="1" s="1"/>
  <c r="H455" i="1"/>
  <c r="F162" i="1"/>
  <c r="G162" i="1"/>
  <c r="K162" i="1" s="1"/>
  <c r="H162" i="1"/>
  <c r="F709" i="1"/>
  <c r="G709" i="1"/>
  <c r="K709" i="1" s="1"/>
  <c r="H709" i="1"/>
  <c r="F250" i="1"/>
  <c r="G250" i="1"/>
  <c r="K250" i="1" s="1"/>
  <c r="H250" i="1"/>
  <c r="F393" i="1"/>
  <c r="G393" i="1"/>
  <c r="K393" i="1" s="1"/>
  <c r="H393" i="1"/>
  <c r="F531" i="1"/>
  <c r="G531" i="1"/>
  <c r="K531" i="1" s="1"/>
  <c r="H531" i="1"/>
  <c r="F314" i="1"/>
  <c r="G314" i="1"/>
  <c r="K314" i="1" s="1"/>
  <c r="H314" i="1"/>
  <c r="F569" i="1"/>
  <c r="G569" i="1"/>
  <c r="K569" i="1" s="1"/>
  <c r="H569" i="1"/>
  <c r="F41" i="1"/>
  <c r="G41" i="1"/>
  <c r="K41" i="1" s="1"/>
  <c r="H41" i="1"/>
  <c r="F748" i="1"/>
  <c r="G748" i="1"/>
  <c r="K748" i="1" s="1"/>
  <c r="H748" i="1"/>
  <c r="F118" i="1"/>
  <c r="G118" i="1"/>
  <c r="K118" i="1" s="1"/>
  <c r="H118" i="1"/>
  <c r="F627" i="1"/>
  <c r="G627" i="1"/>
  <c r="K627" i="1" s="1"/>
  <c r="H627" i="1"/>
  <c r="F336" i="1"/>
  <c r="G336" i="1"/>
  <c r="K336" i="1" s="1"/>
  <c r="H336" i="1"/>
  <c r="F367" i="1"/>
  <c r="G367" i="1"/>
  <c r="K367" i="1" s="1"/>
  <c r="H367" i="1"/>
  <c r="F657" i="1"/>
  <c r="G657" i="1"/>
  <c r="K657" i="1" s="1"/>
  <c r="H657" i="1"/>
  <c r="F710" i="1"/>
  <c r="G710" i="1"/>
  <c r="K710" i="1" s="1"/>
  <c r="H710" i="1"/>
  <c r="F222" i="1"/>
  <c r="G222" i="1"/>
  <c r="K222" i="1" s="1"/>
  <c r="H222" i="1"/>
  <c r="F650" i="1"/>
  <c r="G650" i="1"/>
  <c r="K650" i="1" s="1"/>
  <c r="H650" i="1"/>
  <c r="F200" i="1"/>
  <c r="G200" i="1"/>
  <c r="K200" i="1" s="1"/>
  <c r="H200" i="1"/>
  <c r="F337" i="1"/>
  <c r="G337" i="1"/>
  <c r="K337" i="1" s="1"/>
  <c r="H337" i="1"/>
  <c r="F122" i="1"/>
  <c r="G122" i="1"/>
  <c r="K122" i="1" s="1"/>
  <c r="H122" i="1"/>
  <c r="F33" i="1"/>
  <c r="G33" i="1"/>
  <c r="K33" i="1" s="1"/>
  <c r="H33" i="1"/>
  <c r="F642" i="1"/>
  <c r="G642" i="1"/>
  <c r="K642" i="1" s="1"/>
  <c r="H642" i="1"/>
  <c r="F702" i="1"/>
  <c r="G702" i="1"/>
  <c r="K702" i="1" s="1"/>
  <c r="H702" i="1"/>
  <c r="F228" i="1"/>
  <c r="G228" i="1"/>
  <c r="K228" i="1" s="1"/>
  <c r="H228" i="1"/>
  <c r="F163" i="1"/>
  <c r="G163" i="1"/>
  <c r="K163" i="1" s="1"/>
  <c r="H163" i="1"/>
  <c r="F403" i="1"/>
  <c r="G403" i="1"/>
  <c r="K403" i="1" s="1"/>
  <c r="H403" i="1"/>
  <c r="F855" i="1"/>
  <c r="G855" i="1"/>
  <c r="K855" i="1" s="1"/>
  <c r="H855" i="1"/>
  <c r="F422" i="1"/>
  <c r="G422" i="1"/>
  <c r="K422" i="1" s="1"/>
  <c r="H422" i="1"/>
  <c r="F570" i="1"/>
  <c r="G570" i="1"/>
  <c r="K570" i="1" s="1"/>
  <c r="H570" i="1"/>
  <c r="F104" i="1"/>
  <c r="G104" i="1"/>
  <c r="K104" i="1" s="1"/>
  <c r="H104" i="1"/>
  <c r="F793" i="1"/>
  <c r="G793" i="1"/>
  <c r="K793" i="1" s="1"/>
  <c r="H793" i="1"/>
  <c r="F1000" i="1"/>
  <c r="G1000" i="1"/>
  <c r="K1000" i="1" s="1"/>
  <c r="H1000" i="1"/>
  <c r="F423" i="1"/>
  <c r="G423" i="1"/>
  <c r="K423" i="1" s="1"/>
  <c r="H423" i="1"/>
  <c r="F51" i="1"/>
  <c r="G51" i="1"/>
  <c r="K51" i="1" s="1"/>
  <c r="H51" i="1"/>
  <c r="F880" i="1"/>
  <c r="G880" i="1"/>
  <c r="K880" i="1" s="1"/>
  <c r="H880" i="1"/>
  <c r="F42" i="1"/>
  <c r="G42" i="1"/>
  <c r="K42" i="1" s="1"/>
  <c r="H42" i="1"/>
  <c r="F183" i="1"/>
  <c r="G183" i="1"/>
  <c r="K183" i="1" s="1"/>
  <c r="H183" i="1"/>
  <c r="F136" i="1"/>
  <c r="G136" i="1"/>
  <c r="K136" i="1" s="1"/>
  <c r="H136" i="1"/>
  <c r="F979" i="1"/>
  <c r="G979" i="1"/>
  <c r="K979" i="1" s="1"/>
  <c r="H979" i="1"/>
  <c r="F302" i="1"/>
  <c r="G302" i="1"/>
  <c r="K302" i="1" s="1"/>
  <c r="H302" i="1"/>
  <c r="F464" i="1"/>
  <c r="G464" i="1"/>
  <c r="K464" i="1" s="1"/>
  <c r="H464" i="1"/>
  <c r="F859" i="1"/>
  <c r="G859" i="1"/>
  <c r="K859" i="1" s="1"/>
  <c r="H859" i="1"/>
  <c r="F111" i="1"/>
  <c r="G111" i="1"/>
  <c r="K111" i="1" s="1"/>
  <c r="H111" i="1"/>
  <c r="F780" i="1"/>
  <c r="G780" i="1"/>
  <c r="K780" i="1" s="1"/>
  <c r="H780" i="1"/>
  <c r="F552" i="1"/>
  <c r="G552" i="1"/>
  <c r="K552" i="1" s="1"/>
  <c r="H552" i="1"/>
  <c r="F590" i="1"/>
  <c r="G590" i="1"/>
  <c r="K590" i="1" s="1"/>
  <c r="H590" i="1"/>
  <c r="F742" i="1"/>
  <c r="G742" i="1"/>
  <c r="K742" i="1" s="1"/>
  <c r="H742" i="1"/>
  <c r="F711" i="1"/>
  <c r="G711" i="1"/>
  <c r="K711" i="1" s="1"/>
  <c r="H711" i="1"/>
  <c r="F599" i="1"/>
  <c r="G599" i="1"/>
  <c r="K599" i="1" s="1"/>
  <c r="H599" i="1"/>
  <c r="F315" i="1"/>
  <c r="G315" i="1"/>
  <c r="K315" i="1" s="1"/>
  <c r="H315" i="1"/>
  <c r="F842" i="1"/>
  <c r="G842" i="1"/>
  <c r="K842" i="1" s="1"/>
  <c r="H842" i="1"/>
  <c r="F571" i="1"/>
  <c r="G571" i="1"/>
  <c r="K571" i="1" s="1"/>
  <c r="H571" i="1"/>
  <c r="F316" i="1"/>
  <c r="G316" i="1"/>
  <c r="K316" i="1" s="1"/>
  <c r="H316" i="1"/>
  <c r="F233" i="1"/>
  <c r="G233" i="1"/>
  <c r="K233" i="1" s="1"/>
  <c r="H233" i="1"/>
  <c r="F441" i="1"/>
  <c r="G441" i="1"/>
  <c r="K441" i="1" s="1"/>
  <c r="H441" i="1"/>
  <c r="F976" i="1"/>
  <c r="G976" i="1"/>
  <c r="K976" i="1" s="1"/>
  <c r="H976" i="1"/>
  <c r="F56" i="1"/>
  <c r="G56" i="1"/>
  <c r="K56" i="1" s="1"/>
  <c r="H56" i="1"/>
  <c r="F94" i="1"/>
  <c r="G94" i="1"/>
  <c r="K94" i="1" s="1"/>
  <c r="H94" i="1"/>
  <c r="F322" i="1"/>
  <c r="G322" i="1"/>
  <c r="K322" i="1" s="1"/>
  <c r="H322" i="1"/>
  <c r="F387" i="1"/>
  <c r="G387" i="1"/>
  <c r="K387" i="1" s="1"/>
  <c r="H387" i="1"/>
  <c r="F965" i="1"/>
  <c r="G965" i="1"/>
  <c r="K965" i="1" s="1"/>
  <c r="H965" i="1"/>
  <c r="F628" i="1"/>
  <c r="G628" i="1"/>
  <c r="K628" i="1" s="1"/>
  <c r="H628" i="1"/>
  <c r="F137" i="1"/>
  <c r="G137" i="1"/>
  <c r="K137" i="1" s="1"/>
  <c r="H137" i="1"/>
  <c r="F71" i="1"/>
  <c r="G71" i="1"/>
  <c r="K71" i="1" s="1"/>
  <c r="H71" i="1"/>
  <c r="F97" i="1"/>
  <c r="G97" i="1"/>
  <c r="K97" i="1" s="1"/>
  <c r="H97" i="1"/>
  <c r="F591" i="1"/>
  <c r="G591" i="1"/>
  <c r="K591" i="1" s="1"/>
  <c r="H591" i="1"/>
  <c r="F282" i="1"/>
  <c r="G282" i="1"/>
  <c r="K282" i="1" s="1"/>
  <c r="H282" i="1"/>
  <c r="F558" i="1"/>
  <c r="G558" i="1"/>
  <c r="K558" i="1" s="1"/>
  <c r="H558" i="1"/>
  <c r="F72" i="1"/>
  <c r="G72" i="1"/>
  <c r="K72" i="1" s="1"/>
  <c r="H72" i="1"/>
  <c r="F703" i="1"/>
  <c r="G703" i="1"/>
  <c r="K703" i="1" s="1"/>
  <c r="H703" i="1"/>
  <c r="F368" i="1"/>
  <c r="G368" i="1"/>
  <c r="K368" i="1" s="1"/>
  <c r="H368" i="1"/>
  <c r="F684" i="1"/>
  <c r="G684" i="1"/>
  <c r="K684" i="1" s="1"/>
  <c r="H684" i="1"/>
  <c r="F174" i="1"/>
  <c r="G174" i="1"/>
  <c r="K174" i="1" s="1"/>
  <c r="H174" i="1"/>
  <c r="F251" i="1"/>
  <c r="G251" i="1"/>
  <c r="K251" i="1" s="1"/>
  <c r="H251" i="1"/>
  <c r="F510" i="1"/>
  <c r="G510" i="1"/>
  <c r="K510" i="1" s="1"/>
  <c r="H510" i="1"/>
  <c r="F685" i="1"/>
  <c r="G685" i="1"/>
  <c r="K685" i="1" s="1"/>
  <c r="H685" i="1"/>
  <c r="F244" i="1"/>
  <c r="G244" i="1"/>
  <c r="K244" i="1" s="1"/>
  <c r="H244" i="1"/>
  <c r="F369" i="1"/>
  <c r="G369" i="1"/>
  <c r="K369" i="1" s="1"/>
  <c r="H369" i="1"/>
  <c r="F465" i="1"/>
  <c r="G465" i="1"/>
  <c r="K465" i="1" s="1"/>
  <c r="H465" i="1"/>
  <c r="F980" i="1"/>
  <c r="G980" i="1"/>
  <c r="K980" i="1" s="1"/>
  <c r="H980" i="1"/>
  <c r="F881" i="1"/>
  <c r="G881" i="1"/>
  <c r="K881" i="1" s="1"/>
  <c r="H881" i="1"/>
  <c r="F592" i="1"/>
  <c r="G592" i="1"/>
  <c r="K592" i="1" s="1"/>
  <c r="H592" i="1"/>
  <c r="F543" i="1"/>
  <c r="G543" i="1"/>
  <c r="K543" i="1" s="1"/>
  <c r="H543" i="1"/>
  <c r="F532" i="1"/>
  <c r="G532" i="1"/>
  <c r="K532" i="1" s="1"/>
  <c r="H532" i="1"/>
  <c r="F749" i="1"/>
  <c r="G749" i="1"/>
  <c r="K749" i="1" s="1"/>
  <c r="H749" i="1"/>
  <c r="F47" i="1"/>
  <c r="G47" i="1"/>
  <c r="K47" i="1" s="1"/>
  <c r="H47" i="1"/>
  <c r="F726" i="1"/>
  <c r="G726" i="1"/>
  <c r="K726" i="1" s="1"/>
  <c r="H726" i="1"/>
  <c r="F73" i="1"/>
  <c r="G73" i="1"/>
  <c r="K73" i="1" s="1"/>
  <c r="H73" i="1"/>
  <c r="F28" i="1"/>
  <c r="G28" i="1"/>
  <c r="K28" i="1" s="1"/>
  <c r="H28" i="1"/>
  <c r="F54" i="1"/>
  <c r="G54" i="1"/>
  <c r="K54" i="1" s="1"/>
  <c r="H54" i="1"/>
  <c r="F338" i="1"/>
  <c r="G338" i="1"/>
  <c r="K338" i="1" s="1"/>
  <c r="H338" i="1"/>
  <c r="F409" i="1"/>
  <c r="G409" i="1"/>
  <c r="K409" i="1" s="1"/>
  <c r="H409" i="1"/>
  <c r="F317" i="1"/>
  <c r="G317" i="1"/>
  <c r="K317" i="1" s="1"/>
  <c r="H317" i="1"/>
  <c r="F609" i="1"/>
  <c r="G609" i="1"/>
  <c r="K609" i="1" s="1"/>
  <c r="H609" i="1"/>
  <c r="F57" i="1"/>
  <c r="G57" i="1"/>
  <c r="K57" i="1" s="1"/>
  <c r="H57" i="1"/>
  <c r="F922" i="1"/>
  <c r="G922" i="1"/>
  <c r="K922" i="1" s="1"/>
  <c r="H922" i="1"/>
  <c r="F479" i="1"/>
  <c r="G479" i="1"/>
  <c r="K479" i="1" s="1"/>
  <c r="H479" i="1"/>
  <c r="F318" i="1"/>
  <c r="G318" i="1"/>
  <c r="K318" i="1" s="1"/>
  <c r="H318" i="1"/>
  <c r="F329" i="1"/>
  <c r="G329" i="1"/>
  <c r="K329" i="1" s="1"/>
  <c r="H329" i="1"/>
  <c r="F394" i="1"/>
  <c r="G394" i="1"/>
  <c r="K394" i="1" s="1"/>
  <c r="H394" i="1"/>
  <c r="F78" i="1"/>
  <c r="G78" i="1"/>
  <c r="K78" i="1" s="1"/>
  <c r="H78" i="1"/>
  <c r="F83" i="1"/>
  <c r="G83" i="1"/>
  <c r="K83" i="1" s="1"/>
  <c r="H83" i="1"/>
  <c r="F967" i="1"/>
  <c r="G967" i="1"/>
  <c r="K967" i="1" s="1"/>
  <c r="H967" i="1"/>
  <c r="F472" i="1"/>
  <c r="G472" i="1"/>
  <c r="K472" i="1" s="1"/>
  <c r="H472" i="1"/>
  <c r="F593" i="1"/>
  <c r="G593" i="1"/>
  <c r="K593" i="1" s="1"/>
  <c r="H593" i="1"/>
  <c r="F677" i="1"/>
  <c r="G677" i="1"/>
  <c r="K677" i="1" s="1"/>
  <c r="H677" i="1"/>
  <c r="F794" i="1"/>
  <c r="G794" i="1"/>
  <c r="K794" i="1" s="1"/>
  <c r="H794" i="1"/>
  <c r="F923" i="1"/>
  <c r="G923" i="1"/>
  <c r="K923" i="1" s="1"/>
  <c r="H923" i="1"/>
  <c r="F488" i="1"/>
  <c r="G488" i="1"/>
  <c r="K488" i="1" s="1"/>
  <c r="H488" i="1"/>
  <c r="F473" i="1"/>
  <c r="G473" i="1"/>
  <c r="K473" i="1" s="1"/>
  <c r="H473" i="1"/>
  <c r="F806" i="1"/>
  <c r="G806" i="1"/>
  <c r="K806" i="1" s="1"/>
  <c r="H806" i="1"/>
  <c r="F954" i="1"/>
  <c r="G954" i="1"/>
  <c r="K954" i="1" s="1"/>
  <c r="H954" i="1"/>
  <c r="F102" i="1"/>
  <c r="G102" i="1"/>
  <c r="K102" i="1" s="1"/>
  <c r="H102" i="1"/>
  <c r="F34" i="1"/>
  <c r="G34" i="1"/>
  <c r="K34" i="1" s="1"/>
  <c r="H34" i="1"/>
  <c r="F667" i="1"/>
  <c r="G667" i="1"/>
  <c r="K667" i="1" s="1"/>
  <c r="H667" i="1"/>
  <c r="F563" i="1"/>
  <c r="G563" i="1"/>
  <c r="K563" i="1" s="1"/>
  <c r="H563" i="1"/>
  <c r="F20" i="1"/>
  <c r="G20" i="1"/>
  <c r="K20" i="1" s="1"/>
  <c r="H20" i="1"/>
  <c r="F46" i="1"/>
  <c r="G46" i="1"/>
  <c r="K46" i="1" s="1"/>
  <c r="H46" i="1"/>
  <c r="F668" i="1"/>
  <c r="G668" i="1"/>
  <c r="K668" i="1" s="1"/>
  <c r="H668" i="1"/>
  <c r="F294" i="1"/>
  <c r="G294" i="1"/>
  <c r="K294" i="1" s="1"/>
  <c r="H294" i="1"/>
  <c r="F494" i="1"/>
  <c r="G494" i="1"/>
  <c r="K494" i="1" s="1"/>
  <c r="H494" i="1"/>
  <c r="F404" i="1"/>
  <c r="G404" i="1"/>
  <c r="K404" i="1" s="1"/>
  <c r="H404" i="1"/>
  <c r="F860" i="1"/>
  <c r="G860" i="1"/>
  <c r="K860" i="1" s="1"/>
  <c r="H860" i="1"/>
  <c r="F897" i="1"/>
  <c r="G897" i="1"/>
  <c r="K897" i="1" s="1"/>
  <c r="H897" i="1"/>
  <c r="F600" i="1"/>
  <c r="G600" i="1"/>
  <c r="K600" i="1" s="1"/>
  <c r="H600" i="1"/>
  <c r="F229" i="1"/>
  <c r="G229" i="1"/>
  <c r="K229" i="1" s="1"/>
  <c r="H229" i="1"/>
  <c r="F474" i="1"/>
  <c r="G474" i="1"/>
  <c r="K474" i="1" s="1"/>
  <c r="H474" i="1"/>
  <c r="F950" i="1"/>
  <c r="G950" i="1"/>
  <c r="K950" i="1" s="1"/>
  <c r="H950" i="1"/>
  <c r="F383" i="1"/>
  <c r="G383" i="1"/>
  <c r="K383" i="1" s="1"/>
  <c r="H383" i="1"/>
  <c r="F812" i="1"/>
  <c r="G812" i="1"/>
  <c r="K812" i="1" s="1"/>
  <c r="H812" i="1"/>
  <c r="F843" i="1"/>
  <c r="G843" i="1"/>
  <c r="K843" i="1" s="1"/>
  <c r="H843" i="1"/>
  <c r="F131" i="1"/>
  <c r="G131" i="1"/>
  <c r="K131" i="1" s="1"/>
  <c r="H131" i="1"/>
  <c r="F30" i="1"/>
  <c r="G30" i="1"/>
  <c r="K30" i="1" s="1"/>
  <c r="H30" i="1"/>
  <c r="F868" i="1"/>
  <c r="G868" i="1"/>
  <c r="K868" i="1" s="1"/>
  <c r="H868" i="1"/>
  <c r="F658" i="1"/>
  <c r="G658" i="1"/>
  <c r="K658" i="1" s="1"/>
  <c r="H658" i="1"/>
  <c r="F330" i="1"/>
  <c r="G330" i="1"/>
  <c r="K330" i="1" s="1"/>
  <c r="H330" i="1"/>
  <c r="F442" i="1"/>
  <c r="G442" i="1"/>
  <c r="K442" i="1" s="1"/>
  <c r="H442" i="1"/>
  <c r="F489" i="1"/>
  <c r="G489" i="1"/>
  <c r="K489" i="1" s="1"/>
  <c r="H489" i="1"/>
  <c r="F169" i="1"/>
  <c r="G169" i="1"/>
  <c r="K169" i="1" s="1"/>
  <c r="H169" i="1"/>
  <c r="F865" i="1"/>
  <c r="G865" i="1"/>
  <c r="K865" i="1" s="1"/>
  <c r="H865" i="1"/>
  <c r="F629" i="1"/>
  <c r="G629" i="1"/>
  <c r="K629" i="1" s="1"/>
  <c r="H629" i="1"/>
  <c r="F743" i="1"/>
  <c r="G743" i="1"/>
  <c r="K743" i="1" s="1"/>
  <c r="H743" i="1"/>
  <c r="F289" i="1"/>
  <c r="G289" i="1"/>
  <c r="K289" i="1" s="1"/>
  <c r="H289" i="1"/>
  <c r="F691" i="1"/>
  <c r="G691" i="1"/>
  <c r="K691" i="1" s="1"/>
  <c r="H691" i="1"/>
  <c r="F39" i="1"/>
  <c r="G39" i="1"/>
  <c r="K39" i="1" s="1"/>
  <c r="H39" i="1"/>
  <c r="F67" i="1"/>
  <c r="G67" i="1"/>
  <c r="K67" i="1" s="1"/>
  <c r="H67" i="1"/>
  <c r="F113" i="1"/>
  <c r="G113" i="1"/>
  <c r="K113" i="1" s="1"/>
  <c r="H113" i="1"/>
  <c r="F245" i="1"/>
  <c r="G245" i="1"/>
  <c r="K245" i="1" s="1"/>
  <c r="H245" i="1"/>
  <c r="F132" i="1"/>
  <c r="G132" i="1"/>
  <c r="K132" i="1" s="1"/>
  <c r="H132" i="1"/>
  <c r="F735" i="1"/>
  <c r="G735" i="1"/>
  <c r="K735" i="1" s="1"/>
  <c r="H735" i="1"/>
  <c r="F852" i="1"/>
  <c r="G852" i="1"/>
  <c r="K852" i="1" s="1"/>
  <c r="H852" i="1"/>
  <c r="F15" i="1"/>
  <c r="G15" i="1"/>
  <c r="K15" i="1" s="1"/>
  <c r="H15" i="1"/>
  <c r="F758" i="1"/>
  <c r="G758" i="1"/>
  <c r="K758" i="1" s="1"/>
  <c r="H758" i="1"/>
  <c r="F262" i="1"/>
  <c r="G262" i="1"/>
  <c r="K262" i="1" s="1"/>
  <c r="H262" i="1"/>
  <c r="F801" i="1"/>
  <c r="G801" i="1"/>
  <c r="K801" i="1" s="1"/>
  <c r="H801" i="1"/>
  <c r="F146" i="1"/>
  <c r="G146" i="1"/>
  <c r="K146" i="1" s="1"/>
  <c r="H146" i="1"/>
  <c r="F873" i="1"/>
  <c r="G873" i="1"/>
  <c r="K873" i="1" s="1"/>
  <c r="H873" i="1"/>
  <c r="F960" i="1"/>
  <c r="G960" i="1"/>
  <c r="K960" i="1" s="1"/>
  <c r="H960" i="1"/>
  <c r="F533" i="1"/>
  <c r="G533" i="1"/>
  <c r="K533" i="1" s="1"/>
  <c r="H533" i="1"/>
  <c r="F490" i="1"/>
  <c r="G490" i="1"/>
  <c r="K490" i="1" s="1"/>
  <c r="H490" i="1"/>
  <c r="F212" i="1"/>
  <c r="G212" i="1"/>
  <c r="K212" i="1" s="1"/>
  <c r="H212" i="1"/>
  <c r="F220" i="1"/>
  <c r="G220" i="1"/>
  <c r="K220" i="1" s="1"/>
  <c r="H220" i="1"/>
  <c r="F984" i="1"/>
  <c r="G984" i="1"/>
  <c r="K984" i="1" s="1"/>
  <c r="H984" i="1"/>
  <c r="F290" i="1"/>
  <c r="G290" i="1"/>
  <c r="K290" i="1" s="1"/>
  <c r="H290" i="1"/>
  <c r="F88" i="1"/>
  <c r="G88" i="1"/>
  <c r="K88" i="1" s="1"/>
  <c r="H88" i="1"/>
  <c r="F929" i="1"/>
  <c r="G929" i="1"/>
  <c r="K929" i="1" s="1"/>
  <c r="H929" i="1"/>
  <c r="F505" i="1"/>
  <c r="G505" i="1"/>
  <c r="K505" i="1" s="1"/>
  <c r="H505" i="1"/>
  <c r="F621" i="1"/>
  <c r="G621" i="1"/>
  <c r="K621" i="1" s="1"/>
  <c r="H621" i="1"/>
  <c r="F208" i="1"/>
  <c r="G208" i="1"/>
  <c r="K208" i="1" s="1"/>
  <c r="H208" i="1"/>
  <c r="F727" i="1"/>
  <c r="G727" i="1"/>
  <c r="K727" i="1" s="1"/>
  <c r="H727" i="1"/>
  <c r="F781" i="1"/>
  <c r="G781" i="1"/>
  <c r="K781" i="1" s="1"/>
  <c r="H781" i="1"/>
  <c r="F659" i="1"/>
  <c r="G659" i="1"/>
  <c r="K659" i="1" s="1"/>
  <c r="H659" i="1"/>
  <c r="F90" i="1"/>
  <c r="G90" i="1"/>
  <c r="K90" i="1" s="1"/>
  <c r="H90" i="1"/>
  <c r="F395" i="1"/>
  <c r="G395" i="1"/>
  <c r="K395" i="1" s="1"/>
  <c r="H395" i="1"/>
  <c r="F917" i="1"/>
  <c r="G917" i="1"/>
  <c r="K917" i="1" s="1"/>
  <c r="H917" i="1"/>
  <c r="F495" i="1"/>
  <c r="G495" i="1"/>
  <c r="K495" i="1" s="1"/>
  <c r="H495" i="1"/>
  <c r="F303" i="1"/>
  <c r="G303" i="1"/>
  <c r="K303" i="1" s="1"/>
  <c r="H303" i="1"/>
  <c r="F35" i="1"/>
  <c r="G35" i="1"/>
  <c r="K35" i="1" s="1"/>
  <c r="H35" i="1"/>
  <c r="F630" i="1"/>
  <c r="G630" i="1"/>
  <c r="K630" i="1" s="1"/>
  <c r="H630" i="1"/>
  <c r="F424" i="1"/>
  <c r="G424" i="1"/>
  <c r="K424" i="1" s="1"/>
  <c r="H424" i="1"/>
  <c r="F886" i="1"/>
  <c r="G886" i="1"/>
  <c r="K886" i="1" s="1"/>
  <c r="H886" i="1"/>
  <c r="F480" i="1"/>
  <c r="G480" i="1"/>
  <c r="K480" i="1" s="1"/>
  <c r="H480" i="1"/>
  <c r="F410" i="1"/>
  <c r="G410" i="1"/>
  <c r="K410" i="1" s="1"/>
  <c r="H410" i="1"/>
  <c r="F481" i="1"/>
  <c r="G481" i="1"/>
  <c r="K481" i="1" s="1"/>
  <c r="H481" i="1"/>
  <c r="F170" i="1"/>
  <c r="G170" i="1"/>
  <c r="K170" i="1" s="1"/>
  <c r="H170" i="1"/>
  <c r="F58" i="1"/>
  <c r="G58" i="1"/>
  <c r="K58" i="1" s="1"/>
  <c r="H58" i="1"/>
  <c r="F534" i="1"/>
  <c r="G534" i="1"/>
  <c r="K534" i="1" s="1"/>
  <c r="H534" i="1"/>
  <c r="F274" i="1"/>
  <c r="G274" i="1"/>
  <c r="K274" i="1" s="1"/>
  <c r="H274" i="1"/>
  <c r="F164" i="1"/>
  <c r="G164" i="1"/>
  <c r="K164" i="1" s="1"/>
  <c r="H164" i="1"/>
  <c r="F84" i="1"/>
  <c r="G84" i="1"/>
  <c r="K84" i="1" s="1"/>
  <c r="H84" i="1"/>
  <c r="F930" i="1"/>
  <c r="G930" i="1"/>
  <c r="K930" i="1" s="1"/>
  <c r="H930" i="1"/>
  <c r="F275" i="1"/>
  <c r="G275" i="1"/>
  <c r="K275" i="1" s="1"/>
  <c r="H275" i="1"/>
  <c r="F411" i="1"/>
  <c r="G411" i="1"/>
  <c r="K411" i="1" s="1"/>
  <c r="H411" i="1"/>
  <c r="F304" i="1"/>
  <c r="G304" i="1"/>
  <c r="K304" i="1" s="1"/>
  <c r="H304" i="1"/>
  <c r="F833" i="1"/>
  <c r="G833" i="1"/>
  <c r="K833" i="1" s="1"/>
  <c r="H833" i="1"/>
  <c r="F379" i="1"/>
  <c r="G379" i="1"/>
  <c r="K379" i="1" s="1"/>
  <c r="H379" i="1"/>
  <c r="F766" i="1"/>
  <c r="G766" i="1"/>
  <c r="K766" i="1" s="1"/>
  <c r="H766" i="1"/>
  <c r="F782" i="1"/>
  <c r="G782" i="1"/>
  <c r="K782" i="1" s="1"/>
  <c r="H782" i="1"/>
  <c r="F52" i="1"/>
  <c r="G52" i="1"/>
  <c r="K52" i="1" s="1"/>
  <c r="H52" i="1"/>
  <c r="F223" i="1"/>
  <c r="G223" i="1"/>
  <c r="K223" i="1" s="1"/>
  <c r="H223" i="1"/>
  <c r="F345" i="1"/>
  <c r="G345" i="1"/>
  <c r="K345" i="1" s="1"/>
  <c r="H345" i="1"/>
  <c r="F339" i="1"/>
  <c r="G339" i="1"/>
  <c r="K339" i="1" s="1"/>
  <c r="H339" i="1"/>
  <c r="F482" i="1"/>
  <c r="G482" i="1"/>
  <c r="K482" i="1" s="1"/>
  <c r="H482" i="1"/>
  <c r="F807" i="1"/>
  <c r="G807" i="1"/>
  <c r="K807" i="1" s="1"/>
  <c r="H807" i="1"/>
  <c r="F728" i="1"/>
  <c r="G728" i="1"/>
  <c r="K728" i="1" s="1"/>
  <c r="H728" i="1"/>
  <c r="F962" i="1"/>
  <c r="G962" i="1"/>
  <c r="K962" i="1" s="1"/>
  <c r="H962" i="1"/>
  <c r="F544" i="1"/>
  <c r="G544" i="1"/>
  <c r="K544" i="1" s="1"/>
  <c r="H544" i="1"/>
  <c r="F672" i="1"/>
  <c r="G672" i="1"/>
  <c r="K672" i="1" s="1"/>
  <c r="H672" i="1"/>
  <c r="F643" i="1"/>
  <c r="G643" i="1"/>
  <c r="K643" i="1" s="1"/>
  <c r="H643" i="1"/>
  <c r="F871" i="1"/>
  <c r="G871" i="1"/>
  <c r="K871" i="1" s="1"/>
  <c r="H871" i="1"/>
  <c r="F535" i="1"/>
  <c r="G535" i="1"/>
  <c r="K535" i="1" s="1"/>
  <c r="H535" i="1"/>
  <c r="F902" i="1"/>
  <c r="G902" i="1"/>
  <c r="K902" i="1" s="1"/>
  <c r="H902" i="1"/>
  <c r="F380" i="1"/>
  <c r="G380" i="1"/>
  <c r="K380" i="1" s="1"/>
  <c r="H380" i="1"/>
  <c r="F22" i="1"/>
  <c r="G22" i="1"/>
  <c r="K22" i="1" s="1"/>
  <c r="H22" i="1"/>
  <c r="F370" i="1"/>
  <c r="G370" i="1"/>
  <c r="K370" i="1" s="1"/>
  <c r="H370" i="1"/>
  <c r="F903" i="1"/>
  <c r="G903" i="1"/>
  <c r="K903" i="1" s="1"/>
  <c r="H903" i="1"/>
  <c r="F142" i="1"/>
  <c r="G142" i="1"/>
  <c r="K142" i="1" s="1"/>
  <c r="H142" i="1"/>
  <c r="F354" i="1"/>
  <c r="G354" i="1"/>
  <c r="K354" i="1" s="1"/>
  <c r="H354" i="1"/>
  <c r="F736" i="1"/>
  <c r="G736" i="1"/>
  <c r="K736" i="1" s="1"/>
  <c r="H736" i="1"/>
  <c r="F435" i="1"/>
  <c r="G435" i="1"/>
  <c r="K435" i="1" s="1"/>
  <c r="H435" i="1"/>
  <c r="F213" i="1"/>
  <c r="G213" i="1"/>
  <c r="K213" i="1" s="1"/>
  <c r="H213" i="1"/>
  <c r="F577" i="1"/>
  <c r="G577" i="1"/>
  <c r="K577" i="1" s="1"/>
  <c r="H577" i="1"/>
  <c r="F692" i="1"/>
  <c r="G692" i="1"/>
  <c r="K692" i="1" s="1"/>
  <c r="H692" i="1"/>
  <c r="F678" i="1"/>
  <c r="G678" i="1"/>
  <c r="K678" i="1" s="1"/>
  <c r="H678" i="1"/>
  <c r="F772" i="1"/>
  <c r="G772" i="1"/>
  <c r="K772" i="1" s="1"/>
  <c r="H772" i="1"/>
  <c r="F276" i="1"/>
  <c r="G276" i="1"/>
  <c r="K276" i="1" s="1"/>
  <c r="H276" i="1"/>
  <c r="F119" i="1"/>
  <c r="G119" i="1"/>
  <c r="K119" i="1" s="1"/>
  <c r="H119" i="1"/>
  <c r="F837" i="1"/>
  <c r="G837" i="1"/>
  <c r="K837" i="1" s="1"/>
  <c r="H837" i="1"/>
  <c r="F644" i="1"/>
  <c r="G644" i="1"/>
  <c r="K644" i="1" s="1"/>
  <c r="H644" i="1"/>
  <c r="F159" i="1"/>
  <c r="G159" i="1"/>
  <c r="K159" i="1" s="1"/>
  <c r="H159" i="1"/>
  <c r="F910" i="1"/>
  <c r="G910" i="1"/>
  <c r="K910" i="1" s="1"/>
  <c r="H910" i="1"/>
  <c r="F908" i="1"/>
  <c r="G908" i="1"/>
  <c r="K908" i="1" s="1"/>
  <c r="H908" i="1"/>
  <c r="F861" i="1"/>
  <c r="G861" i="1"/>
  <c r="K861" i="1" s="1"/>
  <c r="H861" i="1"/>
  <c r="F483" i="1"/>
  <c r="G483" i="1"/>
  <c r="K483" i="1" s="1"/>
  <c r="H483" i="1"/>
  <c r="F496" i="1"/>
  <c r="G496" i="1"/>
  <c r="K496" i="1" s="1"/>
  <c r="H496" i="1"/>
  <c r="J496" i="1" s="1"/>
  <c r="F645" i="1"/>
  <c r="G645" i="1"/>
  <c r="K645" i="1" s="1"/>
  <c r="H645" i="1"/>
  <c r="F993" i="1"/>
  <c r="G993" i="1"/>
  <c r="K993" i="1" s="1"/>
  <c r="H993" i="1"/>
  <c r="F977" i="1"/>
  <c r="G977" i="1"/>
  <c r="K977" i="1" s="1"/>
  <c r="H977" i="1"/>
  <c r="F103" i="1"/>
  <c r="G103" i="1"/>
  <c r="K103" i="1" s="1"/>
  <c r="H103" i="1"/>
  <c r="F536" i="1"/>
  <c r="G536" i="1"/>
  <c r="K536" i="1" s="1"/>
  <c r="H536" i="1"/>
  <c r="F59" i="1"/>
  <c r="G59" i="1"/>
  <c r="K59" i="1" s="1"/>
  <c r="H59" i="1"/>
  <c r="F456" i="1"/>
  <c r="G456" i="1"/>
  <c r="K456" i="1" s="1"/>
  <c r="H456" i="1"/>
  <c r="F263" i="1"/>
  <c r="G263" i="1"/>
  <c r="K263" i="1" s="1"/>
  <c r="H263" i="1"/>
  <c r="F40" i="1"/>
  <c r="G40" i="1"/>
  <c r="K40" i="1" s="1"/>
  <c r="H40" i="1"/>
  <c r="F123" i="1"/>
  <c r="G123" i="1"/>
  <c r="K123" i="1" s="1"/>
  <c r="H123" i="1"/>
  <c r="F610" i="1"/>
  <c r="G610" i="1"/>
  <c r="K610" i="1" s="1"/>
  <c r="H610" i="1"/>
  <c r="F60" i="1"/>
  <c r="G60" i="1"/>
  <c r="K60" i="1" s="1"/>
  <c r="H60" i="1"/>
  <c r="F611" i="1"/>
  <c r="G611" i="1"/>
  <c r="K611" i="1" s="1"/>
  <c r="H611" i="1"/>
  <c r="F252" i="1"/>
  <c r="G252" i="1"/>
  <c r="K252" i="1" s="1"/>
  <c r="H252" i="1"/>
  <c r="F564" i="1"/>
  <c r="G564" i="1"/>
  <c r="K564" i="1" s="1"/>
  <c r="H564" i="1"/>
  <c r="F553" i="1"/>
  <c r="G553" i="1"/>
  <c r="K553" i="1" s="1"/>
  <c r="H553" i="1"/>
  <c r="F396" i="1"/>
  <c r="G396" i="1"/>
  <c r="K396" i="1" s="1"/>
  <c r="H396" i="1"/>
  <c r="F824" i="1"/>
  <c r="G824" i="1"/>
  <c r="K824" i="1" s="1"/>
  <c r="H824" i="1"/>
  <c r="F214" i="1"/>
  <c r="G214" i="1"/>
  <c r="K214" i="1" s="1"/>
  <c r="H214" i="1"/>
  <c r="F704" i="1"/>
  <c r="G704" i="1"/>
  <c r="K704" i="1" s="1"/>
  <c r="H704" i="1"/>
  <c r="F882" i="1"/>
  <c r="G882" i="1"/>
  <c r="K882" i="1" s="1"/>
  <c r="H882" i="1"/>
  <c r="F201" i="1"/>
  <c r="G201" i="1"/>
  <c r="K201" i="1" s="1"/>
  <c r="H201" i="1"/>
  <c r="F264" i="1"/>
  <c r="G264" i="1"/>
  <c r="K264" i="1" s="1"/>
  <c r="H264" i="1"/>
  <c r="F124" i="1"/>
  <c r="G124" i="1"/>
  <c r="K124" i="1" s="1"/>
  <c r="H124" i="1"/>
  <c r="F25" i="1"/>
  <c r="G25" i="1"/>
  <c r="K25" i="1" s="1"/>
  <c r="H25" i="1"/>
  <c r="F612" i="1"/>
  <c r="G612" i="1"/>
  <c r="K612" i="1" s="1"/>
  <c r="H612" i="1"/>
  <c r="F68" i="1"/>
  <c r="G68" i="1"/>
  <c r="K68" i="1" s="1"/>
  <c r="H68" i="1"/>
  <c r="F825" i="1"/>
  <c r="G825" i="1"/>
  <c r="K825" i="1" s="1"/>
  <c r="H825" i="1"/>
  <c r="F381" i="1"/>
  <c r="G381" i="1"/>
  <c r="K381" i="1" s="1"/>
  <c r="H381" i="1"/>
  <c r="F179" i="1"/>
  <c r="G179" i="1"/>
  <c r="K179" i="1" s="1"/>
  <c r="H179" i="1"/>
  <c r="F968" i="1"/>
  <c r="G968" i="1"/>
  <c r="K968" i="1" s="1"/>
  <c r="H968" i="1"/>
  <c r="F209" i="1"/>
  <c r="G209" i="1"/>
  <c r="K209" i="1" s="1"/>
  <c r="H209" i="1"/>
  <c r="J209" i="1" s="1"/>
  <c r="F773" i="1"/>
  <c r="G773" i="1"/>
  <c r="K773" i="1" s="1"/>
  <c r="H773" i="1"/>
  <c r="F234" i="1"/>
  <c r="G234" i="1"/>
  <c r="K234" i="1" s="1"/>
  <c r="H234" i="1"/>
  <c r="F705" i="1"/>
  <c r="G705" i="1"/>
  <c r="K705" i="1" s="1"/>
  <c r="H705" i="1"/>
  <c r="F996" i="1"/>
  <c r="G996" i="1"/>
  <c r="K996" i="1" s="1"/>
  <c r="H996" i="1"/>
  <c r="F138" i="1"/>
  <c r="G138" i="1"/>
  <c r="K138" i="1" s="1"/>
  <c r="H138" i="1"/>
  <c r="F706" i="1"/>
  <c r="G706" i="1"/>
  <c r="K706" i="1" s="1"/>
  <c r="H706" i="1"/>
  <c r="F165" i="1"/>
  <c r="G165" i="1"/>
  <c r="K165" i="1" s="1"/>
  <c r="H165" i="1"/>
  <c r="F914" i="1"/>
  <c r="G914" i="1"/>
  <c r="K914" i="1" s="1"/>
  <c r="H914" i="1"/>
  <c r="F355" i="1"/>
  <c r="G355" i="1"/>
  <c r="K355" i="1" s="1"/>
  <c r="H355" i="1"/>
  <c r="F431" i="1"/>
  <c r="G431" i="1"/>
  <c r="K431" i="1" s="1"/>
  <c r="H431" i="1"/>
  <c r="F277" i="1"/>
  <c r="G277" i="1"/>
  <c r="K277" i="1" s="1"/>
  <c r="H277" i="1"/>
  <c r="F319" i="1"/>
  <c r="G319" i="1"/>
  <c r="K319" i="1" s="1"/>
  <c r="H319" i="1"/>
  <c r="F180" i="1"/>
  <c r="G180" i="1"/>
  <c r="K180" i="1" s="1"/>
  <c r="H180" i="1"/>
  <c r="F425" i="1"/>
  <c r="G425" i="1"/>
  <c r="K425" i="1" s="1"/>
  <c r="H425" i="1"/>
  <c r="F819" i="1"/>
  <c r="G819" i="1"/>
  <c r="K819" i="1" s="1"/>
  <c r="H819" i="1"/>
  <c r="F802" i="1"/>
  <c r="G802" i="1"/>
  <c r="K802" i="1" s="1"/>
  <c r="H802" i="1"/>
  <c r="F139" i="1"/>
  <c r="G139" i="1"/>
  <c r="K139" i="1" s="1"/>
  <c r="H139" i="1"/>
  <c r="F13" i="1"/>
  <c r="G13" i="1"/>
  <c r="K13" i="1" s="1"/>
  <c r="H13" i="1"/>
  <c r="F215" i="1"/>
  <c r="G215" i="1"/>
  <c r="K215" i="1" s="1"/>
  <c r="H215" i="1"/>
  <c r="F904" i="1"/>
  <c r="G904" i="1"/>
  <c r="K904" i="1" s="1"/>
  <c r="H904" i="1"/>
  <c r="F147" i="1"/>
  <c r="G147" i="1"/>
  <c r="K147" i="1" s="1"/>
  <c r="H147" i="1"/>
  <c r="F774" i="1"/>
  <c r="G774" i="1"/>
  <c r="K774" i="1" s="1"/>
  <c r="H774" i="1"/>
  <c r="F669" i="1"/>
  <c r="G669" i="1"/>
  <c r="K669" i="1" s="1"/>
  <c r="H669" i="1"/>
  <c r="F443" i="1"/>
  <c r="G443" i="1"/>
  <c r="K443" i="1" s="1"/>
  <c r="H443" i="1"/>
  <c r="F346" i="1"/>
  <c r="G346" i="1"/>
  <c r="K346" i="1" s="1"/>
  <c r="H346" i="1"/>
  <c r="F775" i="1"/>
  <c r="G775" i="1"/>
  <c r="K775" i="1" s="1"/>
  <c r="H775" i="1"/>
  <c r="F305" i="1"/>
  <c r="G305" i="1"/>
  <c r="K305" i="1" s="1"/>
  <c r="H305" i="1"/>
  <c r="F887" i="1"/>
  <c r="G887" i="1"/>
  <c r="K887" i="1" s="1"/>
  <c r="H887" i="1"/>
  <c r="F862" i="1"/>
  <c r="G862" i="1"/>
  <c r="K862" i="1" s="1"/>
  <c r="H862" i="1"/>
  <c r="F278" i="1"/>
  <c r="G278" i="1"/>
  <c r="K278" i="1" s="1"/>
  <c r="H278" i="1"/>
  <c r="F639" i="1"/>
  <c r="G639" i="1"/>
  <c r="K639" i="1" s="1"/>
  <c r="H639" i="1"/>
  <c r="F795" i="1"/>
  <c r="G795" i="1"/>
  <c r="K795" i="1" s="1"/>
  <c r="H795" i="1"/>
  <c r="J795" i="1" s="1"/>
  <c r="F11" i="1"/>
  <c r="G11" i="1"/>
  <c r="K11" i="1" s="1"/>
  <c r="H11" i="1"/>
  <c r="F537" i="1"/>
  <c r="G537" i="1"/>
  <c r="K537" i="1" s="1"/>
  <c r="H537" i="1"/>
  <c r="F924" i="1"/>
  <c r="G924" i="1"/>
  <c r="K924" i="1" s="1"/>
  <c r="H924" i="1"/>
  <c r="F450" i="1"/>
  <c r="G450" i="1"/>
  <c r="K450" i="1" s="1"/>
  <c r="H450" i="1"/>
  <c r="F235" i="1"/>
  <c r="G235" i="1"/>
  <c r="K235" i="1" s="1"/>
  <c r="H235" i="1"/>
  <c r="F517" i="1"/>
  <c r="G517" i="1"/>
  <c r="K517" i="1" s="1"/>
  <c r="H517" i="1"/>
  <c r="F660" i="1"/>
  <c r="G660" i="1"/>
  <c r="K660" i="1" s="1"/>
  <c r="H660" i="1"/>
  <c r="F601" i="1"/>
  <c r="G601" i="1"/>
  <c r="K601" i="1" s="1"/>
  <c r="H601" i="1"/>
  <c r="F955" i="1"/>
  <c r="G955" i="1"/>
  <c r="K955" i="1" s="1"/>
  <c r="H955" i="1"/>
  <c r="F43" i="1"/>
  <c r="G43" i="1"/>
  <c r="K43" i="1" s="1"/>
  <c r="H43" i="1"/>
  <c r="F808" i="1"/>
  <c r="G808" i="1"/>
  <c r="K808" i="1" s="1"/>
  <c r="H808" i="1"/>
  <c r="F559" i="1"/>
  <c r="G559" i="1"/>
  <c r="K559" i="1" s="1"/>
  <c r="H559" i="1"/>
  <c r="F356" i="1"/>
  <c r="G356" i="1"/>
  <c r="K356" i="1" s="1"/>
  <c r="H356" i="1"/>
  <c r="F838" i="1"/>
  <c r="G838" i="1"/>
  <c r="K838" i="1" s="1"/>
  <c r="H838" i="1"/>
  <c r="F737" i="1"/>
  <c r="G737" i="1"/>
  <c r="K737" i="1" s="1"/>
  <c r="H737" i="1"/>
  <c r="F856" i="1"/>
  <c r="G856" i="1"/>
  <c r="K856" i="1" s="1"/>
  <c r="H856" i="1"/>
  <c r="F622" i="1"/>
  <c r="G622" i="1"/>
  <c r="K622" i="1" s="1"/>
  <c r="H622" i="1"/>
  <c r="F931" i="1"/>
  <c r="G931" i="1"/>
  <c r="K931" i="1" s="1"/>
  <c r="H931" i="1"/>
  <c r="F565" i="1"/>
  <c r="G565" i="1"/>
  <c r="K565" i="1" s="1"/>
  <c r="H565" i="1"/>
  <c r="F340" i="1"/>
  <c r="G340" i="1"/>
  <c r="K340" i="1" s="1"/>
  <c r="H340" i="1"/>
  <c r="F572" i="1"/>
  <c r="G572" i="1"/>
  <c r="K572" i="1" s="1"/>
  <c r="H572" i="1"/>
  <c r="F295" i="1"/>
  <c r="G295" i="1"/>
  <c r="K295" i="1" s="1"/>
  <c r="H295" i="1"/>
  <c r="F631" i="1"/>
  <c r="G631" i="1"/>
  <c r="K631" i="1" s="1"/>
  <c r="H631" i="1"/>
  <c r="F432" i="1"/>
  <c r="G432" i="1"/>
  <c r="K432" i="1" s="1"/>
  <c r="H432" i="1"/>
  <c r="F148" i="1"/>
  <c r="G148" i="1"/>
  <c r="K148" i="1" s="1"/>
  <c r="H148" i="1"/>
  <c r="F545" i="1"/>
  <c r="G545" i="1"/>
  <c r="K545" i="1" s="1"/>
  <c r="H545" i="1"/>
  <c r="F729" i="1"/>
  <c r="G729" i="1"/>
  <c r="K729" i="1" s="1"/>
  <c r="H729" i="1"/>
  <c r="F166" i="1"/>
  <c r="G166" i="1"/>
  <c r="K166" i="1" s="1"/>
  <c r="H166" i="1"/>
  <c r="F265" i="1"/>
  <c r="G265" i="1"/>
  <c r="K265" i="1" s="1"/>
  <c r="H265" i="1"/>
  <c r="F405" i="1"/>
  <c r="G405" i="1"/>
  <c r="K405" i="1" s="1"/>
  <c r="H405" i="1"/>
  <c r="F670" i="1"/>
  <c r="G670" i="1"/>
  <c r="K670" i="1" s="1"/>
  <c r="H670" i="1"/>
  <c r="F759" i="1"/>
  <c r="G759" i="1"/>
  <c r="K759" i="1" s="1"/>
  <c r="H759" i="1"/>
  <c r="F693" i="1"/>
  <c r="G693" i="1"/>
  <c r="K693" i="1" s="1"/>
  <c r="H693" i="1"/>
  <c r="F573" i="1"/>
  <c r="G573" i="1"/>
  <c r="K573" i="1" s="1"/>
  <c r="H573" i="1"/>
  <c r="F632" i="1"/>
  <c r="G632" i="1"/>
  <c r="K632" i="1" s="1"/>
  <c r="H632" i="1"/>
  <c r="F633" i="1"/>
  <c r="G633" i="1"/>
  <c r="K633" i="1" s="1"/>
  <c r="H633" i="1"/>
  <c r="F646" i="1"/>
  <c r="G646" i="1"/>
  <c r="K646" i="1" s="1"/>
  <c r="H646" i="1"/>
  <c r="F296" i="1"/>
  <c r="G296" i="1"/>
  <c r="K296" i="1" s="1"/>
  <c r="H296" i="1"/>
  <c r="F686" i="1"/>
  <c r="G686" i="1"/>
  <c r="K686" i="1" s="1"/>
  <c r="H686" i="1"/>
  <c r="F331" i="1"/>
  <c r="G331" i="1"/>
  <c r="K331" i="1" s="1"/>
  <c r="H331" i="1"/>
  <c r="F613" i="1"/>
  <c r="G613" i="1"/>
  <c r="K613" i="1" s="1"/>
  <c r="H613" i="1"/>
  <c r="F673" i="1"/>
  <c r="G673" i="1"/>
  <c r="K673" i="1" s="1"/>
  <c r="H673" i="1"/>
  <c r="F347" i="1"/>
  <c r="G347" i="1"/>
  <c r="K347" i="1" s="1"/>
  <c r="H347" i="1"/>
  <c r="F869" i="1"/>
  <c r="G869" i="1"/>
  <c r="K869" i="1" s="1"/>
  <c r="H869" i="1"/>
  <c r="F511" i="1"/>
  <c r="G511" i="1"/>
  <c r="K511" i="1" s="1"/>
  <c r="H511" i="1"/>
  <c r="F184" i="1"/>
  <c r="G184" i="1"/>
  <c r="K184" i="1" s="1"/>
  <c r="H184" i="1"/>
  <c r="F602" i="1"/>
  <c r="G602" i="1"/>
  <c r="K602" i="1" s="1"/>
  <c r="H602" i="1"/>
  <c r="F202" i="1"/>
  <c r="G202" i="1"/>
  <c r="K202" i="1" s="1"/>
  <c r="H202" i="1"/>
  <c r="F323" i="1"/>
  <c r="G323" i="1"/>
  <c r="K323" i="1" s="1"/>
  <c r="H323" i="1"/>
  <c r="F813" i="1"/>
  <c r="G813" i="1"/>
  <c r="K813" i="1" s="1"/>
  <c r="H813" i="1"/>
  <c r="F44" i="1"/>
  <c r="G44" i="1"/>
  <c r="K44" i="1" s="1"/>
  <c r="H44" i="1"/>
  <c r="F760" i="1"/>
  <c r="G760" i="1"/>
  <c r="K760" i="1" s="1"/>
  <c r="H760" i="1"/>
  <c r="F820" i="1"/>
  <c r="G820" i="1"/>
  <c r="K820" i="1" s="1"/>
  <c r="H820" i="1"/>
  <c r="F283" i="1"/>
  <c r="G283" i="1"/>
  <c r="K283" i="1" s="1"/>
  <c r="H283" i="1"/>
  <c r="F149" i="1"/>
  <c r="G149" i="1"/>
  <c r="K149" i="1" s="1"/>
  <c r="H149" i="1"/>
  <c r="F730" i="1"/>
  <c r="G730" i="1"/>
  <c r="K730" i="1" s="1"/>
  <c r="H730" i="1"/>
  <c r="F153" i="1"/>
  <c r="G153" i="1"/>
  <c r="K153" i="1" s="1"/>
  <c r="H153" i="1"/>
  <c r="F694" i="1"/>
  <c r="G694" i="1"/>
  <c r="K694" i="1" s="1"/>
  <c r="H694" i="1"/>
  <c r="F475" i="1"/>
  <c r="G475" i="1"/>
  <c r="K475" i="1" s="1"/>
  <c r="H475" i="1"/>
  <c r="F306" i="1"/>
  <c r="G306" i="1"/>
  <c r="K306" i="1" s="1"/>
  <c r="H306" i="1"/>
  <c r="F578" i="1"/>
  <c r="G578" i="1"/>
  <c r="K578" i="1" s="1"/>
  <c r="H578" i="1"/>
  <c r="F371" i="1"/>
  <c r="G371" i="1"/>
  <c r="K371" i="1" s="1"/>
  <c r="H371" i="1"/>
  <c r="F253" i="1"/>
  <c r="G253" i="1"/>
  <c r="K253" i="1" s="1"/>
  <c r="H253" i="1"/>
  <c r="F796" i="1"/>
  <c r="G796" i="1"/>
  <c r="K796" i="1" s="1"/>
  <c r="H796" i="1"/>
  <c r="J796" i="1" s="1"/>
  <c r="F738" i="1"/>
  <c r="G738" i="1"/>
  <c r="K738" i="1" s="1"/>
  <c r="H738" i="1"/>
  <c r="F932" i="1"/>
  <c r="G932" i="1"/>
  <c r="K932" i="1" s="1"/>
  <c r="H932" i="1"/>
  <c r="F279" i="1"/>
  <c r="G279" i="1"/>
  <c r="K279" i="1" s="1"/>
  <c r="H279" i="1"/>
  <c r="F194" i="1"/>
  <c r="G194" i="1"/>
  <c r="K194" i="1" s="1"/>
  <c r="H194" i="1"/>
  <c r="F133" i="1"/>
  <c r="G133" i="1"/>
  <c r="K133" i="1" s="1"/>
  <c r="H133" i="1"/>
  <c r="F246" i="1"/>
  <c r="G246" i="1"/>
  <c r="K246" i="1" s="1"/>
  <c r="H246" i="1"/>
  <c r="F844" i="1"/>
  <c r="G844" i="1"/>
  <c r="K844" i="1" s="1"/>
  <c r="H844" i="1"/>
  <c r="F956" i="1"/>
  <c r="G956" i="1"/>
  <c r="K956" i="1" s="1"/>
  <c r="H956" i="1"/>
  <c r="F105" i="1"/>
  <c r="G105" i="1"/>
  <c r="K105" i="1" s="1"/>
  <c r="H105" i="1"/>
  <c r="F783" i="1"/>
  <c r="G783" i="1"/>
  <c r="K783" i="1" s="1"/>
  <c r="H783" i="1"/>
  <c r="F291" i="1"/>
  <c r="G291" i="1"/>
  <c r="K291" i="1" s="1"/>
  <c r="H291" i="1"/>
  <c r="F845" i="1"/>
  <c r="G845" i="1"/>
  <c r="K845" i="1" s="1"/>
  <c r="H845" i="1"/>
  <c r="F29" i="1"/>
  <c r="G29" i="1"/>
  <c r="K29" i="1" s="1"/>
  <c r="H29" i="1"/>
  <c r="F412" i="1"/>
  <c r="G412" i="1"/>
  <c r="K412" i="1" s="1"/>
  <c r="H412" i="1"/>
  <c r="F518" i="1"/>
  <c r="G518" i="1"/>
  <c r="K518" i="1" s="1"/>
  <c r="H518" i="1"/>
  <c r="F348" i="1"/>
  <c r="G348" i="1"/>
  <c r="K348" i="1" s="1"/>
  <c r="H348" i="1"/>
  <c r="F866" i="1"/>
  <c r="G866" i="1"/>
  <c r="K866" i="1" s="1"/>
  <c r="H866" i="1"/>
  <c r="F98" i="1"/>
  <c r="G98" i="1"/>
  <c r="K98" i="1" s="1"/>
  <c r="H98" i="1"/>
  <c r="F821" i="1"/>
  <c r="G821" i="1"/>
  <c r="K821" i="1" s="1"/>
  <c r="H821" i="1"/>
  <c r="F388" i="1"/>
  <c r="G388" i="1"/>
  <c r="K388" i="1" s="1"/>
  <c r="H388" i="1"/>
  <c r="F125" i="1"/>
  <c r="G125" i="1"/>
  <c r="K125" i="1" s="1"/>
  <c r="H125" i="1"/>
  <c r="F719" i="1"/>
  <c r="G719" i="1"/>
  <c r="K719" i="1" s="1"/>
  <c r="H719" i="1"/>
  <c r="F888" i="1"/>
  <c r="G888" i="1"/>
  <c r="K888" i="1" s="1"/>
  <c r="H888" i="1"/>
  <c r="F814" i="1"/>
  <c r="G814" i="1"/>
  <c r="K814" i="1" s="1"/>
  <c r="H814" i="1"/>
  <c r="F634" i="1"/>
  <c r="G634" i="1"/>
  <c r="K634" i="1" s="1"/>
  <c r="H634" i="1"/>
  <c r="F457" i="1"/>
  <c r="G457" i="1"/>
  <c r="K457" i="1" s="1"/>
  <c r="H457" i="1"/>
  <c r="F849" i="1"/>
  <c r="G849" i="1"/>
  <c r="K849" i="1" s="1"/>
  <c r="H849" i="1"/>
  <c r="F947" i="1"/>
  <c r="G947" i="1"/>
  <c r="K947" i="1" s="1"/>
  <c r="H947" i="1"/>
  <c r="F266" i="1"/>
  <c r="G266" i="1"/>
  <c r="K266" i="1" s="1"/>
  <c r="H266" i="1"/>
  <c r="F839" i="1"/>
  <c r="G839" i="1"/>
  <c r="K839" i="1" s="1"/>
  <c r="H839" i="1"/>
  <c r="F990" i="1"/>
  <c r="G990" i="1"/>
  <c r="K990" i="1" s="1"/>
  <c r="H990" i="1"/>
  <c r="F767" i="1"/>
  <c r="G767" i="1"/>
  <c r="K767" i="1" s="1"/>
  <c r="H767" i="1"/>
  <c r="J767" i="1" s="1"/>
  <c r="F341" i="1"/>
  <c r="G341" i="1"/>
  <c r="K341" i="1" s="1"/>
  <c r="H341" i="1"/>
  <c r="F466" i="1"/>
  <c r="G466" i="1"/>
  <c r="K466" i="1" s="1"/>
  <c r="H466" i="1"/>
  <c r="F826" i="1"/>
  <c r="G826" i="1"/>
  <c r="K826" i="1" s="1"/>
  <c r="H826" i="1"/>
  <c r="F892" i="1"/>
  <c r="G892" i="1"/>
  <c r="K892" i="1" s="1"/>
  <c r="H892" i="1"/>
  <c r="F357" i="1"/>
  <c r="G357" i="1"/>
  <c r="K357" i="1" s="1"/>
  <c r="H357" i="1"/>
  <c r="F554" i="1"/>
  <c r="G554" i="1"/>
  <c r="K554" i="1" s="1"/>
  <c r="H554" i="1"/>
  <c r="F695" i="1"/>
  <c r="G695" i="1"/>
  <c r="K695" i="1" s="1"/>
  <c r="H695" i="1"/>
  <c r="F822" i="1"/>
  <c r="G822" i="1"/>
  <c r="K822" i="1" s="1"/>
  <c r="H822" i="1"/>
  <c r="F254" i="1"/>
  <c r="G254" i="1"/>
  <c r="K254" i="1" s="1"/>
  <c r="H254" i="1"/>
  <c r="F661" i="1"/>
  <c r="G661" i="1"/>
  <c r="K661" i="1" s="1"/>
  <c r="H661" i="1"/>
  <c r="F53" i="1"/>
  <c r="G53" i="1"/>
  <c r="K53" i="1" s="1"/>
  <c r="H53" i="1"/>
  <c r="F7" i="1"/>
  <c r="G7" i="1"/>
  <c r="K7" i="1" s="1"/>
  <c r="H7" i="1"/>
  <c r="F941" i="1"/>
  <c r="G941" i="1"/>
  <c r="K941" i="1" s="1"/>
  <c r="H941" i="1"/>
  <c r="F662" i="1"/>
  <c r="G662" i="1"/>
  <c r="K662" i="1" s="1"/>
  <c r="H662" i="1"/>
  <c r="F48" i="1"/>
  <c r="G48" i="1"/>
  <c r="K48" i="1" s="1"/>
  <c r="H48" i="1"/>
  <c r="F349" i="1"/>
  <c r="G349" i="1"/>
  <c r="K349" i="1" s="1"/>
  <c r="H349" i="1"/>
  <c r="F674" i="1"/>
  <c r="G674" i="1"/>
  <c r="K674" i="1" s="1"/>
  <c r="H674" i="1"/>
  <c r="F80" i="1"/>
  <c r="G80" i="1"/>
  <c r="K80" i="1" s="1"/>
  <c r="H80" i="1"/>
  <c r="F224" i="1"/>
  <c r="G224" i="1"/>
  <c r="K224" i="1" s="1"/>
  <c r="H224" i="1"/>
  <c r="F433" i="1"/>
  <c r="G433" i="1"/>
  <c r="K433" i="1" s="1"/>
  <c r="H433" i="1"/>
  <c r="F925" i="1"/>
  <c r="G925" i="1"/>
  <c r="K925" i="1" s="1"/>
  <c r="H925" i="1"/>
  <c r="F497" i="1"/>
  <c r="G497" i="1"/>
  <c r="K497" i="1" s="1"/>
  <c r="H497" i="1"/>
  <c r="F538" i="1"/>
  <c r="G538" i="1"/>
  <c r="K538" i="1" s="1"/>
  <c r="H538" i="1"/>
  <c r="F827" i="1"/>
  <c r="G827" i="1"/>
  <c r="K827" i="1" s="1"/>
  <c r="H827" i="1"/>
  <c r="F961" i="1"/>
  <c r="G961" i="1"/>
  <c r="K961" i="1" s="1"/>
  <c r="H961" i="1"/>
  <c r="F81" i="1"/>
  <c r="G81" i="1"/>
  <c r="K81" i="1" s="1"/>
  <c r="H81" i="1"/>
  <c r="F712" i="1"/>
  <c r="G712" i="1"/>
  <c r="K712" i="1" s="1"/>
  <c r="H712" i="1"/>
  <c r="F918" i="1"/>
  <c r="G918" i="1"/>
  <c r="K918" i="1" s="1"/>
  <c r="H918" i="1"/>
  <c r="F614" i="1"/>
  <c r="G614" i="1"/>
  <c r="K614" i="1" s="1"/>
  <c r="H614" i="1"/>
  <c r="F64" i="1"/>
  <c r="G64" i="1"/>
  <c r="K64" i="1" s="1"/>
  <c r="H64" i="1"/>
  <c r="F106" i="1"/>
  <c r="G106" i="1"/>
  <c r="K106" i="1" s="1"/>
  <c r="H106" i="1"/>
  <c r="F549" i="1"/>
  <c r="G549" i="1"/>
  <c r="K549" i="1" s="1"/>
  <c r="H549" i="1"/>
  <c r="J549" i="1" s="1"/>
  <c r="F784" i="1"/>
  <c r="G784" i="1"/>
  <c r="K784" i="1" s="1"/>
  <c r="H784" i="1"/>
  <c r="F992" i="1"/>
  <c r="G992" i="1"/>
  <c r="K992" i="1" s="1"/>
  <c r="H992" i="1"/>
  <c r="F476" i="1"/>
  <c r="G476" i="1"/>
  <c r="K476" i="1" s="1"/>
  <c r="H476" i="1"/>
  <c r="F230" i="1"/>
  <c r="G230" i="1"/>
  <c r="K230" i="1" s="1"/>
  <c r="H230" i="1"/>
  <c r="F297" i="1"/>
  <c r="G297" i="1"/>
  <c r="K297" i="1" s="1"/>
  <c r="H297" i="1"/>
  <c r="F397" i="1"/>
  <c r="G397" i="1"/>
  <c r="K397" i="1" s="1"/>
  <c r="H397" i="1"/>
  <c r="F498" i="1"/>
  <c r="G498" i="1"/>
  <c r="K498" i="1" s="1"/>
  <c r="H498" i="1"/>
  <c r="F181" i="1"/>
  <c r="G181" i="1"/>
  <c r="K181" i="1" s="1"/>
  <c r="H181" i="1"/>
  <c r="F499" i="1"/>
  <c r="G499" i="1"/>
  <c r="K499" i="1" s="1"/>
  <c r="H499" i="1"/>
  <c r="F635" i="1"/>
  <c r="G635" i="1"/>
  <c r="K635" i="1" s="1"/>
  <c r="H635" i="1"/>
  <c r="F594" i="1"/>
  <c r="G594" i="1"/>
  <c r="K594" i="1" s="1"/>
  <c r="H594" i="1"/>
  <c r="F477" i="1"/>
  <c r="G477" i="1"/>
  <c r="K477" i="1" s="1"/>
  <c r="H477" i="1"/>
  <c r="F883" i="1"/>
  <c r="G883" i="1"/>
  <c r="K883" i="1" s="1"/>
  <c r="H883" i="1"/>
  <c r="F500" i="1"/>
  <c r="G500" i="1"/>
  <c r="K500" i="1" s="1"/>
  <c r="H500" i="1"/>
  <c r="F61" i="1"/>
  <c r="G61" i="1"/>
  <c r="K61" i="1" s="1"/>
  <c r="H61" i="1"/>
  <c r="F720" i="1"/>
  <c r="G720" i="1"/>
  <c r="K720" i="1" s="1"/>
  <c r="H720" i="1"/>
  <c r="F853" i="1"/>
  <c r="G853" i="1"/>
  <c r="K853" i="1" s="1"/>
  <c r="H853" i="1"/>
  <c r="F731" i="1"/>
  <c r="G731" i="1"/>
  <c r="K731" i="1" s="1"/>
  <c r="H731" i="1"/>
  <c r="F501" i="1"/>
  <c r="G501" i="1"/>
  <c r="K501" i="1" s="1"/>
  <c r="H501" i="1"/>
  <c r="F969" i="1"/>
  <c r="G969" i="1"/>
  <c r="K969" i="1" s="1"/>
  <c r="H969" i="1"/>
  <c r="F114" i="1"/>
  <c r="G114" i="1"/>
  <c r="K114" i="1" s="1"/>
  <c r="H114" i="1"/>
  <c r="F525" i="1"/>
  <c r="G525" i="1"/>
  <c r="K525" i="1" s="1"/>
  <c r="H525" i="1"/>
  <c r="F255" i="1"/>
  <c r="G255" i="1"/>
  <c r="K255" i="1" s="1"/>
  <c r="H255" i="1"/>
  <c r="F185" i="1"/>
  <c r="G185" i="1"/>
  <c r="K185" i="1" s="1"/>
  <c r="H185" i="1"/>
  <c r="F358" i="1"/>
  <c r="G358" i="1"/>
  <c r="K358" i="1" s="1"/>
  <c r="H358" i="1"/>
  <c r="F74" i="1"/>
  <c r="G74" i="1"/>
  <c r="K74" i="1" s="1"/>
  <c r="H74" i="1"/>
  <c r="F126" i="1"/>
  <c r="G126" i="1"/>
  <c r="K126" i="1" s="1"/>
  <c r="H126" i="1"/>
  <c r="F115" i="1"/>
  <c r="G115" i="1"/>
  <c r="K115" i="1" s="1"/>
  <c r="H115" i="1"/>
  <c r="F834" i="1"/>
  <c r="G834" i="1"/>
  <c r="K834" i="1" s="1"/>
  <c r="H834" i="1"/>
  <c r="F231" i="1"/>
  <c r="G231" i="1"/>
  <c r="K231" i="1" s="1"/>
  <c r="H231" i="1"/>
  <c r="F107" i="1"/>
  <c r="G107" i="1"/>
  <c r="K107" i="1" s="1"/>
  <c r="H107" i="1"/>
  <c r="F95" i="1"/>
  <c r="G95" i="1"/>
  <c r="K95" i="1" s="1"/>
  <c r="H95" i="1"/>
  <c r="F835" i="1"/>
  <c r="G835" i="1"/>
  <c r="K835" i="1" s="1"/>
  <c r="H835" i="1"/>
  <c r="F491" i="1"/>
  <c r="G491" i="1"/>
  <c r="K491" i="1" s="1"/>
  <c r="H491" i="1"/>
  <c r="F739" i="1"/>
  <c r="G739" i="1"/>
  <c r="K739" i="1" s="1"/>
  <c r="H739" i="1"/>
  <c r="F359" i="1"/>
  <c r="G359" i="1"/>
  <c r="K359" i="1" s="1"/>
  <c r="H359" i="1"/>
  <c r="F484" i="1"/>
  <c r="G484" i="1"/>
  <c r="K484" i="1" s="1"/>
  <c r="H484" i="1"/>
  <c r="F995" i="1"/>
  <c r="G995" i="1"/>
  <c r="K995" i="1" s="1"/>
  <c r="H995" i="1"/>
  <c r="F426" i="1"/>
  <c r="G426" i="1"/>
  <c r="K426" i="1" s="1"/>
  <c r="H426" i="1"/>
  <c r="F713" i="1"/>
  <c r="G713" i="1"/>
  <c r="K713" i="1" s="1"/>
  <c r="H713" i="1"/>
  <c r="F966" i="1"/>
  <c r="G966" i="1"/>
  <c r="K966" i="1" s="1"/>
  <c r="H966" i="1"/>
  <c r="F280" i="1"/>
  <c r="G280" i="1"/>
  <c r="K280" i="1" s="1"/>
  <c r="H280" i="1"/>
  <c r="F298" i="1"/>
  <c r="G298" i="1"/>
  <c r="K298" i="1" s="1"/>
  <c r="H298" i="1"/>
  <c r="F502" i="1"/>
  <c r="G502" i="1"/>
  <c r="K502" i="1" s="1"/>
  <c r="H502" i="1"/>
  <c r="F256" i="1"/>
  <c r="G256" i="1"/>
  <c r="K256" i="1" s="1"/>
  <c r="H256" i="1"/>
  <c r="F926" i="1"/>
  <c r="G926" i="1"/>
  <c r="K926" i="1" s="1"/>
  <c r="H926" i="1"/>
  <c r="F85" i="1"/>
  <c r="G85" i="1"/>
  <c r="K85" i="1" s="1"/>
  <c r="H85" i="1"/>
  <c r="F413" i="1"/>
  <c r="G413" i="1"/>
  <c r="K413" i="1" s="1"/>
  <c r="H413" i="1"/>
  <c r="F732" i="1"/>
  <c r="G732" i="1"/>
  <c r="K732" i="1" s="1"/>
  <c r="H732" i="1"/>
  <c r="F546" i="1"/>
  <c r="G546" i="1"/>
  <c r="K546" i="1" s="1"/>
  <c r="H546" i="1"/>
  <c r="F916" i="1"/>
  <c r="G916" i="1"/>
  <c r="K916" i="1" s="1"/>
  <c r="H916" i="1"/>
  <c r="F651" i="1"/>
  <c r="G651" i="1"/>
  <c r="K651" i="1" s="1"/>
  <c r="H651" i="1"/>
  <c r="F623" i="1"/>
  <c r="G623" i="1"/>
  <c r="K623" i="1" s="1"/>
  <c r="H623" i="1"/>
  <c r="F372" i="1"/>
  <c r="G372" i="1"/>
  <c r="K372" i="1" s="1"/>
  <c r="H372" i="1"/>
  <c r="F89" i="1"/>
  <c r="G89" i="1"/>
  <c r="K89" i="1" s="1"/>
  <c r="H89" i="1"/>
  <c r="F785" i="1"/>
  <c r="G785" i="1"/>
  <c r="K785" i="1" s="1"/>
  <c r="H785" i="1"/>
  <c r="F225" i="1"/>
  <c r="G225" i="1"/>
  <c r="K225" i="1" s="1"/>
  <c r="H225" i="1"/>
  <c r="F986" i="1"/>
  <c r="G986" i="1"/>
  <c r="K986" i="1" s="1"/>
  <c r="H986" i="1"/>
  <c r="F134" i="1"/>
  <c r="G134" i="1"/>
  <c r="K134" i="1" s="1"/>
  <c r="H134" i="1"/>
  <c r="F909" i="1"/>
  <c r="G909" i="1"/>
  <c r="K909" i="1" s="1"/>
  <c r="H909" i="1"/>
  <c r="F846" i="1"/>
  <c r="G846" i="1"/>
  <c r="K846" i="1" s="1"/>
  <c r="H846" i="1"/>
  <c r="F175" i="1"/>
  <c r="G175" i="1"/>
  <c r="K175" i="1" s="1"/>
  <c r="H175" i="1"/>
  <c r="F49" i="1"/>
  <c r="G49" i="1"/>
  <c r="K49" i="1" s="1"/>
  <c r="H49" i="1"/>
  <c r="F458" i="1"/>
  <c r="G458" i="1"/>
  <c r="K458" i="1" s="1"/>
  <c r="H458" i="1"/>
  <c r="F436" i="1"/>
  <c r="G436" i="1"/>
  <c r="K436" i="1" s="1"/>
  <c r="H436" i="1"/>
  <c r="F803" i="1"/>
  <c r="G803" i="1"/>
  <c r="K803" i="1" s="1"/>
  <c r="H803" i="1"/>
  <c r="F150" i="1"/>
  <c r="G150" i="1"/>
  <c r="K150" i="1" s="1"/>
  <c r="H150" i="1"/>
  <c r="F547" i="1"/>
  <c r="G547" i="1"/>
  <c r="K547" i="1" s="1"/>
  <c r="H547" i="1"/>
  <c r="F364" i="1"/>
  <c r="G364" i="1"/>
  <c r="K364" i="1" s="1"/>
  <c r="H364" i="1"/>
  <c r="F23" i="1"/>
  <c r="G23" i="1"/>
  <c r="K23" i="1" s="1"/>
  <c r="H23" i="1"/>
  <c r="F809" i="1"/>
  <c r="G809" i="1"/>
  <c r="K809" i="1" s="1"/>
  <c r="H809" i="1"/>
  <c r="F905" i="1"/>
  <c r="G905" i="1"/>
  <c r="K905" i="1" s="1"/>
  <c r="H905" i="1"/>
  <c r="F140" i="1"/>
  <c r="G140" i="1"/>
  <c r="K140" i="1" s="1"/>
  <c r="H140" i="1"/>
  <c r="F506" i="1"/>
  <c r="G506" i="1"/>
  <c r="K506" i="1" s="1"/>
  <c r="H506" i="1"/>
  <c r="F485" i="1"/>
  <c r="G485" i="1"/>
  <c r="K485" i="1" s="1"/>
  <c r="H485" i="1"/>
  <c r="F284" i="1"/>
  <c r="G284" i="1"/>
  <c r="K284" i="1" s="1"/>
  <c r="H284" i="1"/>
  <c r="F874" i="1"/>
  <c r="G874" i="1"/>
  <c r="K874" i="1" s="1"/>
  <c r="H874" i="1"/>
  <c r="F539" i="1"/>
  <c r="G539" i="1"/>
  <c r="K539" i="1" s="1"/>
  <c r="H539" i="1"/>
  <c r="F26" i="1"/>
  <c r="G26" i="1"/>
  <c r="K26" i="1" s="1"/>
  <c r="H26" i="1"/>
  <c r="F444" i="1"/>
  <c r="G444" i="1"/>
  <c r="K444" i="1" s="1"/>
  <c r="H444" i="1"/>
  <c r="F519" i="1"/>
  <c r="G519" i="1"/>
  <c r="K519" i="1" s="1"/>
  <c r="H519" i="1"/>
  <c r="F520" i="1"/>
  <c r="G520" i="1"/>
  <c r="K520" i="1" s="1"/>
  <c r="H520" i="1"/>
  <c r="F236" i="1"/>
  <c r="G236" i="1"/>
  <c r="K236" i="1" s="1"/>
  <c r="H236" i="1"/>
  <c r="F946" i="1"/>
  <c r="G946" i="1"/>
  <c r="K946" i="1" s="1"/>
  <c r="H946" i="1"/>
  <c r="F640" i="1"/>
  <c r="G640" i="1"/>
  <c r="K640" i="1" s="1"/>
  <c r="H640" i="1"/>
  <c r="F486" i="1"/>
  <c r="G486" i="1"/>
  <c r="K486" i="1" s="1"/>
  <c r="H486" i="1"/>
  <c r="F991" i="1"/>
  <c r="G991" i="1"/>
  <c r="K991" i="1" s="1"/>
  <c r="H991" i="1"/>
  <c r="F911" i="1"/>
  <c r="G911" i="1"/>
  <c r="K911" i="1" s="1"/>
  <c r="H911" i="1"/>
  <c r="F171" i="1"/>
  <c r="G171" i="1"/>
  <c r="K171" i="1" s="1"/>
  <c r="H171" i="1"/>
  <c r="F437" i="1"/>
  <c r="G437" i="1"/>
  <c r="K437" i="1" s="1"/>
  <c r="H437" i="1"/>
  <c r="F857" i="1"/>
  <c r="G857" i="1"/>
  <c r="K857" i="1" s="1"/>
  <c r="H857" i="1"/>
  <c r="F31" i="1"/>
  <c r="G31" i="1"/>
  <c r="K31" i="1" s="1"/>
  <c r="H31" i="1"/>
  <c r="F398" i="1"/>
  <c r="G398" i="1"/>
  <c r="K398" i="1" s="1"/>
  <c r="H398" i="1"/>
  <c r="F399" i="1"/>
  <c r="G399" i="1"/>
  <c r="K399" i="1" s="1"/>
  <c r="H399" i="1"/>
  <c r="F143" i="1"/>
  <c r="G143" i="1"/>
  <c r="K143" i="1" s="1"/>
  <c r="H143" i="1"/>
  <c r="F560" i="1"/>
  <c r="G560" i="1"/>
  <c r="K560" i="1" s="1"/>
  <c r="H560" i="1"/>
  <c r="F3" i="1"/>
  <c r="G3" i="1"/>
  <c r="K3" i="1" s="1"/>
  <c r="H3" i="1"/>
  <c r="F62" i="1"/>
  <c r="G62" i="1"/>
  <c r="K62" i="1" s="1"/>
  <c r="H62" i="1"/>
  <c r="F257" i="1"/>
  <c r="G257" i="1"/>
  <c r="K257" i="1" s="1"/>
  <c r="H257" i="1"/>
  <c r="F350" i="1"/>
  <c r="G350" i="1"/>
  <c r="K350" i="1" s="1"/>
  <c r="H350" i="1"/>
  <c r="F176" i="1"/>
  <c r="G176" i="1"/>
  <c r="K176" i="1" s="1"/>
  <c r="H176" i="1"/>
  <c r="F203" i="1"/>
  <c r="G203" i="1"/>
  <c r="K203" i="1" s="1"/>
  <c r="H203" i="1"/>
  <c r="F127" i="1"/>
  <c r="G127" i="1"/>
  <c r="K127" i="1" s="1"/>
  <c r="H127" i="1"/>
  <c r="F389" i="1"/>
  <c r="G389" i="1"/>
  <c r="K389" i="1" s="1"/>
  <c r="H389" i="1"/>
  <c r="F10" i="1"/>
  <c r="G10" i="1"/>
  <c r="K10" i="1" s="1"/>
  <c r="H10" i="1"/>
  <c r="F566" i="1"/>
  <c r="G566" i="1"/>
  <c r="K566" i="1" s="1"/>
  <c r="H566" i="1"/>
  <c r="F109" i="1"/>
  <c r="G109" i="1"/>
  <c r="K109" i="1" s="1"/>
  <c r="H109" i="1"/>
  <c r="F786" i="1"/>
  <c r="G786" i="1"/>
  <c r="K786" i="1" s="1"/>
  <c r="H786" i="1"/>
  <c r="F750" i="1"/>
  <c r="G750" i="1"/>
  <c r="K750" i="1" s="1"/>
  <c r="H750" i="1"/>
  <c r="F16" i="1"/>
  <c r="G16" i="1"/>
  <c r="K16" i="1" s="1"/>
  <c r="H16" i="1"/>
  <c r="F548" i="1"/>
  <c r="G548" i="1"/>
  <c r="K548" i="1" s="1"/>
  <c r="H548" i="1"/>
  <c r="F521" i="1"/>
  <c r="G521" i="1"/>
  <c r="K521" i="1" s="1"/>
  <c r="H521" i="1"/>
  <c r="F186" i="1"/>
  <c r="G186" i="1"/>
  <c r="K186" i="1" s="1"/>
  <c r="H186" i="1"/>
  <c r="F951" i="1"/>
  <c r="G951" i="1"/>
  <c r="K951" i="1" s="1"/>
  <c r="H951" i="1"/>
  <c r="F721" i="1"/>
  <c r="G721" i="1"/>
  <c r="K721" i="1" s="1"/>
  <c r="H721" i="1"/>
  <c r="F828" i="1"/>
  <c r="G828" i="1"/>
  <c r="K828" i="1" s="1"/>
  <c r="H828" i="1"/>
  <c r="F267" i="1"/>
  <c r="G267" i="1"/>
  <c r="K267" i="1" s="1"/>
  <c r="H267" i="1"/>
  <c r="F237" i="1"/>
  <c r="G237" i="1"/>
  <c r="K237" i="1" s="1"/>
  <c r="H237" i="1"/>
  <c r="F172" i="1"/>
  <c r="G172" i="1"/>
  <c r="K172" i="1" s="1"/>
  <c r="H172" i="1"/>
  <c r="F238" i="1"/>
  <c r="G238" i="1"/>
  <c r="K238" i="1" s="1"/>
  <c r="H238" i="1"/>
  <c r="F195" i="1"/>
  <c r="G195" i="1"/>
  <c r="K195" i="1" s="1"/>
  <c r="H195" i="1"/>
  <c r="F373" i="1"/>
  <c r="G373" i="1"/>
  <c r="K373" i="1" s="1"/>
  <c r="H373" i="1"/>
  <c r="F927" i="1"/>
  <c r="G927" i="1"/>
  <c r="K927" i="1" s="1"/>
  <c r="H927" i="1"/>
  <c r="F14" i="1"/>
  <c r="G14" i="1"/>
  <c r="K14" i="1" s="1"/>
  <c r="H14" i="1"/>
  <c r="F893" i="1"/>
  <c r="G893" i="1"/>
  <c r="K893" i="1" s="1"/>
  <c r="H893" i="1"/>
  <c r="F239" i="1"/>
  <c r="G239" i="1"/>
  <c r="K239" i="1" s="1"/>
  <c r="H239" i="1"/>
  <c r="F406" i="1"/>
  <c r="G406" i="1"/>
  <c r="K406" i="1" s="1"/>
  <c r="H406" i="1"/>
  <c r="F948" i="1"/>
  <c r="G948" i="1"/>
  <c r="K948" i="1" s="1"/>
  <c r="H948" i="1"/>
  <c r="F740" i="1"/>
  <c r="G740" i="1"/>
  <c r="K740" i="1" s="1"/>
  <c r="H740" i="1"/>
  <c r="F91" i="1"/>
  <c r="G91" i="1"/>
  <c r="K91" i="1" s="1"/>
  <c r="H91" i="1"/>
  <c r="F390" i="1"/>
  <c r="G390" i="1"/>
  <c r="K390" i="1" s="1"/>
  <c r="H390" i="1"/>
  <c r="F579" i="1"/>
  <c r="G579" i="1"/>
  <c r="K579" i="1" s="1"/>
  <c r="H579" i="1"/>
  <c r="F540" i="1"/>
  <c r="G540" i="1"/>
  <c r="K540" i="1" s="1"/>
  <c r="H540" i="1"/>
  <c r="F761" i="1"/>
  <c r="G761" i="1"/>
  <c r="K761" i="1" s="1"/>
  <c r="H761" i="1"/>
  <c r="F555" i="1"/>
  <c r="G555" i="1"/>
  <c r="K555" i="1" s="1"/>
  <c r="H555" i="1"/>
  <c r="F99" i="1"/>
  <c r="G99" i="1"/>
  <c r="K99" i="1" s="1"/>
  <c r="H99" i="1"/>
  <c r="F603" i="1"/>
  <c r="G603" i="1"/>
  <c r="K603" i="1" s="1"/>
  <c r="H603" i="1"/>
  <c r="L603" i="1" s="1"/>
  <c r="M603" i="1" s="1"/>
  <c r="N603" i="1" s="1"/>
  <c r="F154" i="1"/>
  <c r="G154" i="1"/>
  <c r="K154" i="1" s="1"/>
  <c r="H154" i="1"/>
  <c r="F615" i="1"/>
  <c r="G615" i="1"/>
  <c r="K615" i="1" s="1"/>
  <c r="H615" i="1"/>
  <c r="F407" i="1"/>
  <c r="G407" i="1"/>
  <c r="K407" i="1" s="1"/>
  <c r="H407" i="1"/>
  <c r="F216" i="1"/>
  <c r="G216" i="1"/>
  <c r="K216" i="1" s="1"/>
  <c r="H216" i="1"/>
  <c r="F187" i="1"/>
  <c r="G187" i="1"/>
  <c r="K187" i="1" s="1"/>
  <c r="H187" i="1"/>
  <c r="F391" i="1"/>
  <c r="G391" i="1"/>
  <c r="K391" i="1" s="1"/>
  <c r="H391" i="1"/>
  <c r="F392" i="1"/>
  <c r="G392" i="1"/>
  <c r="K392" i="1" s="1"/>
  <c r="H392" i="1"/>
  <c r="F196" i="1"/>
  <c r="G196" i="1"/>
  <c r="K196" i="1" s="1"/>
  <c r="H196" i="1"/>
  <c r="F204" i="1"/>
  <c r="G204" i="1"/>
  <c r="K204" i="1" s="1"/>
  <c r="H204" i="1"/>
  <c r="F332" i="1"/>
  <c r="G332" i="1"/>
  <c r="K332" i="1" s="1"/>
  <c r="H332" i="1"/>
  <c r="F188" i="1"/>
  <c r="G188" i="1"/>
  <c r="K188" i="1" s="1"/>
  <c r="H188" i="1"/>
  <c r="F268" i="1"/>
  <c r="G268" i="1"/>
  <c r="K268" i="1" s="1"/>
  <c r="H268" i="1"/>
  <c r="F434" i="1"/>
  <c r="G434" i="1"/>
  <c r="K434" i="1" s="1"/>
  <c r="H434" i="1"/>
  <c r="F580" i="1"/>
  <c r="G580" i="1"/>
  <c r="K580" i="1" s="1"/>
  <c r="H580" i="1"/>
  <c r="F503" i="1"/>
  <c r="G503" i="1"/>
  <c r="K503" i="1" s="1"/>
  <c r="H503" i="1"/>
  <c r="F18" i="1"/>
  <c r="G18" i="1"/>
  <c r="K18" i="1" s="1"/>
  <c r="H18" i="1"/>
  <c r="F919" i="1"/>
  <c r="G919" i="1"/>
  <c r="K919" i="1" s="1"/>
  <c r="H919" i="1"/>
  <c r="F762" i="1"/>
  <c r="G762" i="1"/>
  <c r="K762" i="1" s="1"/>
  <c r="H762" i="1"/>
  <c r="F427" i="1"/>
  <c r="G427" i="1"/>
  <c r="K427" i="1" s="1"/>
  <c r="H427" i="1"/>
  <c r="F894" i="1"/>
  <c r="G894" i="1"/>
  <c r="K894" i="1" s="1"/>
  <c r="H894" i="1"/>
  <c r="F86" i="1"/>
  <c r="G86" i="1"/>
  <c r="K86" i="1" s="1"/>
  <c r="H86" i="1"/>
  <c r="F815" i="1"/>
  <c r="G815" i="1"/>
  <c r="K815" i="1" s="1"/>
  <c r="H815" i="1"/>
  <c r="F898" i="1"/>
  <c r="G898" i="1"/>
  <c r="K898" i="1" s="1"/>
  <c r="H898" i="1"/>
  <c r="F160" i="1"/>
  <c r="G160" i="1"/>
  <c r="K160" i="1" s="1"/>
  <c r="H160" i="1"/>
  <c r="F982" i="1"/>
  <c r="G982" i="1"/>
  <c r="K982" i="1" s="1"/>
  <c r="H982" i="1"/>
  <c r="F933" i="1"/>
  <c r="G933" i="1"/>
  <c r="K933" i="1" s="1"/>
  <c r="H933" i="1"/>
  <c r="F210" i="1"/>
  <c r="G210" i="1"/>
  <c r="K210" i="1" s="1"/>
  <c r="H210" i="1"/>
  <c r="F776" i="1"/>
  <c r="G776" i="1"/>
  <c r="K776" i="1" s="1"/>
  <c r="H776" i="1"/>
  <c r="F934" i="1"/>
  <c r="G934" i="1"/>
  <c r="K934" i="1" s="1"/>
  <c r="H934" i="1"/>
  <c r="F451" i="1"/>
  <c r="G451" i="1"/>
  <c r="K451" i="1" s="1"/>
  <c r="H451" i="1"/>
  <c r="F556" i="1"/>
  <c r="G556" i="1"/>
  <c r="K556" i="1" s="1"/>
  <c r="H556" i="1"/>
  <c r="F96" i="1"/>
  <c r="G96" i="1"/>
  <c r="K96" i="1" s="1"/>
  <c r="H96" i="1"/>
  <c r="F816" i="1"/>
  <c r="G816" i="1"/>
  <c r="K816" i="1" s="1"/>
  <c r="H816" i="1"/>
  <c r="F292" i="1"/>
  <c r="G292" i="1"/>
  <c r="K292" i="1" s="1"/>
  <c r="H292" i="1"/>
  <c r="F581" i="1"/>
  <c r="G581" i="1"/>
  <c r="K581" i="1" s="1"/>
  <c r="H581" i="1"/>
  <c r="F679" i="1"/>
  <c r="G679" i="1"/>
  <c r="K679" i="1" s="1"/>
  <c r="H679" i="1"/>
  <c r="F935" i="1"/>
  <c r="G935" i="1"/>
  <c r="K935" i="1" s="1"/>
  <c r="H935" i="1"/>
  <c r="F189" i="1"/>
  <c r="G189" i="1"/>
  <c r="K189" i="1" s="1"/>
  <c r="H189" i="1"/>
  <c r="F997" i="1"/>
  <c r="G997" i="1"/>
  <c r="K997" i="1" s="1"/>
  <c r="H997" i="1"/>
  <c r="F307" i="1"/>
  <c r="G307" i="1"/>
  <c r="K307" i="1" s="1"/>
  <c r="H307" i="1"/>
  <c r="F829" i="1"/>
  <c r="G829" i="1"/>
  <c r="K829" i="1" s="1"/>
  <c r="H829" i="1"/>
  <c r="F177" i="1"/>
  <c r="G177" i="1"/>
  <c r="K177" i="1" s="1"/>
  <c r="H177" i="1"/>
  <c r="F847" i="1"/>
  <c r="G847" i="1"/>
  <c r="K847" i="1" s="1"/>
  <c r="H847" i="1"/>
  <c r="F459" i="1"/>
  <c r="G459" i="1"/>
  <c r="K459" i="1" s="1"/>
  <c r="H459" i="1"/>
  <c r="F663" i="1"/>
  <c r="G663" i="1"/>
  <c r="K663" i="1" s="1"/>
  <c r="H663" i="1"/>
  <c r="F582" i="1"/>
  <c r="G582" i="1"/>
  <c r="K582" i="1" s="1"/>
  <c r="H582" i="1"/>
  <c r="F151" i="1"/>
  <c r="G151" i="1"/>
  <c r="K151" i="1" s="1"/>
  <c r="H151" i="1"/>
  <c r="F374" i="1"/>
  <c r="G374" i="1"/>
  <c r="K374" i="1" s="1"/>
  <c r="H374" i="1"/>
  <c r="F895" i="1"/>
  <c r="G895" i="1"/>
  <c r="K895" i="1" s="1"/>
  <c r="H895" i="1"/>
  <c r="F522" i="1"/>
  <c r="G522" i="1"/>
  <c r="K522" i="1" s="1"/>
  <c r="H522" i="1"/>
  <c r="F561" i="1"/>
  <c r="G561" i="1"/>
  <c r="K561" i="1" s="1"/>
  <c r="H561" i="1"/>
  <c r="F512" i="1"/>
  <c r="G512" i="1"/>
  <c r="K512" i="1" s="1"/>
  <c r="H512" i="1"/>
  <c r="F664" i="1"/>
  <c r="G664" i="1"/>
  <c r="K664" i="1" s="1"/>
  <c r="H664" i="1"/>
  <c r="F636" i="1"/>
  <c r="G636" i="1"/>
  <c r="K636" i="1" s="1"/>
  <c r="H636" i="1"/>
  <c r="F989" i="1"/>
  <c r="G989" i="1"/>
  <c r="K989" i="1" s="1"/>
  <c r="H989" i="1"/>
  <c r="F696" i="1"/>
  <c r="G696" i="1"/>
  <c r="K696" i="1" s="1"/>
  <c r="H696" i="1"/>
  <c r="F936" i="1"/>
  <c r="G936" i="1"/>
  <c r="K936" i="1" s="1"/>
  <c r="H936" i="1"/>
  <c r="F32" i="1"/>
  <c r="G32" i="1"/>
  <c r="K32" i="1" s="1"/>
  <c r="H32" i="1"/>
  <c r="F971" i="1"/>
  <c r="G971" i="1"/>
  <c r="K971" i="1" s="1"/>
  <c r="H971" i="1"/>
  <c r="F751" i="1"/>
  <c r="G751" i="1"/>
  <c r="K751" i="1" s="1"/>
  <c r="H751" i="1"/>
  <c r="F899" i="1"/>
  <c r="G899" i="1"/>
  <c r="K899" i="1" s="1"/>
  <c r="H899" i="1"/>
  <c r="F768" i="1"/>
  <c r="G768" i="1"/>
  <c r="K768" i="1" s="1"/>
  <c r="H768" i="1"/>
  <c r="F675" i="1"/>
  <c r="G675" i="1"/>
  <c r="K675" i="1" s="1"/>
  <c r="H675" i="1"/>
  <c r="F299" i="1"/>
  <c r="G299" i="1"/>
  <c r="K299" i="1" s="1"/>
  <c r="H299" i="1"/>
  <c r="L299" i="1" s="1"/>
  <c r="M299" i="1" s="1"/>
  <c r="N299" i="1" s="1"/>
  <c r="F810" i="1"/>
  <c r="G810" i="1"/>
  <c r="K810" i="1" s="1"/>
  <c r="H810" i="1"/>
  <c r="F36" i="1"/>
  <c r="G36" i="1"/>
  <c r="K36" i="1" s="1"/>
  <c r="H36" i="1"/>
  <c r="F438" i="1"/>
  <c r="G438" i="1"/>
  <c r="K438" i="1" s="1"/>
  <c r="H438" i="1"/>
  <c r="F830" i="1"/>
  <c r="G830" i="1"/>
  <c r="K830" i="1" s="1"/>
  <c r="H830" i="1"/>
  <c r="F665" i="1"/>
  <c r="G665" i="1"/>
  <c r="K665" i="1" s="1"/>
  <c r="H665" i="1"/>
  <c r="F375" i="1"/>
  <c r="G375" i="1"/>
  <c r="K375" i="1" s="1"/>
  <c r="H375" i="1"/>
  <c r="F637" i="1"/>
  <c r="G637" i="1"/>
  <c r="K637" i="1" s="1"/>
  <c r="H637" i="1"/>
  <c r="F687" i="1"/>
  <c r="G687" i="1"/>
  <c r="K687" i="1" s="1"/>
  <c r="H687" i="1"/>
  <c r="F624" i="1"/>
  <c r="G624" i="1"/>
  <c r="K624" i="1" s="1"/>
  <c r="H624" i="1"/>
  <c r="F797" i="1"/>
  <c r="G797" i="1"/>
  <c r="K797" i="1" s="1"/>
  <c r="H797" i="1"/>
  <c r="F583" i="1"/>
  <c r="G583" i="1"/>
  <c r="K583" i="1" s="1"/>
  <c r="H583" i="1"/>
  <c r="F790" i="1"/>
  <c r="G790" i="1"/>
  <c r="K790" i="1" s="1"/>
  <c r="H790" i="1"/>
  <c r="F647" i="1"/>
  <c r="G647" i="1"/>
  <c r="K647" i="1" s="1"/>
  <c r="H647" i="1"/>
  <c r="F37" i="1"/>
  <c r="G37" i="1"/>
  <c r="K37" i="1" s="1"/>
  <c r="H37" i="1"/>
  <c r="F804" i="1"/>
  <c r="G804" i="1"/>
  <c r="K804" i="1" s="1"/>
  <c r="H804" i="1"/>
  <c r="F360" i="1"/>
  <c r="G360" i="1"/>
  <c r="K360" i="1" s="1"/>
  <c r="H360" i="1"/>
  <c r="F707" i="1"/>
  <c r="G707" i="1"/>
  <c r="K707" i="1" s="1"/>
  <c r="H707" i="1"/>
  <c r="F92" i="1"/>
  <c r="G92" i="1"/>
  <c r="K92" i="1" s="1"/>
  <c r="H92" i="1"/>
  <c r="F320" i="1"/>
  <c r="G320" i="1"/>
  <c r="K320" i="1" s="1"/>
  <c r="H320" i="1"/>
  <c r="F942" i="1"/>
  <c r="G942" i="1"/>
  <c r="K942" i="1" s="1"/>
  <c r="H942" i="1"/>
  <c r="F167" i="1"/>
  <c r="G167" i="1"/>
  <c r="K167" i="1" s="1"/>
  <c r="H167" i="1"/>
  <c r="F285" i="1"/>
  <c r="G285" i="1"/>
  <c r="K285" i="1" s="1"/>
  <c r="H285" i="1"/>
  <c r="F414" i="1"/>
  <c r="G414" i="1"/>
  <c r="K414" i="1" s="1"/>
  <c r="H414" i="1"/>
  <c r="F863" i="1"/>
  <c r="G863" i="1"/>
  <c r="K863" i="1" s="1"/>
  <c r="H863" i="1"/>
  <c r="F155" i="1"/>
  <c r="G155" i="1"/>
  <c r="K155" i="1" s="1"/>
  <c r="H155" i="1"/>
  <c r="F342" i="1"/>
  <c r="G342" i="1"/>
  <c r="K342" i="1" s="1"/>
  <c r="H342" i="1"/>
  <c r="F970" i="1"/>
  <c r="G970" i="1"/>
  <c r="K970" i="1" s="1"/>
  <c r="H970" i="1"/>
  <c r="F240" i="1"/>
  <c r="G240" i="1"/>
  <c r="K240" i="1" s="1"/>
  <c r="H240" i="1"/>
  <c r="F526" i="1"/>
  <c r="G526" i="1"/>
  <c r="K526" i="1" s="1"/>
  <c r="H526" i="1"/>
  <c r="F382" i="1"/>
  <c r="G382" i="1"/>
  <c r="K382" i="1" s="1"/>
  <c r="H382" i="1"/>
  <c r="F733" i="1"/>
  <c r="G733" i="1"/>
  <c r="K733" i="1" s="1"/>
  <c r="H733" i="1"/>
  <c r="F415" i="1"/>
  <c r="G415" i="1"/>
  <c r="K415" i="1" s="1"/>
  <c r="H415" i="1"/>
  <c r="F744" i="1"/>
  <c r="G744" i="1"/>
  <c r="K744" i="1" s="1"/>
  <c r="H744" i="1"/>
  <c r="F994" i="1"/>
  <c r="G994" i="1"/>
  <c r="K994" i="1" s="1"/>
  <c r="H994" i="1"/>
  <c r="F232" i="1"/>
  <c r="G232" i="1"/>
  <c r="K232" i="1" s="1"/>
  <c r="H232" i="1"/>
  <c r="F428" i="1"/>
  <c r="G428" i="1"/>
  <c r="K428" i="1" s="1"/>
  <c r="H428" i="1"/>
  <c r="F963" i="1"/>
  <c r="G963" i="1"/>
  <c r="K963" i="1" s="1"/>
  <c r="H963" i="1"/>
  <c r="F324" i="1"/>
  <c r="G324" i="1"/>
  <c r="K324" i="1" s="1"/>
  <c r="H324" i="1"/>
  <c r="F120" i="1"/>
  <c r="G120" i="1"/>
  <c r="K120" i="1" s="1"/>
  <c r="H120" i="1"/>
  <c r="F884" i="1"/>
  <c r="G884" i="1"/>
  <c r="K884" i="1" s="1"/>
  <c r="H884" i="1"/>
  <c r="F128" i="1"/>
  <c r="G128" i="1"/>
  <c r="K128" i="1" s="1"/>
  <c r="H128" i="1"/>
  <c r="F504" i="1"/>
  <c r="G504" i="1"/>
  <c r="K504" i="1" s="1"/>
  <c r="H504" i="1"/>
  <c r="F269" i="1"/>
  <c r="G269" i="1"/>
  <c r="K269" i="1" s="1"/>
  <c r="H269" i="1"/>
  <c r="F452" i="1"/>
  <c r="G452" i="1"/>
  <c r="K452" i="1" s="1"/>
  <c r="H452" i="1"/>
  <c r="F652" i="1"/>
  <c r="G652" i="1"/>
  <c r="K652" i="1" s="1"/>
  <c r="H652" i="1"/>
  <c r="F584" i="1"/>
  <c r="G584" i="1"/>
  <c r="K584" i="1" s="1"/>
  <c r="H584" i="1"/>
  <c r="F308" i="1"/>
  <c r="G308" i="1"/>
  <c r="K308" i="1" s="1"/>
  <c r="H308" i="1"/>
  <c r="F943" i="1"/>
  <c r="G943" i="1"/>
  <c r="K943" i="1" s="1"/>
  <c r="H943" i="1"/>
  <c r="F574" i="1"/>
  <c r="G574" i="1"/>
  <c r="K574" i="1" s="1"/>
  <c r="H574" i="1"/>
  <c r="F19" i="1"/>
  <c r="G19" i="1"/>
  <c r="K19" i="1" s="1"/>
  <c r="H19" i="1"/>
  <c r="F286" i="1"/>
  <c r="G286" i="1"/>
  <c r="K286" i="1" s="1"/>
  <c r="H286" i="1"/>
  <c r="F987" i="1"/>
  <c r="G987" i="1"/>
  <c r="K987" i="1" s="1"/>
  <c r="H987" i="1"/>
  <c r="F384" i="1"/>
  <c r="G384" i="1"/>
  <c r="K384" i="1" s="1"/>
  <c r="H384" i="1"/>
  <c r="F939" i="1"/>
  <c r="G939" i="1"/>
  <c r="K939" i="1" s="1"/>
  <c r="H939" i="1"/>
  <c r="F777" i="1"/>
  <c r="G777" i="1"/>
  <c r="K777" i="1" s="1"/>
  <c r="H777" i="1"/>
  <c r="F116" i="1"/>
  <c r="G116" i="1"/>
  <c r="K116" i="1" s="1"/>
  <c r="H116" i="1"/>
  <c r="F247" i="1"/>
  <c r="G247" i="1"/>
  <c r="K247" i="1" s="1"/>
  <c r="H247" i="1"/>
  <c r="F416" i="1"/>
  <c r="G416" i="1"/>
  <c r="K416" i="1" s="1"/>
  <c r="H416" i="1"/>
  <c r="F24" i="1"/>
  <c r="G24" i="1"/>
  <c r="K24" i="1" s="1"/>
  <c r="H24" i="1"/>
  <c r="F585" i="1"/>
  <c r="G585" i="1"/>
  <c r="K585" i="1" s="1"/>
  <c r="H585" i="1"/>
  <c r="F287" i="1"/>
  <c r="G287" i="1"/>
  <c r="K287" i="1" s="1"/>
  <c r="H287" i="1"/>
  <c r="F333" i="1"/>
  <c r="G333" i="1"/>
  <c r="K333" i="1" s="1"/>
  <c r="H333" i="1"/>
  <c r="F798" i="1"/>
  <c r="G798" i="1"/>
  <c r="K798" i="1" s="1"/>
  <c r="H798" i="1"/>
  <c r="F63" i="1"/>
  <c r="G63" i="1"/>
  <c r="K63" i="1" s="1"/>
  <c r="H63" i="1"/>
  <c r="F38" i="1"/>
  <c r="G38" i="1"/>
  <c r="K38" i="1" s="1"/>
  <c r="H38" i="1"/>
  <c r="F889" i="1"/>
  <c r="G889" i="1"/>
  <c r="K889" i="1" s="1"/>
  <c r="H889" i="1"/>
  <c r="F288" i="1"/>
  <c r="G288" i="1"/>
  <c r="K288" i="1" s="1"/>
  <c r="H288" i="1"/>
  <c r="F787" i="1"/>
  <c r="G787" i="1"/>
  <c r="K787" i="1" s="1"/>
  <c r="H787" i="1"/>
  <c r="F985" i="1"/>
  <c r="G985" i="1"/>
  <c r="K985" i="1" s="1"/>
  <c r="H985" i="1"/>
  <c r="F205" i="1"/>
  <c r="G205" i="1"/>
  <c r="K205" i="1" s="1"/>
  <c r="H205" i="1"/>
  <c r="F217" i="1"/>
  <c r="G217" i="1"/>
  <c r="K217" i="1" s="1"/>
  <c r="H217" i="1"/>
  <c r="F429" i="1"/>
  <c r="G429" i="1"/>
  <c r="K429" i="1" s="1"/>
  <c r="H429" i="1"/>
  <c r="F595" i="1"/>
  <c r="G595" i="1"/>
  <c r="K595" i="1" s="1"/>
  <c r="H595" i="1"/>
  <c r="F752" i="1"/>
  <c r="G752" i="1"/>
  <c r="K752" i="1" s="1"/>
  <c r="H752" i="1"/>
  <c r="F325" i="1"/>
  <c r="G325" i="1"/>
  <c r="K325" i="1" s="1"/>
  <c r="H325" i="1"/>
  <c r="F417" i="1"/>
  <c r="G417" i="1"/>
  <c r="K417" i="1" s="1"/>
  <c r="H417" i="1"/>
  <c r="F952" i="1"/>
  <c r="G952" i="1"/>
  <c r="K952" i="1" s="1"/>
  <c r="H952" i="1"/>
  <c r="J675" i="1" l="1"/>
  <c r="J989" i="1"/>
  <c r="L989" i="1"/>
  <c r="M989" i="1" s="1"/>
  <c r="N989" i="1" s="1"/>
  <c r="J997" i="1"/>
  <c r="J948" i="1"/>
  <c r="L948" i="1"/>
  <c r="M948" i="1" s="1"/>
  <c r="N948" i="1" s="1"/>
  <c r="J521" i="1"/>
  <c r="J389" i="1"/>
  <c r="J560" i="1"/>
  <c r="L560" i="1"/>
  <c r="M560" i="1" s="1"/>
  <c r="N560" i="1" s="1"/>
  <c r="J911" i="1"/>
  <c r="J785" i="1"/>
  <c r="J111" i="1"/>
  <c r="J627" i="1"/>
  <c r="J328" i="1"/>
  <c r="J974" i="1"/>
  <c r="L974" i="1"/>
  <c r="M974" i="1" s="1"/>
  <c r="N974" i="1" s="1"/>
  <c r="J219" i="1"/>
  <c r="J589" i="1"/>
  <c r="L288" i="1"/>
  <c r="M288" i="1" s="1"/>
  <c r="N288" i="1" s="1"/>
  <c r="J798" i="1"/>
  <c r="L320" i="1"/>
  <c r="M320" i="1" s="1"/>
  <c r="N320" i="1" s="1"/>
  <c r="J898" i="1"/>
  <c r="J392" i="1"/>
  <c r="J444" i="1"/>
  <c r="J713" i="1"/>
  <c r="J95" i="1"/>
  <c r="L95" i="1"/>
  <c r="M95" i="1" s="1"/>
  <c r="N95" i="1" s="1"/>
  <c r="J759" i="1"/>
  <c r="L759" i="1"/>
  <c r="M759" i="1" s="1"/>
  <c r="N759" i="1" s="1"/>
  <c r="J169" i="1"/>
  <c r="L499" i="1"/>
  <c r="M499" i="1" s="1"/>
  <c r="N499" i="1" s="1"/>
  <c r="L105" i="1"/>
  <c r="M105" i="1" s="1"/>
  <c r="N105" i="1" s="1"/>
  <c r="L898" i="1"/>
  <c r="M898" i="1" s="1"/>
  <c r="N898" i="1" s="1"/>
  <c r="J777" i="1"/>
  <c r="L777" i="1"/>
  <c r="M777" i="1" s="1"/>
  <c r="N777" i="1" s="1"/>
  <c r="L286" i="1"/>
  <c r="M286" i="1" s="1"/>
  <c r="N286" i="1" s="1"/>
  <c r="J308" i="1"/>
  <c r="J120" i="1"/>
  <c r="J414" i="1"/>
  <c r="L414" i="1"/>
  <c r="M414" i="1" s="1"/>
  <c r="N414" i="1" s="1"/>
  <c r="J637" i="1"/>
  <c r="J503" i="1"/>
  <c r="J99" i="1"/>
  <c r="J238" i="1"/>
  <c r="J413" i="1"/>
  <c r="J482" i="1"/>
  <c r="J794" i="1"/>
  <c r="L140" i="1"/>
  <c r="M140" i="1" s="1"/>
  <c r="N140" i="1" s="1"/>
  <c r="L955" i="1"/>
  <c r="M955" i="1" s="1"/>
  <c r="N955" i="1" s="1"/>
  <c r="L86" i="1"/>
  <c r="M86" i="1" s="1"/>
  <c r="N86" i="1" s="1"/>
  <c r="J86" i="1"/>
  <c r="L399" i="1"/>
  <c r="M399" i="1" s="1"/>
  <c r="N399" i="1" s="1"/>
  <c r="L231" i="1"/>
  <c r="M231" i="1" s="1"/>
  <c r="N231" i="1" s="1"/>
  <c r="J525" i="1"/>
  <c r="J497" i="1"/>
  <c r="L497" i="1"/>
  <c r="M497" i="1" s="1"/>
  <c r="N497" i="1" s="1"/>
  <c r="L839" i="1"/>
  <c r="M839" i="1" s="1"/>
  <c r="N839" i="1" s="1"/>
  <c r="J719" i="1"/>
  <c r="J283" i="1"/>
  <c r="L405" i="1"/>
  <c r="M405" i="1" s="1"/>
  <c r="N405" i="1" s="1"/>
  <c r="J405" i="1"/>
  <c r="J295" i="1"/>
  <c r="J774" i="1"/>
  <c r="L774" i="1"/>
  <c r="M774" i="1" s="1"/>
  <c r="N774" i="1" s="1"/>
  <c r="L179" i="1"/>
  <c r="M179" i="1" s="1"/>
  <c r="N179" i="1" s="1"/>
  <c r="J201" i="1"/>
  <c r="J772" i="1"/>
  <c r="L142" i="1"/>
  <c r="M142" i="1" s="1"/>
  <c r="N142" i="1" s="1"/>
  <c r="J142" i="1"/>
  <c r="J411" i="1"/>
  <c r="J212" i="1"/>
  <c r="L212" i="1"/>
  <c r="M212" i="1" s="1"/>
  <c r="N212" i="1" s="1"/>
  <c r="L758" i="1"/>
  <c r="M758" i="1" s="1"/>
  <c r="N758" i="1" s="1"/>
  <c r="J383" i="1"/>
  <c r="J479" i="1"/>
  <c r="L28" i="1"/>
  <c r="M28" i="1" s="1"/>
  <c r="N28" i="1" s="1"/>
  <c r="J97" i="1"/>
  <c r="J423" i="1"/>
  <c r="L423" i="1"/>
  <c r="M423" i="1" s="1"/>
  <c r="N423" i="1" s="1"/>
  <c r="J162" i="1"/>
  <c r="J449" i="1"/>
  <c r="J944" i="1"/>
  <c r="J756" i="1"/>
  <c r="L756" i="1"/>
  <c r="M756" i="1" s="1"/>
  <c r="N756" i="1" s="1"/>
  <c r="L482" i="1"/>
  <c r="M482" i="1" s="1"/>
  <c r="N482" i="1" s="1"/>
  <c r="J217" i="1"/>
  <c r="L232" i="1"/>
  <c r="M232" i="1" s="1"/>
  <c r="N232" i="1" s="1"/>
  <c r="J232" i="1"/>
  <c r="J733" i="1"/>
  <c r="J804" i="1"/>
  <c r="J151" i="1"/>
  <c r="J556" i="1"/>
  <c r="J905" i="1"/>
  <c r="J458" i="1"/>
  <c r="L458" i="1"/>
  <c r="M458" i="1" s="1"/>
  <c r="N458" i="1" s="1"/>
  <c r="J781" i="1"/>
  <c r="J510" i="1"/>
  <c r="L510" i="1"/>
  <c r="M510" i="1" s="1"/>
  <c r="N510" i="1" s="1"/>
  <c r="L177" i="1"/>
  <c r="M177" i="1" s="1"/>
  <c r="N177" i="1" s="1"/>
  <c r="L721" i="1"/>
  <c r="M721" i="1" s="1"/>
  <c r="N721" i="1" s="1"/>
  <c r="L916" i="1"/>
  <c r="M916" i="1" s="1"/>
  <c r="N916" i="1" s="1"/>
  <c r="J594" i="1"/>
  <c r="L224" i="1"/>
  <c r="M224" i="1" s="1"/>
  <c r="N224" i="1" s="1"/>
  <c r="J53" i="1"/>
  <c r="J291" i="1"/>
  <c r="L44" i="1"/>
  <c r="M44" i="1" s="1"/>
  <c r="N44" i="1" s="1"/>
  <c r="J347" i="1"/>
  <c r="J808" i="1"/>
  <c r="L215" i="1"/>
  <c r="M215" i="1" s="1"/>
  <c r="N215" i="1" s="1"/>
  <c r="J277" i="1"/>
  <c r="J610" i="1"/>
  <c r="J22" i="1"/>
  <c r="J480" i="1"/>
  <c r="J735" i="1"/>
  <c r="J46" i="1"/>
  <c r="J47" i="1"/>
  <c r="J233" i="1"/>
  <c r="J642" i="1"/>
  <c r="J117" i="1"/>
  <c r="L335" i="1"/>
  <c r="M335" i="1" s="1"/>
  <c r="N335" i="1" s="1"/>
  <c r="J945" i="1"/>
  <c r="J273" i="1"/>
  <c r="J606" i="1"/>
  <c r="J197" i="1"/>
  <c r="J454" i="1"/>
  <c r="J617" i="1"/>
  <c r="J468" i="1"/>
  <c r="J817" i="1"/>
  <c r="J788" i="1"/>
  <c r="J271" i="1"/>
  <c r="J129" i="1"/>
  <c r="J460" i="1"/>
  <c r="J507" i="1"/>
  <c r="J912" i="1"/>
  <c r="J140" i="1"/>
  <c r="J939" i="1"/>
  <c r="L939" i="1"/>
  <c r="M939" i="1" s="1"/>
  <c r="N939" i="1" s="1"/>
  <c r="L19" i="1"/>
  <c r="M19" i="1" s="1"/>
  <c r="N19" i="1" s="1"/>
  <c r="J19" i="1"/>
  <c r="J382" i="1"/>
  <c r="L382" i="1"/>
  <c r="M382" i="1" s="1"/>
  <c r="N382" i="1" s="1"/>
  <c r="L92" i="1"/>
  <c r="M92" i="1" s="1"/>
  <c r="N92" i="1" s="1"/>
  <c r="J92" i="1"/>
  <c r="J636" i="1"/>
  <c r="L636" i="1"/>
  <c r="M636" i="1" s="1"/>
  <c r="N636" i="1" s="1"/>
  <c r="J522" i="1"/>
  <c r="L522" i="1"/>
  <c r="M522" i="1" s="1"/>
  <c r="N522" i="1" s="1"/>
  <c r="J292" i="1"/>
  <c r="L292" i="1"/>
  <c r="M292" i="1" s="1"/>
  <c r="N292" i="1" s="1"/>
  <c r="J762" i="1"/>
  <c r="L762" i="1"/>
  <c r="M762" i="1" s="1"/>
  <c r="N762" i="1" s="1"/>
  <c r="L332" i="1"/>
  <c r="M332" i="1" s="1"/>
  <c r="N332" i="1" s="1"/>
  <c r="J332" i="1"/>
  <c r="J548" i="1"/>
  <c r="L548" i="1"/>
  <c r="M548" i="1" s="1"/>
  <c r="N548" i="1" s="1"/>
  <c r="J109" i="1"/>
  <c r="L109" i="1"/>
  <c r="M109" i="1" s="1"/>
  <c r="N109" i="1" s="1"/>
  <c r="J127" i="1"/>
  <c r="L127" i="1"/>
  <c r="M127" i="1" s="1"/>
  <c r="N127" i="1" s="1"/>
  <c r="J257" i="1"/>
  <c r="L257" i="1"/>
  <c r="M257" i="1" s="1"/>
  <c r="N257" i="1" s="1"/>
  <c r="J143" i="1"/>
  <c r="L143" i="1"/>
  <c r="M143" i="1" s="1"/>
  <c r="N143" i="1" s="1"/>
  <c r="J857" i="1"/>
  <c r="L857" i="1"/>
  <c r="M857" i="1" s="1"/>
  <c r="N857" i="1" s="1"/>
  <c r="J991" i="1"/>
  <c r="L991" i="1"/>
  <c r="M991" i="1" s="1"/>
  <c r="N991" i="1" s="1"/>
  <c r="J26" i="1"/>
  <c r="L26" i="1"/>
  <c r="M26" i="1" s="1"/>
  <c r="N26" i="1" s="1"/>
  <c r="J150" i="1"/>
  <c r="L150" i="1"/>
  <c r="M150" i="1" s="1"/>
  <c r="N150" i="1" s="1"/>
  <c r="J89" i="1"/>
  <c r="L89" i="1"/>
  <c r="M89" i="1" s="1"/>
  <c r="N89" i="1" s="1"/>
  <c r="J426" i="1"/>
  <c r="L426" i="1"/>
  <c r="M426" i="1" s="1"/>
  <c r="N426" i="1" s="1"/>
  <c r="J107" i="1"/>
  <c r="L107" i="1"/>
  <c r="M107" i="1" s="1"/>
  <c r="N107" i="1" s="1"/>
  <c r="L501" i="1"/>
  <c r="M501" i="1" s="1"/>
  <c r="N501" i="1" s="1"/>
  <c r="J501" i="1"/>
  <c r="L498" i="1"/>
  <c r="M498" i="1" s="1"/>
  <c r="N498" i="1" s="1"/>
  <c r="J498" i="1"/>
  <c r="J106" i="1"/>
  <c r="L106" i="1"/>
  <c r="M106" i="1" s="1"/>
  <c r="N106" i="1" s="1"/>
  <c r="J538" i="1"/>
  <c r="L538" i="1"/>
  <c r="M538" i="1" s="1"/>
  <c r="N538" i="1" s="1"/>
  <c r="J826" i="1"/>
  <c r="L826" i="1"/>
  <c r="M826" i="1" s="1"/>
  <c r="N826" i="1" s="1"/>
  <c r="J990" i="1"/>
  <c r="L990" i="1"/>
  <c r="M990" i="1" s="1"/>
  <c r="N990" i="1" s="1"/>
  <c r="J849" i="1"/>
  <c r="L849" i="1"/>
  <c r="M849" i="1" s="1"/>
  <c r="N849" i="1" s="1"/>
  <c r="J888" i="1"/>
  <c r="L888" i="1"/>
  <c r="M888" i="1" s="1"/>
  <c r="N888" i="1" s="1"/>
  <c r="L821" i="1"/>
  <c r="M821" i="1" s="1"/>
  <c r="N821" i="1" s="1"/>
  <c r="J821" i="1"/>
  <c r="J279" i="1"/>
  <c r="L279" i="1"/>
  <c r="M279" i="1" s="1"/>
  <c r="N279" i="1" s="1"/>
  <c r="L686" i="1"/>
  <c r="M686" i="1" s="1"/>
  <c r="N686" i="1" s="1"/>
  <c r="J686" i="1"/>
  <c r="J632" i="1"/>
  <c r="L632" i="1"/>
  <c r="M632" i="1" s="1"/>
  <c r="N632" i="1" s="1"/>
  <c r="J670" i="1"/>
  <c r="L670" i="1"/>
  <c r="M670" i="1" s="1"/>
  <c r="N670" i="1" s="1"/>
  <c r="J737" i="1"/>
  <c r="L737" i="1"/>
  <c r="M737" i="1" s="1"/>
  <c r="N737" i="1" s="1"/>
  <c r="L660" i="1"/>
  <c r="M660" i="1" s="1"/>
  <c r="N660" i="1" s="1"/>
  <c r="J660" i="1"/>
  <c r="J669" i="1"/>
  <c r="L669" i="1"/>
  <c r="M669" i="1" s="1"/>
  <c r="N669" i="1" s="1"/>
  <c r="J68" i="1"/>
  <c r="L68" i="1"/>
  <c r="M68" i="1" s="1"/>
  <c r="N68" i="1" s="1"/>
  <c r="J977" i="1"/>
  <c r="L977" i="1"/>
  <c r="M977" i="1" s="1"/>
  <c r="N977" i="1" s="1"/>
  <c r="J276" i="1"/>
  <c r="L276" i="1"/>
  <c r="M276" i="1" s="1"/>
  <c r="N276" i="1" s="1"/>
  <c r="J871" i="1"/>
  <c r="L871" i="1"/>
  <c r="M871" i="1" s="1"/>
  <c r="N871" i="1" s="1"/>
  <c r="J84" i="1"/>
  <c r="L84" i="1"/>
  <c r="M84" i="1" s="1"/>
  <c r="N84" i="1" s="1"/>
  <c r="J929" i="1"/>
  <c r="L929" i="1"/>
  <c r="M929" i="1" s="1"/>
  <c r="N929" i="1" s="1"/>
  <c r="J743" i="1"/>
  <c r="L743" i="1"/>
  <c r="M743" i="1" s="1"/>
  <c r="N743" i="1" s="1"/>
  <c r="J868" i="1"/>
  <c r="L868" i="1"/>
  <c r="M868" i="1" s="1"/>
  <c r="N868" i="1" s="1"/>
  <c r="J677" i="1"/>
  <c r="L677" i="1"/>
  <c r="M677" i="1" s="1"/>
  <c r="N677" i="1" s="1"/>
  <c r="J318" i="1"/>
  <c r="L318" i="1"/>
  <c r="M318" i="1" s="1"/>
  <c r="N318" i="1" s="1"/>
  <c r="J369" i="1"/>
  <c r="L369" i="1"/>
  <c r="M369" i="1" s="1"/>
  <c r="N369" i="1" s="1"/>
  <c r="J628" i="1"/>
  <c r="L628" i="1"/>
  <c r="M628" i="1" s="1"/>
  <c r="N628" i="1" s="1"/>
  <c r="J94" i="1"/>
  <c r="L94" i="1"/>
  <c r="M94" i="1" s="1"/>
  <c r="N94" i="1" s="1"/>
  <c r="J859" i="1"/>
  <c r="L859" i="1"/>
  <c r="M859" i="1" s="1"/>
  <c r="N859" i="1" s="1"/>
  <c r="J136" i="1"/>
  <c r="L136" i="1"/>
  <c r="M136" i="1" s="1"/>
  <c r="N136" i="1" s="1"/>
  <c r="J51" i="1"/>
  <c r="L51" i="1"/>
  <c r="M51" i="1" s="1"/>
  <c r="N51" i="1" s="1"/>
  <c r="J104" i="1"/>
  <c r="L104" i="1"/>
  <c r="M104" i="1" s="1"/>
  <c r="N104" i="1" s="1"/>
  <c r="J657" i="1"/>
  <c r="L657" i="1"/>
  <c r="M657" i="1" s="1"/>
  <c r="N657" i="1" s="1"/>
  <c r="J158" i="1"/>
  <c r="L158" i="1"/>
  <c r="M158" i="1" s="1"/>
  <c r="N158" i="1" s="1"/>
  <c r="J9" i="1"/>
  <c r="L9" i="1"/>
  <c r="M9" i="1" s="1"/>
  <c r="N9" i="1" s="1"/>
  <c r="J249" i="1"/>
  <c r="L249" i="1"/>
  <c r="M249" i="1" s="1"/>
  <c r="N249" i="1" s="1"/>
  <c r="J1001" i="1"/>
  <c r="L1001" i="1"/>
  <c r="M1001" i="1" s="1"/>
  <c r="N1001" i="1" s="1"/>
  <c r="J626" i="1"/>
  <c r="L626" i="1"/>
  <c r="M626" i="1" s="1"/>
  <c r="N626" i="1" s="1"/>
  <c r="J683" i="1"/>
  <c r="L683" i="1"/>
  <c r="M683" i="1" s="1"/>
  <c r="N683" i="1" s="1"/>
  <c r="J682" i="1"/>
  <c r="L682" i="1"/>
  <c r="M682" i="1" s="1"/>
  <c r="N682" i="1" s="1"/>
  <c r="J281" i="1"/>
  <c r="L281" i="1"/>
  <c r="M281" i="1" s="1"/>
  <c r="N281" i="1" s="1"/>
  <c r="J655" i="1"/>
  <c r="L655" i="1"/>
  <c r="M655" i="1" s="1"/>
  <c r="N655" i="1" s="1"/>
  <c r="J402" i="1"/>
  <c r="L402" i="1"/>
  <c r="M402" i="1" s="1"/>
  <c r="N402" i="1" s="1"/>
  <c r="J469" i="1"/>
  <c r="L469" i="1"/>
  <c r="M469" i="1" s="1"/>
  <c r="N469" i="1" s="1"/>
  <c r="J957" i="1"/>
  <c r="L957" i="1"/>
  <c r="M957" i="1" s="1"/>
  <c r="N957" i="1" s="1"/>
  <c r="J811" i="1"/>
  <c r="L811" i="1"/>
  <c r="M811" i="1" s="1"/>
  <c r="N811" i="1" s="1"/>
  <c r="J69" i="1"/>
  <c r="L69" i="1"/>
  <c r="M69" i="1" s="1"/>
  <c r="N69" i="1" s="1"/>
  <c r="J400" i="1"/>
  <c r="L400" i="1"/>
  <c r="M400" i="1" s="1"/>
  <c r="N400" i="1" s="1"/>
  <c r="J152" i="1"/>
  <c r="L152" i="1"/>
  <c r="M152" i="1" s="1"/>
  <c r="N152" i="1" s="1"/>
  <c r="J697" i="1"/>
  <c r="L697" i="1"/>
  <c r="M697" i="1" s="1"/>
  <c r="N697" i="1" s="1"/>
  <c r="J190" i="1"/>
  <c r="L190" i="1"/>
  <c r="M190" i="1" s="1"/>
  <c r="N190" i="1" s="1"/>
  <c r="J241" i="1"/>
  <c r="L241" i="1"/>
  <c r="M241" i="1" s="1"/>
  <c r="N241" i="1" s="1"/>
  <c r="J722" i="1"/>
  <c r="L722" i="1"/>
  <c r="M722" i="1" s="1"/>
  <c r="N722" i="1" s="1"/>
  <c r="J688" i="1"/>
  <c r="L688" i="1"/>
  <c r="M688" i="1" s="1"/>
  <c r="N688" i="1" s="1"/>
  <c r="J550" i="1"/>
  <c r="L550" i="1"/>
  <c r="M550" i="1" s="1"/>
  <c r="N550" i="1" s="1"/>
  <c r="L46" i="1"/>
  <c r="M46" i="1" s="1"/>
  <c r="N46" i="1" s="1"/>
  <c r="L454" i="1"/>
  <c r="M454" i="1" s="1"/>
  <c r="N454" i="1" s="1"/>
  <c r="L507" i="1"/>
  <c r="M507" i="1" s="1"/>
  <c r="N507" i="1" s="1"/>
  <c r="J224" i="1"/>
  <c r="J24" i="1"/>
  <c r="L24" i="1"/>
  <c r="M24" i="1" s="1"/>
  <c r="N24" i="1" s="1"/>
  <c r="J971" i="1"/>
  <c r="L971" i="1"/>
  <c r="M971" i="1" s="1"/>
  <c r="N971" i="1" s="1"/>
  <c r="J847" i="1"/>
  <c r="L847" i="1"/>
  <c r="M847" i="1" s="1"/>
  <c r="N847" i="1" s="1"/>
  <c r="J427" i="1"/>
  <c r="L427" i="1"/>
  <c r="M427" i="1" s="1"/>
  <c r="N427" i="1" s="1"/>
  <c r="J188" i="1"/>
  <c r="L188" i="1"/>
  <c r="M188" i="1" s="1"/>
  <c r="N188" i="1" s="1"/>
  <c r="J407" i="1"/>
  <c r="L407" i="1"/>
  <c r="M407" i="1" s="1"/>
  <c r="N407" i="1" s="1"/>
  <c r="J579" i="1"/>
  <c r="L579" i="1"/>
  <c r="M579" i="1" s="1"/>
  <c r="N579" i="1" s="1"/>
  <c r="J828" i="1"/>
  <c r="L828" i="1"/>
  <c r="M828" i="1" s="1"/>
  <c r="N828" i="1" s="1"/>
  <c r="J350" i="1"/>
  <c r="L350" i="1"/>
  <c r="M350" i="1" s="1"/>
  <c r="N350" i="1" s="1"/>
  <c r="J946" i="1"/>
  <c r="L946" i="1"/>
  <c r="M946" i="1" s="1"/>
  <c r="N946" i="1" s="1"/>
  <c r="J502" i="1"/>
  <c r="L502" i="1"/>
  <c r="M502" i="1" s="1"/>
  <c r="N502" i="1" s="1"/>
  <c r="J433" i="1"/>
  <c r="L433" i="1"/>
  <c r="M433" i="1" s="1"/>
  <c r="N433" i="1" s="1"/>
  <c r="J947" i="1"/>
  <c r="L947" i="1"/>
  <c r="M947" i="1" s="1"/>
  <c r="N947" i="1" s="1"/>
  <c r="J814" i="1"/>
  <c r="L814" i="1"/>
  <c r="M814" i="1" s="1"/>
  <c r="N814" i="1" s="1"/>
  <c r="J194" i="1"/>
  <c r="L194" i="1"/>
  <c r="M194" i="1" s="1"/>
  <c r="N194" i="1" s="1"/>
  <c r="J730" i="1"/>
  <c r="L730" i="1"/>
  <c r="M730" i="1" s="1"/>
  <c r="N730" i="1" s="1"/>
  <c r="J166" i="1"/>
  <c r="L166" i="1"/>
  <c r="M166" i="1" s="1"/>
  <c r="N166" i="1" s="1"/>
  <c r="J340" i="1"/>
  <c r="L340" i="1"/>
  <c r="M340" i="1" s="1"/>
  <c r="N340" i="1" s="1"/>
  <c r="J559" i="1"/>
  <c r="L559" i="1"/>
  <c r="M559" i="1" s="1"/>
  <c r="N559" i="1" s="1"/>
  <c r="J450" i="1"/>
  <c r="L450" i="1"/>
  <c r="M450" i="1" s="1"/>
  <c r="N450" i="1" s="1"/>
  <c r="J904" i="1"/>
  <c r="L904" i="1"/>
  <c r="M904" i="1" s="1"/>
  <c r="N904" i="1" s="1"/>
  <c r="J914" i="1"/>
  <c r="L914" i="1"/>
  <c r="M914" i="1" s="1"/>
  <c r="N914" i="1" s="1"/>
  <c r="J825" i="1"/>
  <c r="L825" i="1"/>
  <c r="M825" i="1" s="1"/>
  <c r="N825" i="1" s="1"/>
  <c r="J553" i="1"/>
  <c r="L553" i="1"/>
  <c r="M553" i="1" s="1"/>
  <c r="N553" i="1" s="1"/>
  <c r="J692" i="1"/>
  <c r="L692" i="1"/>
  <c r="M692" i="1" s="1"/>
  <c r="N692" i="1" s="1"/>
  <c r="J736" i="1"/>
  <c r="L736" i="1"/>
  <c r="M736" i="1" s="1"/>
  <c r="N736" i="1" s="1"/>
  <c r="J544" i="1"/>
  <c r="L544" i="1"/>
  <c r="M544" i="1" s="1"/>
  <c r="N544" i="1" s="1"/>
  <c r="J833" i="1"/>
  <c r="L833" i="1"/>
  <c r="M833" i="1" s="1"/>
  <c r="N833" i="1" s="1"/>
  <c r="J630" i="1"/>
  <c r="L630" i="1"/>
  <c r="M630" i="1" s="1"/>
  <c r="N630" i="1" s="1"/>
  <c r="J984" i="1"/>
  <c r="L984" i="1"/>
  <c r="M984" i="1" s="1"/>
  <c r="N984" i="1" s="1"/>
  <c r="J801" i="1"/>
  <c r="L801" i="1"/>
  <c r="M801" i="1" s="1"/>
  <c r="N801" i="1" s="1"/>
  <c r="J113" i="1"/>
  <c r="L113" i="1"/>
  <c r="M113" i="1" s="1"/>
  <c r="N113" i="1" s="1"/>
  <c r="J843" i="1"/>
  <c r="L843" i="1"/>
  <c r="M843" i="1" s="1"/>
  <c r="N843" i="1" s="1"/>
  <c r="J338" i="1"/>
  <c r="L338" i="1"/>
  <c r="M338" i="1" s="1"/>
  <c r="N338" i="1" s="1"/>
  <c r="J465" i="1"/>
  <c r="L465" i="1"/>
  <c r="M465" i="1" s="1"/>
  <c r="N465" i="1" s="1"/>
  <c r="J282" i="1"/>
  <c r="L282" i="1"/>
  <c r="M282" i="1" s="1"/>
  <c r="N282" i="1" s="1"/>
  <c r="J322" i="1"/>
  <c r="L322" i="1"/>
  <c r="M322" i="1" s="1"/>
  <c r="N322" i="1" s="1"/>
  <c r="J742" i="1"/>
  <c r="L742" i="1"/>
  <c r="M742" i="1" s="1"/>
  <c r="N742" i="1" s="1"/>
  <c r="J979" i="1"/>
  <c r="L979" i="1"/>
  <c r="M979" i="1" s="1"/>
  <c r="N979" i="1" s="1"/>
  <c r="J880" i="1"/>
  <c r="L880" i="1"/>
  <c r="M880" i="1" s="1"/>
  <c r="N880" i="1" s="1"/>
  <c r="J793" i="1"/>
  <c r="L793" i="1"/>
  <c r="M793" i="1" s="1"/>
  <c r="N793" i="1" s="1"/>
  <c r="J855" i="1"/>
  <c r="L855" i="1"/>
  <c r="M855" i="1" s="1"/>
  <c r="N855" i="1" s="1"/>
  <c r="J702" i="1"/>
  <c r="L702" i="1"/>
  <c r="M702" i="1" s="1"/>
  <c r="N702" i="1" s="1"/>
  <c r="J337" i="1"/>
  <c r="L337" i="1"/>
  <c r="M337" i="1" s="1"/>
  <c r="N337" i="1" s="1"/>
  <c r="J710" i="1"/>
  <c r="L710" i="1"/>
  <c r="M710" i="1" s="1"/>
  <c r="N710" i="1" s="1"/>
  <c r="J569" i="1"/>
  <c r="L569" i="1"/>
  <c r="M569" i="1" s="1"/>
  <c r="N569" i="1" s="1"/>
  <c r="J250" i="1"/>
  <c r="L250" i="1"/>
  <c r="M250" i="1" s="1"/>
  <c r="N250" i="1" s="1"/>
  <c r="J5" i="1"/>
  <c r="L5" i="1"/>
  <c r="M5" i="1" s="1"/>
  <c r="N5" i="1" s="1"/>
  <c r="J168" i="1"/>
  <c r="L168" i="1"/>
  <c r="M168" i="1" s="1"/>
  <c r="N168" i="1" s="1"/>
  <c r="J50" i="1"/>
  <c r="L50" i="1"/>
  <c r="M50" i="1" s="1"/>
  <c r="N50" i="1" s="1"/>
  <c r="J921" i="1"/>
  <c r="L921" i="1"/>
  <c r="M921" i="1" s="1"/>
  <c r="N921" i="1" s="1"/>
  <c r="J938" i="1"/>
  <c r="L938" i="1"/>
  <c r="M938" i="1" s="1"/>
  <c r="N938" i="1" s="1"/>
  <c r="J832" i="1"/>
  <c r="L832" i="1"/>
  <c r="M832" i="1" s="1"/>
  <c r="N832" i="1" s="1"/>
  <c r="J145" i="1"/>
  <c r="L145" i="1"/>
  <c r="M145" i="1" s="1"/>
  <c r="N145" i="1" s="1"/>
  <c r="J462" i="1"/>
  <c r="L462" i="1"/>
  <c r="M462" i="1" s="1"/>
  <c r="N462" i="1" s="1"/>
  <c r="J840" i="1"/>
  <c r="L840" i="1"/>
  <c r="M840" i="1" s="1"/>
  <c r="N840" i="1" s="1"/>
  <c r="J800" i="1"/>
  <c r="L800" i="1"/>
  <c r="M800" i="1" s="1"/>
  <c r="N800" i="1" s="1"/>
  <c r="J848" i="1"/>
  <c r="L848" i="1"/>
  <c r="M848" i="1" s="1"/>
  <c r="N848" i="1" s="1"/>
  <c r="J121" i="1"/>
  <c r="L121" i="1"/>
  <c r="M121" i="1" s="1"/>
  <c r="N121" i="1" s="1"/>
  <c r="J313" i="1"/>
  <c r="L313" i="1"/>
  <c r="M313" i="1" s="1"/>
  <c r="N313" i="1" s="1"/>
  <c r="J734" i="1"/>
  <c r="L734" i="1"/>
  <c r="M734" i="1" s="1"/>
  <c r="N734" i="1" s="1"/>
  <c r="J82" i="1"/>
  <c r="L82" i="1"/>
  <c r="M82" i="1" s="1"/>
  <c r="N82" i="1" s="1"/>
  <c r="J55" i="1"/>
  <c r="L55" i="1"/>
  <c r="M55" i="1" s="1"/>
  <c r="N55" i="1" s="1"/>
  <c r="J421" i="1"/>
  <c r="L421" i="1"/>
  <c r="M421" i="1" s="1"/>
  <c r="N421" i="1" s="1"/>
  <c r="J45" i="1"/>
  <c r="L45" i="1"/>
  <c r="M45" i="1" s="1"/>
  <c r="N45" i="1" s="1"/>
  <c r="J493" i="1"/>
  <c r="L493" i="1"/>
  <c r="M493" i="1" s="1"/>
  <c r="N493" i="1" s="1"/>
  <c r="J598" i="1"/>
  <c r="L598" i="1"/>
  <c r="M598" i="1" s="1"/>
  <c r="N598" i="1" s="1"/>
  <c r="J867" i="1"/>
  <c r="L867" i="1"/>
  <c r="M867" i="1" s="1"/>
  <c r="N867" i="1" s="1"/>
  <c r="J529" i="1"/>
  <c r="L529" i="1"/>
  <c r="M529" i="1" s="1"/>
  <c r="N529" i="1" s="1"/>
  <c r="J699" i="1"/>
  <c r="L699" i="1"/>
  <c r="M699" i="1" s="1"/>
  <c r="N699" i="1" s="1"/>
  <c r="J958" i="1"/>
  <c r="L958" i="1"/>
  <c r="M958" i="1" s="1"/>
  <c r="N958" i="1" s="1"/>
  <c r="J823" i="1"/>
  <c r="L823" i="1"/>
  <c r="M823" i="1" s="1"/>
  <c r="N823" i="1" s="1"/>
  <c r="J470" i="1"/>
  <c r="L470" i="1"/>
  <c r="M470" i="1" s="1"/>
  <c r="N470" i="1" s="1"/>
  <c r="J192" i="1"/>
  <c r="L192" i="1"/>
  <c r="M192" i="1" s="1"/>
  <c r="N192" i="1" s="1"/>
  <c r="J638" i="1"/>
  <c r="L638" i="1"/>
  <c r="M638" i="1" s="1"/>
  <c r="N638" i="1" s="1"/>
  <c r="J420" i="1"/>
  <c r="L420" i="1"/>
  <c r="M420" i="1" s="1"/>
  <c r="N420" i="1" s="1"/>
  <c r="J516" i="1"/>
  <c r="L516" i="1"/>
  <c r="M516" i="1" s="1"/>
  <c r="N516" i="1" s="1"/>
  <c r="J975" i="1"/>
  <c r="L975" i="1"/>
  <c r="M975" i="1" s="1"/>
  <c r="N975" i="1" s="1"/>
  <c r="J182" i="1"/>
  <c r="L182" i="1"/>
  <c r="M182" i="1" s="1"/>
  <c r="N182" i="1" s="1"/>
  <c r="J805" i="1"/>
  <c r="L805" i="1"/>
  <c r="M805" i="1" s="1"/>
  <c r="N805" i="1" s="1"/>
  <c r="J717" i="1"/>
  <c r="L717" i="1"/>
  <c r="M717" i="1" s="1"/>
  <c r="N717" i="1" s="1"/>
  <c r="J487" i="1"/>
  <c r="L487" i="1"/>
  <c r="M487" i="1" s="1"/>
  <c r="N487" i="1" s="1"/>
  <c r="J515" i="1"/>
  <c r="L515" i="1"/>
  <c r="M515" i="1" s="1"/>
  <c r="N515" i="1" s="1"/>
  <c r="J864" i="1"/>
  <c r="L864" i="1"/>
  <c r="M864" i="1" s="1"/>
  <c r="N864" i="1" s="1"/>
  <c r="J896" i="1"/>
  <c r="L896" i="1"/>
  <c r="M896" i="1" s="1"/>
  <c r="N896" i="1" s="1"/>
  <c r="J789" i="1"/>
  <c r="L789" i="1"/>
  <c r="M789" i="1" s="1"/>
  <c r="N789" i="1" s="1"/>
  <c r="J446" i="1"/>
  <c r="L446" i="1"/>
  <c r="M446" i="1" s="1"/>
  <c r="N446" i="1" s="1"/>
  <c r="J745" i="1"/>
  <c r="L745" i="1"/>
  <c r="M745" i="1" s="1"/>
  <c r="N745" i="1" s="1"/>
  <c r="J915" i="1"/>
  <c r="L915" i="1"/>
  <c r="M915" i="1" s="1"/>
  <c r="N915" i="1" s="1"/>
  <c r="J671" i="1"/>
  <c r="L671" i="1"/>
  <c r="M671" i="1" s="1"/>
  <c r="N671" i="1" s="1"/>
  <c r="J27" i="1"/>
  <c r="L27" i="1"/>
  <c r="M27" i="1" s="1"/>
  <c r="N27" i="1" s="1"/>
  <c r="J587" i="1"/>
  <c r="L587" i="1"/>
  <c r="M587" i="1" s="1"/>
  <c r="N587" i="1" s="1"/>
  <c r="J586" i="1"/>
  <c r="L586" i="1"/>
  <c r="M586" i="1" s="1"/>
  <c r="N586" i="1" s="1"/>
  <c r="J467" i="1"/>
  <c r="L467" i="1"/>
  <c r="M467" i="1" s="1"/>
  <c r="N467" i="1" s="1"/>
  <c r="J831" i="1"/>
  <c r="L831" i="1"/>
  <c r="M831" i="1" s="1"/>
  <c r="N831" i="1" s="1"/>
  <c r="J681" i="1"/>
  <c r="L681" i="1"/>
  <c r="M681" i="1" s="1"/>
  <c r="N681" i="1" s="1"/>
  <c r="J680" i="1"/>
  <c r="L680" i="1"/>
  <c r="M680" i="1" s="1"/>
  <c r="N680" i="1" s="1"/>
  <c r="J439" i="1"/>
  <c r="L439" i="1"/>
  <c r="M439" i="1" s="1"/>
  <c r="N439" i="1" s="1"/>
  <c r="J93" i="1"/>
  <c r="L93" i="1"/>
  <c r="M93" i="1" s="1"/>
  <c r="N93" i="1" s="1"/>
  <c r="J876" i="1"/>
  <c r="L876" i="1"/>
  <c r="M876" i="1" s="1"/>
  <c r="N876" i="1" s="1"/>
  <c r="J690" i="1"/>
  <c r="L690" i="1"/>
  <c r="M690" i="1" s="1"/>
  <c r="N690" i="1" s="1"/>
  <c r="J259" i="1"/>
  <c r="L259" i="1"/>
  <c r="M259" i="1" s="1"/>
  <c r="N259" i="1" s="1"/>
  <c r="J988" i="1"/>
  <c r="L988" i="1"/>
  <c r="M988" i="1" s="1"/>
  <c r="N988" i="1" s="1"/>
  <c r="J527" i="1"/>
  <c r="L527" i="1"/>
  <c r="M527" i="1" s="1"/>
  <c r="N527" i="1" s="1"/>
  <c r="L308" i="1"/>
  <c r="M308" i="1" s="1"/>
  <c r="N308" i="1" s="1"/>
  <c r="L804" i="1"/>
  <c r="M804" i="1" s="1"/>
  <c r="N804" i="1" s="1"/>
  <c r="L151" i="1"/>
  <c r="M151" i="1" s="1"/>
  <c r="N151" i="1" s="1"/>
  <c r="L503" i="1"/>
  <c r="M503" i="1" s="1"/>
  <c r="N503" i="1" s="1"/>
  <c r="L238" i="1"/>
  <c r="M238" i="1" s="1"/>
  <c r="N238" i="1" s="1"/>
  <c r="L911" i="1"/>
  <c r="M911" i="1" s="1"/>
  <c r="N911" i="1" s="1"/>
  <c r="L785" i="1"/>
  <c r="M785" i="1" s="1"/>
  <c r="N785" i="1" s="1"/>
  <c r="L525" i="1"/>
  <c r="M525" i="1" s="1"/>
  <c r="N525" i="1" s="1"/>
  <c r="L53" i="1"/>
  <c r="M53" i="1" s="1"/>
  <c r="N53" i="1" s="1"/>
  <c r="L796" i="1"/>
  <c r="M796" i="1" s="1"/>
  <c r="N796" i="1" s="1"/>
  <c r="L295" i="1"/>
  <c r="M295" i="1" s="1"/>
  <c r="N295" i="1" s="1"/>
  <c r="L277" i="1"/>
  <c r="M277" i="1" s="1"/>
  <c r="N277" i="1" s="1"/>
  <c r="L496" i="1"/>
  <c r="M496" i="1" s="1"/>
  <c r="N496" i="1" s="1"/>
  <c r="L411" i="1"/>
  <c r="M411" i="1" s="1"/>
  <c r="N411" i="1" s="1"/>
  <c r="L735" i="1"/>
  <c r="M735" i="1" s="1"/>
  <c r="N735" i="1" s="1"/>
  <c r="L794" i="1"/>
  <c r="M794" i="1" s="1"/>
  <c r="N794" i="1" s="1"/>
  <c r="L97" i="1"/>
  <c r="M97" i="1" s="1"/>
  <c r="N97" i="1" s="1"/>
  <c r="L642" i="1"/>
  <c r="M642" i="1" s="1"/>
  <c r="N642" i="1" s="1"/>
  <c r="L328" i="1"/>
  <c r="M328" i="1" s="1"/>
  <c r="N328" i="1" s="1"/>
  <c r="L944" i="1"/>
  <c r="M944" i="1" s="1"/>
  <c r="N944" i="1" s="1"/>
  <c r="L606" i="1"/>
  <c r="M606" i="1" s="1"/>
  <c r="N606" i="1" s="1"/>
  <c r="L617" i="1"/>
  <c r="M617" i="1" s="1"/>
  <c r="N617" i="1" s="1"/>
  <c r="L271" i="1"/>
  <c r="M271" i="1" s="1"/>
  <c r="N271" i="1" s="1"/>
  <c r="L912" i="1"/>
  <c r="M912" i="1" s="1"/>
  <c r="N912" i="1" s="1"/>
  <c r="J320" i="1"/>
  <c r="J603" i="1"/>
  <c r="J916" i="1"/>
  <c r="J839" i="1"/>
  <c r="J955" i="1"/>
  <c r="J758" i="1"/>
  <c r="J752" i="1"/>
  <c r="L752" i="1"/>
  <c r="M752" i="1" s="1"/>
  <c r="N752" i="1" s="1"/>
  <c r="J205" i="1"/>
  <c r="L205" i="1"/>
  <c r="M205" i="1" s="1"/>
  <c r="N205" i="1" s="1"/>
  <c r="L889" i="1"/>
  <c r="M889" i="1" s="1"/>
  <c r="N889" i="1" s="1"/>
  <c r="J889" i="1"/>
  <c r="J333" i="1"/>
  <c r="L333" i="1"/>
  <c r="M333" i="1" s="1"/>
  <c r="N333" i="1" s="1"/>
  <c r="J416" i="1"/>
  <c r="L416" i="1"/>
  <c r="M416" i="1" s="1"/>
  <c r="N416" i="1" s="1"/>
  <c r="J504" i="1"/>
  <c r="L504" i="1"/>
  <c r="M504" i="1" s="1"/>
  <c r="N504" i="1" s="1"/>
  <c r="J342" i="1"/>
  <c r="L342" i="1"/>
  <c r="M342" i="1" s="1"/>
  <c r="N342" i="1" s="1"/>
  <c r="J37" i="1"/>
  <c r="L37" i="1"/>
  <c r="M37" i="1" s="1"/>
  <c r="N37" i="1" s="1"/>
  <c r="J582" i="1"/>
  <c r="L582" i="1"/>
  <c r="M582" i="1" s="1"/>
  <c r="N582" i="1" s="1"/>
  <c r="J189" i="1"/>
  <c r="L189" i="1"/>
  <c r="M189" i="1" s="1"/>
  <c r="N189" i="1" s="1"/>
  <c r="J933" i="1"/>
  <c r="L933" i="1"/>
  <c r="M933" i="1" s="1"/>
  <c r="N933" i="1" s="1"/>
  <c r="J391" i="1"/>
  <c r="L391" i="1"/>
  <c r="M391" i="1" s="1"/>
  <c r="N391" i="1" s="1"/>
  <c r="J615" i="1"/>
  <c r="L615" i="1"/>
  <c r="M615" i="1" s="1"/>
  <c r="N615" i="1" s="1"/>
  <c r="J927" i="1"/>
  <c r="L927" i="1"/>
  <c r="M927" i="1" s="1"/>
  <c r="N927" i="1" s="1"/>
  <c r="J172" i="1"/>
  <c r="L172" i="1"/>
  <c r="M172" i="1" s="1"/>
  <c r="N172" i="1" s="1"/>
  <c r="L236" i="1"/>
  <c r="M236" i="1" s="1"/>
  <c r="N236" i="1" s="1"/>
  <c r="J236" i="1"/>
  <c r="J485" i="1"/>
  <c r="L485" i="1"/>
  <c r="M485" i="1" s="1"/>
  <c r="N485" i="1" s="1"/>
  <c r="J134" i="1"/>
  <c r="L134" i="1"/>
  <c r="M134" i="1" s="1"/>
  <c r="N134" i="1" s="1"/>
  <c r="J85" i="1"/>
  <c r="L85" i="1"/>
  <c r="M85" i="1" s="1"/>
  <c r="N85" i="1" s="1"/>
  <c r="J739" i="1"/>
  <c r="L739" i="1"/>
  <c r="M739" i="1" s="1"/>
  <c r="N739" i="1" s="1"/>
  <c r="J255" i="1"/>
  <c r="L255" i="1"/>
  <c r="M255" i="1" s="1"/>
  <c r="N255" i="1" s="1"/>
  <c r="J61" i="1"/>
  <c r="L61" i="1"/>
  <c r="M61" i="1" s="1"/>
  <c r="N61" i="1" s="1"/>
  <c r="J518" i="1"/>
  <c r="L518" i="1"/>
  <c r="M518" i="1" s="1"/>
  <c r="N518" i="1" s="1"/>
  <c r="L844" i="1"/>
  <c r="M844" i="1" s="1"/>
  <c r="N844" i="1" s="1"/>
  <c r="J844" i="1"/>
  <c r="J253" i="1"/>
  <c r="L253" i="1"/>
  <c r="M253" i="1" s="1"/>
  <c r="N253" i="1" s="1"/>
  <c r="J602" i="1"/>
  <c r="L602" i="1"/>
  <c r="M602" i="1" s="1"/>
  <c r="N602" i="1" s="1"/>
  <c r="L565" i="1"/>
  <c r="M565" i="1" s="1"/>
  <c r="N565" i="1" s="1"/>
  <c r="J565" i="1"/>
  <c r="J639" i="1"/>
  <c r="L639" i="1"/>
  <c r="M639" i="1" s="1"/>
  <c r="N639" i="1" s="1"/>
  <c r="J305" i="1"/>
  <c r="L305" i="1"/>
  <c r="M305" i="1" s="1"/>
  <c r="N305" i="1" s="1"/>
  <c r="L165" i="1"/>
  <c r="M165" i="1" s="1"/>
  <c r="N165" i="1" s="1"/>
  <c r="J165" i="1"/>
  <c r="J264" i="1"/>
  <c r="L264" i="1"/>
  <c r="M264" i="1" s="1"/>
  <c r="N264" i="1" s="1"/>
  <c r="L456" i="1"/>
  <c r="M456" i="1" s="1"/>
  <c r="N456" i="1" s="1"/>
  <c r="J456" i="1"/>
  <c r="J483" i="1"/>
  <c r="L483" i="1"/>
  <c r="M483" i="1" s="1"/>
  <c r="N483" i="1" s="1"/>
  <c r="J577" i="1"/>
  <c r="L577" i="1"/>
  <c r="M577" i="1" s="1"/>
  <c r="N577" i="1" s="1"/>
  <c r="J304" i="1"/>
  <c r="L304" i="1"/>
  <c r="M304" i="1" s="1"/>
  <c r="N304" i="1" s="1"/>
  <c r="J35" i="1"/>
  <c r="L35" i="1"/>
  <c r="M35" i="1" s="1"/>
  <c r="N35" i="1" s="1"/>
  <c r="J395" i="1"/>
  <c r="L395" i="1"/>
  <c r="M395" i="1" s="1"/>
  <c r="N395" i="1" s="1"/>
  <c r="J67" i="1"/>
  <c r="L67" i="1"/>
  <c r="M67" i="1" s="1"/>
  <c r="N67" i="1" s="1"/>
  <c r="J489" i="1"/>
  <c r="L489" i="1"/>
  <c r="M489" i="1" s="1"/>
  <c r="N489" i="1" s="1"/>
  <c r="J229" i="1"/>
  <c r="L229" i="1"/>
  <c r="M229" i="1" s="1"/>
  <c r="N229" i="1" s="1"/>
  <c r="J473" i="1"/>
  <c r="L473" i="1"/>
  <c r="M473" i="1" s="1"/>
  <c r="N473" i="1" s="1"/>
  <c r="J83" i="1"/>
  <c r="L83" i="1"/>
  <c r="M83" i="1" s="1"/>
  <c r="N83" i="1" s="1"/>
  <c r="J609" i="1"/>
  <c r="L609" i="1"/>
  <c r="M609" i="1" s="1"/>
  <c r="N609" i="1" s="1"/>
  <c r="J592" i="1"/>
  <c r="L592" i="1"/>
  <c r="M592" i="1" s="1"/>
  <c r="N592" i="1" s="1"/>
  <c r="J703" i="1"/>
  <c r="L703" i="1"/>
  <c r="M703" i="1" s="1"/>
  <c r="N703" i="1" s="1"/>
  <c r="J315" i="1"/>
  <c r="L315" i="1"/>
  <c r="M315" i="1" s="1"/>
  <c r="N315" i="1" s="1"/>
  <c r="J590" i="1"/>
  <c r="L590" i="1"/>
  <c r="M590" i="1" s="1"/>
  <c r="N590" i="1" s="1"/>
  <c r="J200" i="1"/>
  <c r="L200" i="1"/>
  <c r="M200" i="1" s="1"/>
  <c r="N200" i="1" s="1"/>
  <c r="J314" i="1"/>
  <c r="L314" i="1"/>
  <c r="M314" i="1" s="1"/>
  <c r="N314" i="1" s="1"/>
  <c r="J709" i="1"/>
  <c r="L709" i="1"/>
  <c r="M709" i="1" s="1"/>
  <c r="N709" i="1" s="1"/>
  <c r="J108" i="1"/>
  <c r="L108" i="1"/>
  <c r="M108" i="1" s="1"/>
  <c r="N108" i="1" s="1"/>
  <c r="J747" i="1"/>
  <c r="L747" i="1"/>
  <c r="M747" i="1" s="1"/>
  <c r="N747" i="1" s="1"/>
  <c r="J2" i="1"/>
  <c r="L2" i="1"/>
  <c r="M2" i="1" s="1"/>
  <c r="N2" i="1" s="1"/>
  <c r="L940" i="1"/>
  <c r="M940" i="1" s="1"/>
  <c r="N940" i="1" s="1"/>
  <c r="J940" i="1"/>
  <c r="J891" i="1"/>
  <c r="L891" i="1"/>
  <c r="M891" i="1" s="1"/>
  <c r="N891" i="1" s="1"/>
  <c r="J792" i="1"/>
  <c r="L792" i="1"/>
  <c r="M792" i="1" s="1"/>
  <c r="N792" i="1" s="1"/>
  <c r="J242" i="1"/>
  <c r="L242" i="1"/>
  <c r="M242" i="1" s="1"/>
  <c r="N242" i="1" s="1"/>
  <c r="J401" i="1"/>
  <c r="L401" i="1"/>
  <c r="M401" i="1" s="1"/>
  <c r="N401" i="1" s="1"/>
  <c r="J978" i="1"/>
  <c r="L978" i="1"/>
  <c r="M978" i="1" s="1"/>
  <c r="N978" i="1" s="1"/>
  <c r="J156" i="1"/>
  <c r="L156" i="1"/>
  <c r="M156" i="1" s="1"/>
  <c r="N156" i="1" s="1"/>
  <c r="J161" i="1"/>
  <c r="L161" i="1"/>
  <c r="M161" i="1" s="1"/>
  <c r="N161" i="1" s="1"/>
  <c r="J597" i="1"/>
  <c r="L597" i="1"/>
  <c r="M597" i="1" s="1"/>
  <c r="N597" i="1" s="1"/>
  <c r="J258" i="1"/>
  <c r="L258" i="1"/>
  <c r="M258" i="1" s="1"/>
  <c r="N258" i="1" s="1"/>
  <c r="L117" i="1"/>
  <c r="M117" i="1" s="1"/>
  <c r="N117" i="1" s="1"/>
  <c r="L788" i="1"/>
  <c r="M788" i="1" s="1"/>
  <c r="N788" i="1" s="1"/>
  <c r="J583" i="1"/>
  <c r="L583" i="1"/>
  <c r="M583" i="1" s="1"/>
  <c r="N583" i="1" s="1"/>
  <c r="J581" i="1"/>
  <c r="L581" i="1"/>
  <c r="M581" i="1" s="1"/>
  <c r="N581" i="1" s="1"/>
  <c r="J31" i="1"/>
  <c r="L31" i="1"/>
  <c r="M31" i="1" s="1"/>
  <c r="N31" i="1" s="1"/>
  <c r="J547" i="1"/>
  <c r="L547" i="1"/>
  <c r="M547" i="1" s="1"/>
  <c r="N547" i="1" s="1"/>
  <c r="J651" i="1"/>
  <c r="L651" i="1"/>
  <c r="M651" i="1" s="1"/>
  <c r="N651" i="1" s="1"/>
  <c r="J359" i="1"/>
  <c r="L359" i="1"/>
  <c r="M359" i="1" s="1"/>
  <c r="N359" i="1" s="1"/>
  <c r="J969" i="1"/>
  <c r="L969" i="1"/>
  <c r="M969" i="1" s="1"/>
  <c r="N969" i="1" s="1"/>
  <c r="J720" i="1"/>
  <c r="L720" i="1"/>
  <c r="M720" i="1" s="1"/>
  <c r="N720" i="1" s="1"/>
  <c r="J230" i="1"/>
  <c r="L230" i="1"/>
  <c r="M230" i="1" s="1"/>
  <c r="N230" i="1" s="1"/>
  <c r="J918" i="1"/>
  <c r="L918" i="1"/>
  <c r="M918" i="1" s="1"/>
  <c r="N918" i="1" s="1"/>
  <c r="J827" i="1"/>
  <c r="L827" i="1"/>
  <c r="M827" i="1" s="1"/>
  <c r="N827" i="1" s="1"/>
  <c r="J892" i="1"/>
  <c r="L892" i="1"/>
  <c r="M892" i="1" s="1"/>
  <c r="N892" i="1" s="1"/>
  <c r="J388" i="1"/>
  <c r="L388" i="1"/>
  <c r="M388" i="1" s="1"/>
  <c r="N388" i="1" s="1"/>
  <c r="J845" i="1"/>
  <c r="L845" i="1"/>
  <c r="M845" i="1" s="1"/>
  <c r="N845" i="1" s="1"/>
  <c r="J760" i="1"/>
  <c r="L760" i="1"/>
  <c r="M760" i="1" s="1"/>
  <c r="N760" i="1" s="1"/>
  <c r="J202" i="1"/>
  <c r="L202" i="1"/>
  <c r="M202" i="1" s="1"/>
  <c r="N202" i="1" s="1"/>
  <c r="J869" i="1"/>
  <c r="L869" i="1"/>
  <c r="M869" i="1" s="1"/>
  <c r="N869" i="1" s="1"/>
  <c r="J331" i="1"/>
  <c r="L331" i="1"/>
  <c r="M331" i="1" s="1"/>
  <c r="N331" i="1" s="1"/>
  <c r="J633" i="1"/>
  <c r="L633" i="1"/>
  <c r="M633" i="1" s="1"/>
  <c r="N633" i="1" s="1"/>
  <c r="J856" i="1"/>
  <c r="L856" i="1"/>
  <c r="M856" i="1" s="1"/>
  <c r="N856" i="1" s="1"/>
  <c r="J887" i="1"/>
  <c r="L887" i="1"/>
  <c r="M887" i="1" s="1"/>
  <c r="N887" i="1" s="1"/>
  <c r="J802" i="1"/>
  <c r="L802" i="1"/>
  <c r="M802" i="1" s="1"/>
  <c r="N802" i="1" s="1"/>
  <c r="J996" i="1"/>
  <c r="L996" i="1"/>
  <c r="M996" i="1" s="1"/>
  <c r="N996" i="1" s="1"/>
  <c r="J124" i="1"/>
  <c r="L124" i="1"/>
  <c r="M124" i="1" s="1"/>
  <c r="N124" i="1" s="1"/>
  <c r="J263" i="1"/>
  <c r="L263" i="1"/>
  <c r="M263" i="1" s="1"/>
  <c r="N263" i="1" s="1"/>
  <c r="J910" i="1"/>
  <c r="L910" i="1"/>
  <c r="M910" i="1" s="1"/>
  <c r="N910" i="1" s="1"/>
  <c r="J930" i="1"/>
  <c r="L930" i="1"/>
  <c r="M930" i="1" s="1"/>
  <c r="N930" i="1" s="1"/>
  <c r="J534" i="1"/>
  <c r="L534" i="1"/>
  <c r="M534" i="1" s="1"/>
  <c r="N534" i="1" s="1"/>
  <c r="J410" i="1"/>
  <c r="L410" i="1"/>
  <c r="M410" i="1" s="1"/>
  <c r="N410" i="1" s="1"/>
  <c r="J917" i="1"/>
  <c r="L917" i="1"/>
  <c r="M917" i="1" s="1"/>
  <c r="N917" i="1" s="1"/>
  <c r="J533" i="1"/>
  <c r="L533" i="1"/>
  <c r="M533" i="1" s="1"/>
  <c r="N533" i="1" s="1"/>
  <c r="J852" i="1"/>
  <c r="L852" i="1"/>
  <c r="M852" i="1" s="1"/>
  <c r="N852" i="1" s="1"/>
  <c r="J658" i="1"/>
  <c r="L658" i="1"/>
  <c r="M658" i="1" s="1"/>
  <c r="N658" i="1" s="1"/>
  <c r="J474" i="1"/>
  <c r="L474" i="1"/>
  <c r="M474" i="1" s="1"/>
  <c r="N474" i="1" s="1"/>
  <c r="J860" i="1"/>
  <c r="L860" i="1"/>
  <c r="M860" i="1" s="1"/>
  <c r="N860" i="1" s="1"/>
  <c r="J667" i="1"/>
  <c r="L667" i="1"/>
  <c r="M667" i="1" s="1"/>
  <c r="N667" i="1" s="1"/>
  <c r="J806" i="1"/>
  <c r="L806" i="1"/>
  <c r="M806" i="1" s="1"/>
  <c r="N806" i="1" s="1"/>
  <c r="J329" i="1"/>
  <c r="L329" i="1"/>
  <c r="M329" i="1" s="1"/>
  <c r="N329" i="1" s="1"/>
  <c r="J57" i="1"/>
  <c r="L57" i="1"/>
  <c r="M57" i="1" s="1"/>
  <c r="N57" i="1" s="1"/>
  <c r="J543" i="1"/>
  <c r="L543" i="1"/>
  <c r="M543" i="1" s="1"/>
  <c r="N543" i="1" s="1"/>
  <c r="J368" i="1"/>
  <c r="L368" i="1"/>
  <c r="M368" i="1" s="1"/>
  <c r="N368" i="1" s="1"/>
  <c r="J441" i="1"/>
  <c r="L441" i="1"/>
  <c r="M441" i="1" s="1"/>
  <c r="N441" i="1" s="1"/>
  <c r="J429" i="1"/>
  <c r="L429" i="1"/>
  <c r="M429" i="1" s="1"/>
  <c r="N429" i="1" s="1"/>
  <c r="J63" i="1"/>
  <c r="L63" i="1"/>
  <c r="M63" i="1" s="1"/>
  <c r="N63" i="1" s="1"/>
  <c r="J116" i="1"/>
  <c r="L116" i="1"/>
  <c r="M116" i="1" s="1"/>
  <c r="N116" i="1" s="1"/>
  <c r="J452" i="1"/>
  <c r="L452" i="1"/>
  <c r="M452" i="1" s="1"/>
  <c r="N452" i="1" s="1"/>
  <c r="J884" i="1"/>
  <c r="L884" i="1"/>
  <c r="M884" i="1" s="1"/>
  <c r="N884" i="1" s="1"/>
  <c r="J863" i="1"/>
  <c r="L863" i="1"/>
  <c r="M863" i="1" s="1"/>
  <c r="N863" i="1" s="1"/>
  <c r="J360" i="1"/>
  <c r="L360" i="1"/>
  <c r="M360" i="1" s="1"/>
  <c r="N360" i="1" s="1"/>
  <c r="J687" i="1"/>
  <c r="L687" i="1"/>
  <c r="M687" i="1" s="1"/>
  <c r="N687" i="1" s="1"/>
  <c r="J751" i="1"/>
  <c r="L751" i="1"/>
  <c r="M751" i="1" s="1"/>
  <c r="N751" i="1" s="1"/>
  <c r="J696" i="1"/>
  <c r="L696" i="1"/>
  <c r="M696" i="1" s="1"/>
  <c r="N696" i="1" s="1"/>
  <c r="J459" i="1"/>
  <c r="L459" i="1"/>
  <c r="M459" i="1" s="1"/>
  <c r="N459" i="1" s="1"/>
  <c r="J679" i="1"/>
  <c r="L679" i="1"/>
  <c r="M679" i="1" s="1"/>
  <c r="N679" i="1" s="1"/>
  <c r="L96" i="1"/>
  <c r="M96" i="1" s="1"/>
  <c r="N96" i="1" s="1"/>
  <c r="J96" i="1"/>
  <c r="J160" i="1"/>
  <c r="L160" i="1"/>
  <c r="M160" i="1" s="1"/>
  <c r="N160" i="1" s="1"/>
  <c r="L18" i="1"/>
  <c r="M18" i="1" s="1"/>
  <c r="N18" i="1" s="1"/>
  <c r="J18" i="1"/>
  <c r="J196" i="1"/>
  <c r="L196" i="1"/>
  <c r="M196" i="1" s="1"/>
  <c r="N196" i="1" s="1"/>
  <c r="J540" i="1"/>
  <c r="L540" i="1"/>
  <c r="M540" i="1" s="1"/>
  <c r="N540" i="1" s="1"/>
  <c r="J740" i="1"/>
  <c r="L740" i="1"/>
  <c r="M740" i="1" s="1"/>
  <c r="N740" i="1" s="1"/>
  <c r="L893" i="1"/>
  <c r="M893" i="1" s="1"/>
  <c r="N893" i="1" s="1"/>
  <c r="J893" i="1"/>
  <c r="J267" i="1"/>
  <c r="L267" i="1"/>
  <c r="M267" i="1" s="1"/>
  <c r="N267" i="1" s="1"/>
  <c r="J750" i="1"/>
  <c r="L750" i="1"/>
  <c r="M750" i="1" s="1"/>
  <c r="N750" i="1" s="1"/>
  <c r="L10" i="1"/>
  <c r="M10" i="1" s="1"/>
  <c r="N10" i="1" s="1"/>
  <c r="J10" i="1"/>
  <c r="J3" i="1"/>
  <c r="L3" i="1"/>
  <c r="M3" i="1" s="1"/>
  <c r="N3" i="1" s="1"/>
  <c r="L171" i="1"/>
  <c r="M171" i="1" s="1"/>
  <c r="N171" i="1" s="1"/>
  <c r="J171" i="1"/>
  <c r="J519" i="1"/>
  <c r="L519" i="1"/>
  <c r="M519" i="1" s="1"/>
  <c r="N519" i="1" s="1"/>
  <c r="J364" i="1"/>
  <c r="L364" i="1"/>
  <c r="M364" i="1" s="1"/>
  <c r="N364" i="1" s="1"/>
  <c r="L225" i="1"/>
  <c r="M225" i="1" s="1"/>
  <c r="N225" i="1" s="1"/>
  <c r="J225" i="1"/>
  <c r="J256" i="1"/>
  <c r="L256" i="1"/>
  <c r="M256" i="1" s="1"/>
  <c r="N256" i="1" s="1"/>
  <c r="J484" i="1"/>
  <c r="L484" i="1"/>
  <c r="M484" i="1" s="1"/>
  <c r="N484" i="1" s="1"/>
  <c r="J835" i="1"/>
  <c r="L835" i="1"/>
  <c r="M835" i="1" s="1"/>
  <c r="N835" i="1" s="1"/>
  <c r="L834" i="1"/>
  <c r="M834" i="1" s="1"/>
  <c r="N834" i="1" s="1"/>
  <c r="J834" i="1"/>
  <c r="L358" i="1"/>
  <c r="M358" i="1" s="1"/>
  <c r="N358" i="1" s="1"/>
  <c r="J358" i="1"/>
  <c r="J114" i="1"/>
  <c r="L114" i="1"/>
  <c r="M114" i="1" s="1"/>
  <c r="N114" i="1" s="1"/>
  <c r="J853" i="1"/>
  <c r="L853" i="1"/>
  <c r="M853" i="1" s="1"/>
  <c r="N853" i="1" s="1"/>
  <c r="L883" i="1"/>
  <c r="M883" i="1" s="1"/>
  <c r="N883" i="1" s="1"/>
  <c r="J883" i="1"/>
  <c r="J297" i="1"/>
  <c r="L297" i="1"/>
  <c r="M297" i="1" s="1"/>
  <c r="N297" i="1" s="1"/>
  <c r="J784" i="1"/>
  <c r="L784" i="1"/>
  <c r="M784" i="1" s="1"/>
  <c r="N784" i="1" s="1"/>
  <c r="L614" i="1"/>
  <c r="M614" i="1" s="1"/>
  <c r="N614" i="1" s="1"/>
  <c r="J614" i="1"/>
  <c r="L961" i="1"/>
  <c r="M961" i="1" s="1"/>
  <c r="N961" i="1" s="1"/>
  <c r="J961" i="1"/>
  <c r="J925" i="1"/>
  <c r="L925" i="1"/>
  <c r="M925" i="1" s="1"/>
  <c r="N925" i="1" s="1"/>
  <c r="J674" i="1"/>
  <c r="L674" i="1"/>
  <c r="M674" i="1" s="1"/>
  <c r="N674" i="1" s="1"/>
  <c r="L941" i="1"/>
  <c r="M941" i="1" s="1"/>
  <c r="N941" i="1" s="1"/>
  <c r="J941" i="1"/>
  <c r="L254" i="1"/>
  <c r="M254" i="1" s="1"/>
  <c r="N254" i="1" s="1"/>
  <c r="J254" i="1"/>
  <c r="J357" i="1"/>
  <c r="L357" i="1"/>
  <c r="M357" i="1" s="1"/>
  <c r="N357" i="1" s="1"/>
  <c r="J341" i="1"/>
  <c r="L341" i="1"/>
  <c r="M341" i="1" s="1"/>
  <c r="N341" i="1" s="1"/>
  <c r="L266" i="1"/>
  <c r="M266" i="1" s="1"/>
  <c r="N266" i="1" s="1"/>
  <c r="J266" i="1"/>
  <c r="L634" i="1"/>
  <c r="M634" i="1" s="1"/>
  <c r="N634" i="1" s="1"/>
  <c r="J634" i="1"/>
  <c r="J125" i="1"/>
  <c r="L125" i="1"/>
  <c r="M125" i="1" s="1"/>
  <c r="N125" i="1" s="1"/>
  <c r="J866" i="1"/>
  <c r="L866" i="1"/>
  <c r="M866" i="1" s="1"/>
  <c r="N866" i="1" s="1"/>
  <c r="L29" i="1"/>
  <c r="M29" i="1" s="1"/>
  <c r="N29" i="1" s="1"/>
  <c r="J29" i="1"/>
  <c r="J133" i="1"/>
  <c r="L133" i="1"/>
  <c r="M133" i="1" s="1"/>
  <c r="N133" i="1" s="1"/>
  <c r="J738" i="1"/>
  <c r="L738" i="1"/>
  <c r="M738" i="1" s="1"/>
  <c r="N738" i="1" s="1"/>
  <c r="L578" i="1"/>
  <c r="M578" i="1" s="1"/>
  <c r="N578" i="1" s="1"/>
  <c r="J578" i="1"/>
  <c r="L153" i="1"/>
  <c r="M153" i="1" s="1"/>
  <c r="N153" i="1" s="1"/>
  <c r="J153" i="1"/>
  <c r="J820" i="1"/>
  <c r="L820" i="1"/>
  <c r="M820" i="1" s="1"/>
  <c r="N820" i="1" s="1"/>
  <c r="J323" i="1"/>
  <c r="L323" i="1"/>
  <c r="M323" i="1" s="1"/>
  <c r="N323" i="1" s="1"/>
  <c r="L511" i="1"/>
  <c r="M511" i="1" s="1"/>
  <c r="N511" i="1" s="1"/>
  <c r="J511" i="1"/>
  <c r="L613" i="1"/>
  <c r="M613" i="1" s="1"/>
  <c r="N613" i="1" s="1"/>
  <c r="J613" i="1"/>
  <c r="J646" i="1"/>
  <c r="L646" i="1"/>
  <c r="M646" i="1" s="1"/>
  <c r="N646" i="1" s="1"/>
  <c r="J693" i="1"/>
  <c r="L693" i="1"/>
  <c r="M693" i="1" s="1"/>
  <c r="N693" i="1" s="1"/>
  <c r="L265" i="1"/>
  <c r="M265" i="1" s="1"/>
  <c r="N265" i="1" s="1"/>
  <c r="J265" i="1"/>
  <c r="L148" i="1"/>
  <c r="M148" i="1" s="1"/>
  <c r="N148" i="1" s="1"/>
  <c r="J148" i="1"/>
  <c r="J572" i="1"/>
  <c r="L572" i="1"/>
  <c r="M572" i="1" s="1"/>
  <c r="N572" i="1" s="1"/>
  <c r="J622" i="1"/>
  <c r="L622" i="1"/>
  <c r="M622" i="1" s="1"/>
  <c r="N622" i="1" s="1"/>
  <c r="L356" i="1"/>
  <c r="M356" i="1" s="1"/>
  <c r="N356" i="1" s="1"/>
  <c r="J356" i="1"/>
  <c r="J235" i="1"/>
  <c r="L235" i="1"/>
  <c r="M235" i="1" s="1"/>
  <c r="N235" i="1" s="1"/>
  <c r="J11" i="1"/>
  <c r="L11" i="1"/>
  <c r="M11" i="1" s="1"/>
  <c r="N11" i="1" s="1"/>
  <c r="L862" i="1"/>
  <c r="M862" i="1" s="1"/>
  <c r="N862" i="1" s="1"/>
  <c r="J862" i="1"/>
  <c r="L346" i="1"/>
  <c r="M346" i="1" s="1"/>
  <c r="N346" i="1" s="1"/>
  <c r="J346" i="1"/>
  <c r="J147" i="1"/>
  <c r="L147" i="1"/>
  <c r="M147" i="1" s="1"/>
  <c r="N147" i="1" s="1"/>
  <c r="J139" i="1"/>
  <c r="L139" i="1"/>
  <c r="M139" i="1" s="1"/>
  <c r="N139" i="1" s="1"/>
  <c r="L180" i="1"/>
  <c r="M180" i="1" s="1"/>
  <c r="N180" i="1" s="1"/>
  <c r="J180" i="1"/>
  <c r="L355" i="1"/>
  <c r="M355" i="1" s="1"/>
  <c r="N355" i="1" s="1"/>
  <c r="J355" i="1"/>
  <c r="J138" i="1"/>
  <c r="L138" i="1"/>
  <c r="M138" i="1" s="1"/>
  <c r="N138" i="1" s="1"/>
  <c r="J773" i="1"/>
  <c r="L773" i="1"/>
  <c r="M773" i="1" s="1"/>
  <c r="N773" i="1" s="1"/>
  <c r="L381" i="1"/>
  <c r="M381" i="1" s="1"/>
  <c r="N381" i="1" s="1"/>
  <c r="J381" i="1"/>
  <c r="L25" i="1"/>
  <c r="M25" i="1" s="1"/>
  <c r="N25" i="1" s="1"/>
  <c r="J25" i="1"/>
  <c r="J882" i="1"/>
  <c r="L882" i="1"/>
  <c r="M882" i="1" s="1"/>
  <c r="N882" i="1" s="1"/>
  <c r="J396" i="1"/>
  <c r="L396" i="1"/>
  <c r="M396" i="1" s="1"/>
  <c r="N396" i="1" s="1"/>
  <c r="L611" i="1"/>
  <c r="M611" i="1" s="1"/>
  <c r="N611" i="1" s="1"/>
  <c r="J611" i="1"/>
  <c r="L40" i="1"/>
  <c r="M40" i="1" s="1"/>
  <c r="N40" i="1" s="1"/>
  <c r="J40" i="1"/>
  <c r="J536" i="1"/>
  <c r="L536" i="1"/>
  <c r="M536" i="1" s="1"/>
  <c r="N536" i="1" s="1"/>
  <c r="J645" i="1"/>
  <c r="L645" i="1"/>
  <c r="M645" i="1" s="1"/>
  <c r="N645" i="1" s="1"/>
  <c r="L908" i="1"/>
  <c r="M908" i="1" s="1"/>
  <c r="N908" i="1" s="1"/>
  <c r="J908" i="1"/>
  <c r="J837" i="1"/>
  <c r="L837" i="1"/>
  <c r="M837" i="1" s="1"/>
  <c r="N837" i="1" s="1"/>
  <c r="L678" i="1"/>
  <c r="M678" i="1" s="1"/>
  <c r="N678" i="1" s="1"/>
  <c r="J678" i="1"/>
  <c r="J435" i="1"/>
  <c r="L435" i="1"/>
  <c r="M435" i="1" s="1"/>
  <c r="N435" i="1" s="1"/>
  <c r="L903" i="1"/>
  <c r="M903" i="1" s="1"/>
  <c r="N903" i="1" s="1"/>
  <c r="J903" i="1"/>
  <c r="J902" i="1"/>
  <c r="L902" i="1"/>
  <c r="M902" i="1" s="1"/>
  <c r="N902" i="1" s="1"/>
  <c r="L672" i="1"/>
  <c r="M672" i="1" s="1"/>
  <c r="N672" i="1" s="1"/>
  <c r="J672" i="1"/>
  <c r="J807" i="1"/>
  <c r="L807" i="1"/>
  <c r="M807" i="1" s="1"/>
  <c r="N807" i="1" s="1"/>
  <c r="L223" i="1"/>
  <c r="M223" i="1" s="1"/>
  <c r="N223" i="1" s="1"/>
  <c r="J223" i="1"/>
  <c r="J379" i="1"/>
  <c r="L379" i="1"/>
  <c r="M379" i="1" s="1"/>
  <c r="N379" i="1" s="1"/>
  <c r="L275" i="1"/>
  <c r="M275" i="1" s="1"/>
  <c r="N275" i="1" s="1"/>
  <c r="J275" i="1"/>
  <c r="J274" i="1"/>
  <c r="L274" i="1"/>
  <c r="M274" i="1" s="1"/>
  <c r="N274" i="1" s="1"/>
  <c r="L481" i="1"/>
  <c r="M481" i="1" s="1"/>
  <c r="N481" i="1" s="1"/>
  <c r="J481" i="1"/>
  <c r="J424" i="1"/>
  <c r="L424" i="1"/>
  <c r="M424" i="1" s="1"/>
  <c r="N424" i="1" s="1"/>
  <c r="L495" i="1"/>
  <c r="M495" i="1" s="1"/>
  <c r="N495" i="1" s="1"/>
  <c r="J495" i="1"/>
  <c r="J659" i="1"/>
  <c r="L659" i="1"/>
  <c r="M659" i="1" s="1"/>
  <c r="N659" i="1" s="1"/>
  <c r="L621" i="1"/>
  <c r="M621" i="1" s="1"/>
  <c r="N621" i="1" s="1"/>
  <c r="J621" i="1"/>
  <c r="J290" i="1"/>
  <c r="L290" i="1"/>
  <c r="M290" i="1" s="1"/>
  <c r="N290" i="1" s="1"/>
  <c r="L490" i="1"/>
  <c r="M490" i="1" s="1"/>
  <c r="N490" i="1" s="1"/>
  <c r="J490" i="1"/>
  <c r="J146" i="1"/>
  <c r="L146" i="1"/>
  <c r="M146" i="1" s="1"/>
  <c r="N146" i="1" s="1"/>
  <c r="L15" i="1"/>
  <c r="M15" i="1" s="1"/>
  <c r="N15" i="1" s="1"/>
  <c r="J15" i="1"/>
  <c r="J245" i="1"/>
  <c r="L245" i="1"/>
  <c r="M245" i="1" s="1"/>
  <c r="N245" i="1" s="1"/>
  <c r="L691" i="1"/>
  <c r="M691" i="1" s="1"/>
  <c r="N691" i="1" s="1"/>
  <c r="J691" i="1"/>
  <c r="J865" i="1"/>
  <c r="L865" i="1"/>
  <c r="M865" i="1" s="1"/>
  <c r="N865" i="1" s="1"/>
  <c r="L330" i="1"/>
  <c r="M330" i="1" s="1"/>
  <c r="N330" i="1" s="1"/>
  <c r="J330" i="1"/>
  <c r="J131" i="1"/>
  <c r="L131" i="1"/>
  <c r="M131" i="1" s="1"/>
  <c r="N131" i="1" s="1"/>
  <c r="L950" i="1"/>
  <c r="M950" i="1" s="1"/>
  <c r="N950" i="1" s="1"/>
  <c r="J950" i="1"/>
  <c r="J897" i="1"/>
  <c r="L897" i="1"/>
  <c r="M897" i="1" s="1"/>
  <c r="N897" i="1" s="1"/>
  <c r="L294" i="1"/>
  <c r="M294" i="1" s="1"/>
  <c r="N294" i="1" s="1"/>
  <c r="J294" i="1"/>
  <c r="J563" i="1"/>
  <c r="L563" i="1"/>
  <c r="M563" i="1" s="1"/>
  <c r="N563" i="1" s="1"/>
  <c r="L954" i="1"/>
  <c r="M954" i="1" s="1"/>
  <c r="N954" i="1" s="1"/>
  <c r="J954" i="1"/>
  <c r="J923" i="1"/>
  <c r="L923" i="1"/>
  <c r="M923" i="1" s="1"/>
  <c r="N923" i="1" s="1"/>
  <c r="L472" i="1"/>
  <c r="M472" i="1" s="1"/>
  <c r="N472" i="1" s="1"/>
  <c r="J472" i="1"/>
  <c r="J394" i="1"/>
  <c r="L394" i="1"/>
  <c r="M394" i="1" s="1"/>
  <c r="N394" i="1" s="1"/>
  <c r="L922" i="1"/>
  <c r="M922" i="1" s="1"/>
  <c r="N922" i="1" s="1"/>
  <c r="J922" i="1"/>
  <c r="J409" i="1"/>
  <c r="L409" i="1"/>
  <c r="M409" i="1" s="1"/>
  <c r="N409" i="1" s="1"/>
  <c r="L73" i="1"/>
  <c r="M73" i="1" s="1"/>
  <c r="N73" i="1" s="1"/>
  <c r="J73" i="1"/>
  <c r="J532" i="1"/>
  <c r="L532" i="1"/>
  <c r="M532" i="1" s="1"/>
  <c r="N532" i="1" s="1"/>
  <c r="L980" i="1"/>
  <c r="M980" i="1" s="1"/>
  <c r="N980" i="1" s="1"/>
  <c r="J980" i="1"/>
  <c r="J685" i="1"/>
  <c r="L685" i="1"/>
  <c r="M685" i="1" s="1"/>
  <c r="N685" i="1" s="1"/>
  <c r="L684" i="1"/>
  <c r="M684" i="1" s="1"/>
  <c r="N684" i="1" s="1"/>
  <c r="J684" i="1"/>
  <c r="J558" i="1"/>
  <c r="L558" i="1"/>
  <c r="M558" i="1" s="1"/>
  <c r="N558" i="1" s="1"/>
  <c r="L71" i="1"/>
  <c r="M71" i="1" s="1"/>
  <c r="N71" i="1" s="1"/>
  <c r="J71" i="1"/>
  <c r="J387" i="1"/>
  <c r="L387" i="1"/>
  <c r="M387" i="1" s="1"/>
  <c r="N387" i="1" s="1"/>
  <c r="L976" i="1"/>
  <c r="M976" i="1" s="1"/>
  <c r="N976" i="1" s="1"/>
  <c r="J976" i="1"/>
  <c r="J571" i="1"/>
  <c r="L571" i="1"/>
  <c r="M571" i="1" s="1"/>
  <c r="N571" i="1" s="1"/>
  <c r="L711" i="1"/>
  <c r="M711" i="1" s="1"/>
  <c r="N711" i="1" s="1"/>
  <c r="J711" i="1"/>
  <c r="J780" i="1"/>
  <c r="L780" i="1"/>
  <c r="M780" i="1" s="1"/>
  <c r="N780" i="1" s="1"/>
  <c r="J302" i="1"/>
  <c r="L302" i="1"/>
  <c r="M302" i="1" s="1"/>
  <c r="N302" i="1" s="1"/>
  <c r="J42" i="1"/>
  <c r="L42" i="1"/>
  <c r="M42" i="1" s="1"/>
  <c r="N42" i="1" s="1"/>
  <c r="J1000" i="1"/>
  <c r="L1000" i="1"/>
  <c r="M1000" i="1" s="1"/>
  <c r="N1000" i="1" s="1"/>
  <c r="J422" i="1"/>
  <c r="L422" i="1"/>
  <c r="M422" i="1" s="1"/>
  <c r="N422" i="1" s="1"/>
  <c r="J228" i="1"/>
  <c r="L228" i="1"/>
  <c r="M228" i="1" s="1"/>
  <c r="N228" i="1" s="1"/>
  <c r="J122" i="1"/>
  <c r="L122" i="1"/>
  <c r="M122" i="1" s="1"/>
  <c r="N122" i="1" s="1"/>
  <c r="J222" i="1"/>
  <c r="L222" i="1"/>
  <c r="M222" i="1" s="1"/>
  <c r="N222" i="1" s="1"/>
  <c r="J336" i="1"/>
  <c r="L336" i="1"/>
  <c r="M336" i="1" s="1"/>
  <c r="N336" i="1" s="1"/>
  <c r="J41" i="1"/>
  <c r="L41" i="1"/>
  <c r="M41" i="1" s="1"/>
  <c r="N41" i="1" s="1"/>
  <c r="J393" i="1"/>
  <c r="L393" i="1"/>
  <c r="M393" i="1" s="1"/>
  <c r="N393" i="1" s="1"/>
  <c r="J455" i="1"/>
  <c r="L455" i="1"/>
  <c r="M455" i="1" s="1"/>
  <c r="N455" i="1" s="1"/>
  <c r="J261" i="1"/>
  <c r="L261" i="1"/>
  <c r="M261" i="1" s="1"/>
  <c r="N261" i="1" s="1"/>
  <c r="J757" i="1"/>
  <c r="L757" i="1"/>
  <c r="M757" i="1" s="1"/>
  <c r="N757" i="1" s="1"/>
  <c r="J76" i="1"/>
  <c r="L76" i="1"/>
  <c r="M76" i="1" s="1"/>
  <c r="N76" i="1" s="1"/>
  <c r="J524" i="1"/>
  <c r="L524" i="1"/>
  <c r="M524" i="1" s="1"/>
  <c r="N524" i="1" s="1"/>
  <c r="J260" i="1"/>
  <c r="L260" i="1"/>
  <c r="M260" i="1" s="1"/>
  <c r="N260" i="1" s="1"/>
  <c r="J879" i="1"/>
  <c r="L879" i="1"/>
  <c r="M879" i="1" s="1"/>
  <c r="N879" i="1" s="1"/>
  <c r="J656" i="1"/>
  <c r="L656" i="1"/>
  <c r="M656" i="1" s="1"/>
  <c r="N656" i="1" s="1"/>
  <c r="J608" i="1"/>
  <c r="L608" i="1"/>
  <c r="M608" i="1" s="1"/>
  <c r="N608" i="1" s="1"/>
  <c r="J101" i="1"/>
  <c r="L101" i="1"/>
  <c r="M101" i="1" s="1"/>
  <c r="N101" i="1" s="1"/>
  <c r="J334" i="1"/>
  <c r="L334" i="1"/>
  <c r="M334" i="1" s="1"/>
  <c r="N334" i="1" s="1"/>
  <c r="J130" i="1"/>
  <c r="L130" i="1"/>
  <c r="M130" i="1" s="1"/>
  <c r="N130" i="1" s="1"/>
  <c r="J765" i="1"/>
  <c r="L765" i="1"/>
  <c r="M765" i="1" s="1"/>
  <c r="N765" i="1" s="1"/>
  <c r="J408" i="1"/>
  <c r="L408" i="1"/>
  <c r="M408" i="1" s="1"/>
  <c r="N408" i="1" s="1"/>
  <c r="J878" i="1"/>
  <c r="L878" i="1"/>
  <c r="M878" i="1" s="1"/>
  <c r="N878" i="1" s="1"/>
  <c r="J530" i="1"/>
  <c r="L530" i="1"/>
  <c r="M530" i="1" s="1"/>
  <c r="N530" i="1" s="1"/>
  <c r="J21" i="1"/>
  <c r="L21" i="1"/>
  <c r="M21" i="1" s="1"/>
  <c r="N21" i="1" s="1"/>
  <c r="J741" i="1"/>
  <c r="L741" i="1"/>
  <c r="M741" i="1" s="1"/>
  <c r="N741" i="1" s="1"/>
  <c r="J851" i="1"/>
  <c r="L851" i="1"/>
  <c r="M851" i="1" s="1"/>
  <c r="N851" i="1" s="1"/>
  <c r="J725" i="1"/>
  <c r="L725" i="1"/>
  <c r="M725" i="1" s="1"/>
  <c r="N725" i="1" s="1"/>
  <c r="J542" i="1"/>
  <c r="L542" i="1"/>
  <c r="M542" i="1" s="1"/>
  <c r="N542" i="1" s="1"/>
  <c r="J818" i="1"/>
  <c r="L818" i="1"/>
  <c r="M818" i="1" s="1"/>
  <c r="N818" i="1" s="1"/>
  <c r="J877" i="1"/>
  <c r="L877" i="1"/>
  <c r="M877" i="1" s="1"/>
  <c r="N877" i="1" s="1"/>
  <c r="J541" i="1"/>
  <c r="L541" i="1"/>
  <c r="M541" i="1" s="1"/>
  <c r="N541" i="1" s="1"/>
  <c r="J110" i="1"/>
  <c r="L110" i="1"/>
  <c r="M110" i="1" s="1"/>
  <c r="N110" i="1" s="1"/>
  <c r="J746" i="1"/>
  <c r="L746" i="1"/>
  <c r="M746" i="1" s="1"/>
  <c r="N746" i="1" s="1"/>
  <c r="J173" i="1"/>
  <c r="L173" i="1"/>
  <c r="M173" i="1" s="1"/>
  <c r="N173" i="1" s="1"/>
  <c r="J471" i="1"/>
  <c r="L471" i="1"/>
  <c r="M471" i="1" s="1"/>
  <c r="N471" i="1" s="1"/>
  <c r="J211" i="1"/>
  <c r="L211" i="1"/>
  <c r="M211" i="1" s="1"/>
  <c r="N211" i="1" s="1"/>
  <c r="J937" i="1"/>
  <c r="L937" i="1"/>
  <c r="M937" i="1" s="1"/>
  <c r="N937" i="1" s="1"/>
  <c r="J755" i="1"/>
  <c r="L755" i="1"/>
  <c r="M755" i="1" s="1"/>
  <c r="N755" i="1" s="1"/>
  <c r="J448" i="1"/>
  <c r="L448" i="1"/>
  <c r="M448" i="1" s="1"/>
  <c r="N448" i="1" s="1"/>
  <c r="J312" i="1"/>
  <c r="L312" i="1"/>
  <c r="M312" i="1" s="1"/>
  <c r="N312" i="1" s="1"/>
  <c r="J385" i="1"/>
  <c r="L385" i="1"/>
  <c r="M385" i="1" s="1"/>
  <c r="N385" i="1" s="1"/>
  <c r="J248" i="1"/>
  <c r="L248" i="1"/>
  <c r="M248" i="1" s="1"/>
  <c r="N248" i="1" s="1"/>
  <c r="J461" i="1"/>
  <c r="L461" i="1"/>
  <c r="M461" i="1" s="1"/>
  <c r="N461" i="1" s="1"/>
  <c r="J999" i="1"/>
  <c r="L999" i="1"/>
  <c r="M999" i="1" s="1"/>
  <c r="N999" i="1" s="1"/>
  <c r="J618" i="1"/>
  <c r="L618" i="1"/>
  <c r="M618" i="1" s="1"/>
  <c r="N618" i="1" s="1"/>
  <c r="J327" i="1"/>
  <c r="L327" i="1"/>
  <c r="M327" i="1" s="1"/>
  <c r="N327" i="1" s="1"/>
  <c r="J724" i="1"/>
  <c r="L724" i="1"/>
  <c r="M724" i="1" s="1"/>
  <c r="N724" i="1" s="1"/>
  <c r="J754" i="1"/>
  <c r="L754" i="1"/>
  <c r="M754" i="1" s="1"/>
  <c r="N754" i="1" s="1"/>
  <c r="J447" i="1"/>
  <c r="L447" i="1"/>
  <c r="M447" i="1" s="1"/>
  <c r="N447" i="1" s="1"/>
  <c r="J983" i="1"/>
  <c r="L983" i="1"/>
  <c r="M983" i="1" s="1"/>
  <c r="N983" i="1" s="1"/>
  <c r="J514" i="1"/>
  <c r="L514" i="1"/>
  <c r="M514" i="1" s="1"/>
  <c r="N514" i="1" s="1"/>
  <c r="J112" i="1"/>
  <c r="L112" i="1"/>
  <c r="M112" i="1" s="1"/>
  <c r="N112" i="1" s="1"/>
  <c r="J981" i="1"/>
  <c r="L981" i="1"/>
  <c r="M981" i="1" s="1"/>
  <c r="N981" i="1" s="1"/>
  <c r="J79" i="1"/>
  <c r="L79" i="1"/>
  <c r="M79" i="1" s="1"/>
  <c r="N79" i="1" s="1"/>
  <c r="J850" i="1"/>
  <c r="L850" i="1"/>
  <c r="M850" i="1" s="1"/>
  <c r="N850" i="1" s="1"/>
  <c r="J362" i="1"/>
  <c r="L362" i="1"/>
  <c r="M362" i="1" s="1"/>
  <c r="N362" i="1" s="1"/>
  <c r="J509" i="1"/>
  <c r="L509" i="1"/>
  <c r="M509" i="1" s="1"/>
  <c r="N509" i="1" s="1"/>
  <c r="J365" i="1"/>
  <c r="L365" i="1"/>
  <c r="M365" i="1" s="1"/>
  <c r="N365" i="1" s="1"/>
  <c r="J753" i="1"/>
  <c r="L753" i="1"/>
  <c r="M753" i="1" s="1"/>
  <c r="N753" i="1" s="1"/>
  <c r="J551" i="1"/>
  <c r="L551" i="1"/>
  <c r="M551" i="1" s="1"/>
  <c r="N551" i="1" s="1"/>
  <c r="J523" i="1"/>
  <c r="L523" i="1"/>
  <c r="M523" i="1" s="1"/>
  <c r="N523" i="1" s="1"/>
  <c r="J492" i="1"/>
  <c r="L492" i="1"/>
  <c r="M492" i="1" s="1"/>
  <c r="N492" i="1" s="1"/>
  <c r="J890" i="1"/>
  <c r="L890" i="1"/>
  <c r="M890" i="1" s="1"/>
  <c r="N890" i="1" s="1"/>
  <c r="J641" i="1"/>
  <c r="L641" i="1"/>
  <c r="M641" i="1" s="1"/>
  <c r="N641" i="1" s="1"/>
  <c r="J144" i="1"/>
  <c r="L144" i="1"/>
  <c r="M144" i="1" s="1"/>
  <c r="N144" i="1" s="1"/>
  <c r="J616" i="1"/>
  <c r="L616" i="1"/>
  <c r="M616" i="1" s="1"/>
  <c r="N616" i="1" s="1"/>
  <c r="J605" i="1"/>
  <c r="L605" i="1"/>
  <c r="M605" i="1" s="1"/>
  <c r="N605" i="1" s="1"/>
  <c r="J764" i="1"/>
  <c r="L764" i="1"/>
  <c r="M764" i="1" s="1"/>
  <c r="N764" i="1" s="1"/>
  <c r="J508" i="1"/>
  <c r="L508" i="1"/>
  <c r="M508" i="1" s="1"/>
  <c r="N508" i="1" s="1"/>
  <c r="J377" i="1"/>
  <c r="L377" i="1"/>
  <c r="M377" i="1" s="1"/>
  <c r="N377" i="1" s="1"/>
  <c r="J716" i="1"/>
  <c r="L716" i="1"/>
  <c r="M716" i="1" s="1"/>
  <c r="N716" i="1" s="1"/>
  <c r="J885" i="1"/>
  <c r="L885" i="1"/>
  <c r="M885" i="1" s="1"/>
  <c r="N885" i="1" s="1"/>
  <c r="J778" i="1"/>
  <c r="L778" i="1"/>
  <c r="M778" i="1" s="1"/>
  <c r="N778" i="1" s="1"/>
  <c r="J714" i="1"/>
  <c r="L714" i="1"/>
  <c r="M714" i="1" s="1"/>
  <c r="N714" i="1" s="1"/>
  <c r="J376" i="1"/>
  <c r="L376" i="1"/>
  <c r="M376" i="1" s="1"/>
  <c r="N376" i="1" s="1"/>
  <c r="J791" i="1"/>
  <c r="L791" i="1"/>
  <c r="M791" i="1" s="1"/>
  <c r="N791" i="1" s="1"/>
  <c r="J972" i="1"/>
  <c r="L972" i="1"/>
  <c r="M972" i="1" s="1"/>
  <c r="N972" i="1" s="1"/>
  <c r="J6" i="1"/>
  <c r="L6" i="1"/>
  <c r="M6" i="1" s="1"/>
  <c r="N6" i="1" s="1"/>
  <c r="J8" i="1"/>
  <c r="L8" i="1"/>
  <c r="M8" i="1" s="1"/>
  <c r="N8" i="1" s="1"/>
  <c r="J309" i="1"/>
  <c r="L309" i="1"/>
  <c r="M309" i="1" s="1"/>
  <c r="N309" i="1" s="1"/>
  <c r="J920" i="1"/>
  <c r="L920" i="1"/>
  <c r="M920" i="1" s="1"/>
  <c r="N920" i="1" s="1"/>
  <c r="L217" i="1"/>
  <c r="M217" i="1" s="1"/>
  <c r="N217" i="1" s="1"/>
  <c r="L120" i="1"/>
  <c r="M120" i="1" s="1"/>
  <c r="N120" i="1" s="1"/>
  <c r="L637" i="1"/>
  <c r="M637" i="1" s="1"/>
  <c r="N637" i="1" s="1"/>
  <c r="L997" i="1"/>
  <c r="M997" i="1" s="1"/>
  <c r="N997" i="1" s="1"/>
  <c r="L392" i="1"/>
  <c r="M392" i="1" s="1"/>
  <c r="N392" i="1" s="1"/>
  <c r="L521" i="1"/>
  <c r="M521" i="1" s="1"/>
  <c r="N521" i="1" s="1"/>
  <c r="L444" i="1"/>
  <c r="M444" i="1" s="1"/>
  <c r="N444" i="1" s="1"/>
  <c r="L413" i="1"/>
  <c r="M413" i="1" s="1"/>
  <c r="N413" i="1" s="1"/>
  <c r="L594" i="1"/>
  <c r="M594" i="1" s="1"/>
  <c r="N594" i="1" s="1"/>
  <c r="L767" i="1"/>
  <c r="M767" i="1" s="1"/>
  <c r="N767" i="1" s="1"/>
  <c r="L283" i="1"/>
  <c r="M283" i="1" s="1"/>
  <c r="N283" i="1" s="1"/>
  <c r="L808" i="1"/>
  <c r="M808" i="1" s="1"/>
  <c r="N808" i="1" s="1"/>
  <c r="L209" i="1"/>
  <c r="M209" i="1" s="1"/>
  <c r="N209" i="1" s="1"/>
  <c r="L772" i="1"/>
  <c r="M772" i="1" s="1"/>
  <c r="N772" i="1" s="1"/>
  <c r="L480" i="1"/>
  <c r="M480" i="1" s="1"/>
  <c r="N480" i="1" s="1"/>
  <c r="L169" i="1"/>
  <c r="M169" i="1" s="1"/>
  <c r="N169" i="1" s="1"/>
  <c r="L479" i="1"/>
  <c r="M479" i="1" s="1"/>
  <c r="N479" i="1" s="1"/>
  <c r="L233" i="1"/>
  <c r="M233" i="1" s="1"/>
  <c r="N233" i="1" s="1"/>
  <c r="L627" i="1"/>
  <c r="M627" i="1" s="1"/>
  <c r="N627" i="1" s="1"/>
  <c r="L449" i="1"/>
  <c r="M449" i="1" s="1"/>
  <c r="N449" i="1" s="1"/>
  <c r="L273" i="1"/>
  <c r="M273" i="1" s="1"/>
  <c r="N273" i="1" s="1"/>
  <c r="L589" i="1"/>
  <c r="M589" i="1" s="1"/>
  <c r="N589" i="1" s="1"/>
  <c r="L468" i="1"/>
  <c r="M468" i="1" s="1"/>
  <c r="N468" i="1" s="1"/>
  <c r="L129" i="1"/>
  <c r="M129" i="1" s="1"/>
  <c r="N129" i="1" s="1"/>
  <c r="J288" i="1"/>
  <c r="J299" i="1"/>
  <c r="J721" i="1"/>
  <c r="J231" i="1"/>
  <c r="J105" i="1"/>
  <c r="J215" i="1"/>
  <c r="J28" i="1"/>
  <c r="J584" i="1"/>
  <c r="L584" i="1"/>
  <c r="M584" i="1" s="1"/>
  <c r="N584" i="1" s="1"/>
  <c r="J324" i="1"/>
  <c r="L324" i="1"/>
  <c r="M324" i="1" s="1"/>
  <c r="N324" i="1" s="1"/>
  <c r="L994" i="1"/>
  <c r="M994" i="1" s="1"/>
  <c r="N994" i="1" s="1"/>
  <c r="J994" i="1"/>
  <c r="J285" i="1"/>
  <c r="L285" i="1"/>
  <c r="M285" i="1" s="1"/>
  <c r="N285" i="1" s="1"/>
  <c r="L797" i="1"/>
  <c r="M797" i="1" s="1"/>
  <c r="N797" i="1" s="1"/>
  <c r="J797" i="1"/>
  <c r="J375" i="1"/>
  <c r="L375" i="1"/>
  <c r="M375" i="1" s="1"/>
  <c r="N375" i="1" s="1"/>
  <c r="J36" i="1"/>
  <c r="L36" i="1"/>
  <c r="M36" i="1" s="1"/>
  <c r="N36" i="1" s="1"/>
  <c r="J768" i="1"/>
  <c r="L768" i="1"/>
  <c r="M768" i="1" s="1"/>
  <c r="N768" i="1" s="1"/>
  <c r="J32" i="1"/>
  <c r="L32" i="1"/>
  <c r="M32" i="1" s="1"/>
  <c r="N32" i="1" s="1"/>
  <c r="J451" i="1"/>
  <c r="L451" i="1"/>
  <c r="M451" i="1" s="1"/>
  <c r="N451" i="1" s="1"/>
  <c r="J815" i="1"/>
  <c r="L815" i="1"/>
  <c r="M815" i="1" s="1"/>
  <c r="N815" i="1" s="1"/>
  <c r="J580" i="1"/>
  <c r="L580" i="1"/>
  <c r="M580" i="1" s="1"/>
  <c r="N580" i="1" s="1"/>
  <c r="J555" i="1"/>
  <c r="L555" i="1"/>
  <c r="M555" i="1" s="1"/>
  <c r="N555" i="1" s="1"/>
  <c r="J390" i="1"/>
  <c r="L390" i="1"/>
  <c r="M390" i="1" s="1"/>
  <c r="N390" i="1" s="1"/>
  <c r="J406" i="1"/>
  <c r="L406" i="1"/>
  <c r="M406" i="1" s="1"/>
  <c r="N406" i="1" s="1"/>
  <c r="J809" i="1"/>
  <c r="L809" i="1"/>
  <c r="M809" i="1" s="1"/>
  <c r="N809" i="1" s="1"/>
  <c r="J49" i="1"/>
  <c r="L49" i="1"/>
  <c r="M49" i="1" s="1"/>
  <c r="N49" i="1" s="1"/>
  <c r="J298" i="1"/>
  <c r="L298" i="1"/>
  <c r="M298" i="1" s="1"/>
  <c r="N298" i="1" s="1"/>
  <c r="J126" i="1"/>
  <c r="L126" i="1"/>
  <c r="M126" i="1" s="1"/>
  <c r="N126" i="1" s="1"/>
  <c r="J476" i="1"/>
  <c r="L476" i="1"/>
  <c r="M476" i="1" s="1"/>
  <c r="N476" i="1" s="1"/>
  <c r="J712" i="1"/>
  <c r="L712" i="1"/>
  <c r="M712" i="1" s="1"/>
  <c r="N712" i="1" s="1"/>
  <c r="J48" i="1"/>
  <c r="L48" i="1"/>
  <c r="M48" i="1" s="1"/>
  <c r="N48" i="1" s="1"/>
  <c r="L695" i="1"/>
  <c r="M695" i="1" s="1"/>
  <c r="N695" i="1" s="1"/>
  <c r="J695" i="1"/>
  <c r="J475" i="1"/>
  <c r="L475" i="1"/>
  <c r="M475" i="1" s="1"/>
  <c r="N475" i="1" s="1"/>
  <c r="J149" i="1"/>
  <c r="L149" i="1"/>
  <c r="M149" i="1" s="1"/>
  <c r="N149" i="1" s="1"/>
  <c r="J729" i="1"/>
  <c r="L729" i="1"/>
  <c r="M729" i="1" s="1"/>
  <c r="N729" i="1" s="1"/>
  <c r="J631" i="1"/>
  <c r="L631" i="1"/>
  <c r="M631" i="1" s="1"/>
  <c r="N631" i="1" s="1"/>
  <c r="J924" i="1"/>
  <c r="L924" i="1"/>
  <c r="M924" i="1" s="1"/>
  <c r="N924" i="1" s="1"/>
  <c r="J819" i="1"/>
  <c r="L819" i="1"/>
  <c r="M819" i="1" s="1"/>
  <c r="N819" i="1" s="1"/>
  <c r="J705" i="1"/>
  <c r="L705" i="1"/>
  <c r="M705" i="1" s="1"/>
  <c r="N705" i="1" s="1"/>
  <c r="J968" i="1"/>
  <c r="L968" i="1"/>
  <c r="M968" i="1" s="1"/>
  <c r="N968" i="1" s="1"/>
  <c r="L214" i="1"/>
  <c r="M214" i="1" s="1"/>
  <c r="N214" i="1" s="1"/>
  <c r="J214" i="1"/>
  <c r="J564" i="1"/>
  <c r="L564" i="1"/>
  <c r="M564" i="1" s="1"/>
  <c r="N564" i="1" s="1"/>
  <c r="J159" i="1"/>
  <c r="L159" i="1"/>
  <c r="M159" i="1" s="1"/>
  <c r="N159" i="1" s="1"/>
  <c r="J354" i="1"/>
  <c r="L354" i="1"/>
  <c r="M354" i="1" s="1"/>
  <c r="N354" i="1" s="1"/>
  <c r="J962" i="1"/>
  <c r="L962" i="1"/>
  <c r="M962" i="1" s="1"/>
  <c r="N962" i="1" s="1"/>
  <c r="J339" i="1"/>
  <c r="L339" i="1"/>
  <c r="M339" i="1" s="1"/>
  <c r="N339" i="1" s="1"/>
  <c r="J782" i="1"/>
  <c r="L782" i="1"/>
  <c r="M782" i="1" s="1"/>
  <c r="N782" i="1" s="1"/>
  <c r="J58" i="1"/>
  <c r="L58" i="1"/>
  <c r="M58" i="1" s="1"/>
  <c r="N58" i="1" s="1"/>
  <c r="J727" i="1"/>
  <c r="L727" i="1"/>
  <c r="M727" i="1" s="1"/>
  <c r="N727" i="1" s="1"/>
  <c r="J220" i="1"/>
  <c r="L220" i="1"/>
  <c r="M220" i="1" s="1"/>
  <c r="N220" i="1" s="1"/>
  <c r="J960" i="1"/>
  <c r="L960" i="1"/>
  <c r="M960" i="1" s="1"/>
  <c r="N960" i="1" s="1"/>
  <c r="J262" i="1"/>
  <c r="L262" i="1"/>
  <c r="M262" i="1" s="1"/>
  <c r="N262" i="1" s="1"/>
  <c r="J812" i="1"/>
  <c r="L812" i="1"/>
  <c r="M812" i="1" s="1"/>
  <c r="N812" i="1" s="1"/>
  <c r="J404" i="1"/>
  <c r="L404" i="1"/>
  <c r="M404" i="1" s="1"/>
  <c r="N404" i="1" s="1"/>
  <c r="J34" i="1"/>
  <c r="L34" i="1"/>
  <c r="M34" i="1" s="1"/>
  <c r="N34" i="1" s="1"/>
  <c r="J54" i="1"/>
  <c r="L54" i="1"/>
  <c r="M54" i="1" s="1"/>
  <c r="N54" i="1" s="1"/>
  <c r="J251" i="1"/>
  <c r="L251" i="1"/>
  <c r="M251" i="1" s="1"/>
  <c r="N251" i="1" s="1"/>
  <c r="J591" i="1"/>
  <c r="L591" i="1"/>
  <c r="M591" i="1" s="1"/>
  <c r="N591" i="1" s="1"/>
  <c r="J403" i="1"/>
  <c r="L403" i="1"/>
  <c r="M403" i="1" s="1"/>
  <c r="N403" i="1" s="1"/>
  <c r="J118" i="1"/>
  <c r="L118" i="1"/>
  <c r="M118" i="1" s="1"/>
  <c r="N118" i="1" s="1"/>
  <c r="J870" i="1"/>
  <c r="L870" i="1"/>
  <c r="M870" i="1" s="1"/>
  <c r="N870" i="1" s="1"/>
  <c r="J363" i="1"/>
  <c r="L363" i="1"/>
  <c r="M363" i="1" s="1"/>
  <c r="N363" i="1" s="1"/>
  <c r="J841" i="1"/>
  <c r="L841" i="1"/>
  <c r="M841" i="1" s="1"/>
  <c r="N841" i="1" s="1"/>
  <c r="J243" i="1"/>
  <c r="L243" i="1"/>
  <c r="M243" i="1" s="1"/>
  <c r="N243" i="1" s="1"/>
  <c r="J70" i="1"/>
  <c r="L70" i="1"/>
  <c r="M70" i="1" s="1"/>
  <c r="N70" i="1" s="1"/>
  <c r="J648" i="1"/>
  <c r="L648" i="1"/>
  <c r="M648" i="1" s="1"/>
  <c r="N648" i="1" s="1"/>
  <c r="J779" i="1"/>
  <c r="L779" i="1"/>
  <c r="M779" i="1" s="1"/>
  <c r="N779" i="1" s="1"/>
  <c r="J854" i="1"/>
  <c r="L854" i="1"/>
  <c r="M854" i="1" s="1"/>
  <c r="N854" i="1" s="1"/>
  <c r="J654" i="1"/>
  <c r="L654" i="1"/>
  <c r="M654" i="1" s="1"/>
  <c r="N654" i="1" s="1"/>
  <c r="J207" i="1"/>
  <c r="L207" i="1"/>
  <c r="M207" i="1" s="1"/>
  <c r="N207" i="1" s="1"/>
  <c r="J344" i="1"/>
  <c r="L344" i="1"/>
  <c r="M344" i="1" s="1"/>
  <c r="N344" i="1" s="1"/>
  <c r="J352" i="1"/>
  <c r="L352" i="1"/>
  <c r="M352" i="1" s="1"/>
  <c r="N352" i="1" s="1"/>
  <c r="J575" i="1"/>
  <c r="L575" i="1"/>
  <c r="M575" i="1" s="1"/>
  <c r="N575" i="1" s="1"/>
  <c r="J366" i="1"/>
  <c r="L366" i="1"/>
  <c r="M366" i="1" s="1"/>
  <c r="N366" i="1" s="1"/>
  <c r="L723" i="1"/>
  <c r="M723" i="1" s="1"/>
  <c r="N723" i="1" s="1"/>
  <c r="J723" i="1"/>
  <c r="J17" i="1"/>
  <c r="L17" i="1"/>
  <c r="M17" i="1" s="1"/>
  <c r="N17" i="1" s="1"/>
  <c r="J191" i="1"/>
  <c r="L191" i="1"/>
  <c r="M191" i="1" s="1"/>
  <c r="N191" i="1" s="1"/>
  <c r="J311" i="1"/>
  <c r="L311" i="1"/>
  <c r="M311" i="1" s="1"/>
  <c r="N311" i="1" s="1"/>
  <c r="L913" i="1"/>
  <c r="M913" i="1" s="1"/>
  <c r="N913" i="1" s="1"/>
  <c r="J913" i="1"/>
  <c r="J300" i="1"/>
  <c r="L300" i="1"/>
  <c r="M300" i="1" s="1"/>
  <c r="N300" i="1" s="1"/>
  <c r="J445" i="1"/>
  <c r="L445" i="1"/>
  <c r="M445" i="1" s="1"/>
  <c r="N445" i="1" s="1"/>
  <c r="J77" i="1"/>
  <c r="L77" i="1"/>
  <c r="M77" i="1" s="1"/>
  <c r="N77" i="1" s="1"/>
  <c r="J769" i="1"/>
  <c r="L769" i="1"/>
  <c r="M769" i="1" s="1"/>
  <c r="N769" i="1" s="1"/>
  <c r="L291" i="1"/>
  <c r="M291" i="1" s="1"/>
  <c r="N291" i="1" s="1"/>
  <c r="L610" i="1"/>
  <c r="M610" i="1" s="1"/>
  <c r="N610" i="1" s="1"/>
  <c r="J325" i="1"/>
  <c r="L325" i="1"/>
  <c r="M325" i="1" s="1"/>
  <c r="N325" i="1" s="1"/>
  <c r="J269" i="1"/>
  <c r="L269" i="1"/>
  <c r="M269" i="1" s="1"/>
  <c r="N269" i="1" s="1"/>
  <c r="J970" i="1"/>
  <c r="L970" i="1"/>
  <c r="M970" i="1" s="1"/>
  <c r="N970" i="1" s="1"/>
  <c r="J438" i="1"/>
  <c r="L438" i="1"/>
  <c r="M438" i="1" s="1"/>
  <c r="N438" i="1" s="1"/>
  <c r="J561" i="1"/>
  <c r="L561" i="1"/>
  <c r="M561" i="1" s="1"/>
  <c r="N561" i="1" s="1"/>
  <c r="J210" i="1"/>
  <c r="L210" i="1"/>
  <c r="M210" i="1" s="1"/>
  <c r="N210" i="1" s="1"/>
  <c r="J14" i="1"/>
  <c r="L14" i="1"/>
  <c r="M14" i="1" s="1"/>
  <c r="N14" i="1" s="1"/>
  <c r="J786" i="1"/>
  <c r="L786" i="1"/>
  <c r="M786" i="1" s="1"/>
  <c r="N786" i="1" s="1"/>
  <c r="J284" i="1"/>
  <c r="L284" i="1"/>
  <c r="M284" i="1" s="1"/>
  <c r="N284" i="1" s="1"/>
  <c r="J909" i="1"/>
  <c r="L909" i="1"/>
  <c r="M909" i="1" s="1"/>
  <c r="N909" i="1" s="1"/>
  <c r="J115" i="1"/>
  <c r="L115" i="1"/>
  <c r="M115" i="1" s="1"/>
  <c r="N115" i="1" s="1"/>
  <c r="J185" i="1"/>
  <c r="L185" i="1"/>
  <c r="M185" i="1" s="1"/>
  <c r="N185" i="1" s="1"/>
  <c r="J477" i="1"/>
  <c r="L477" i="1"/>
  <c r="M477" i="1" s="1"/>
  <c r="N477" i="1" s="1"/>
  <c r="J181" i="1"/>
  <c r="L181" i="1"/>
  <c r="M181" i="1" s="1"/>
  <c r="N181" i="1" s="1"/>
  <c r="J349" i="1"/>
  <c r="L349" i="1"/>
  <c r="M349" i="1" s="1"/>
  <c r="N349" i="1" s="1"/>
  <c r="J7" i="1"/>
  <c r="L7" i="1"/>
  <c r="M7" i="1" s="1"/>
  <c r="N7" i="1" s="1"/>
  <c r="J822" i="1"/>
  <c r="L822" i="1"/>
  <c r="M822" i="1" s="1"/>
  <c r="N822" i="1" s="1"/>
  <c r="J348" i="1"/>
  <c r="L348" i="1"/>
  <c r="M348" i="1" s="1"/>
  <c r="N348" i="1" s="1"/>
  <c r="J956" i="1"/>
  <c r="L956" i="1"/>
  <c r="M956" i="1" s="1"/>
  <c r="N956" i="1" s="1"/>
  <c r="J306" i="1"/>
  <c r="L306" i="1"/>
  <c r="M306" i="1" s="1"/>
  <c r="N306" i="1" s="1"/>
  <c r="J432" i="1"/>
  <c r="L432" i="1"/>
  <c r="M432" i="1" s="1"/>
  <c r="N432" i="1" s="1"/>
  <c r="J601" i="1"/>
  <c r="L601" i="1"/>
  <c r="M601" i="1" s="1"/>
  <c r="N601" i="1" s="1"/>
  <c r="J443" i="1"/>
  <c r="L443" i="1"/>
  <c r="M443" i="1" s="1"/>
  <c r="N443" i="1" s="1"/>
  <c r="J319" i="1"/>
  <c r="L319" i="1"/>
  <c r="M319" i="1" s="1"/>
  <c r="N319" i="1" s="1"/>
  <c r="J704" i="1"/>
  <c r="L704" i="1"/>
  <c r="M704" i="1" s="1"/>
  <c r="N704" i="1" s="1"/>
  <c r="J60" i="1"/>
  <c r="L60" i="1"/>
  <c r="M60" i="1" s="1"/>
  <c r="N60" i="1" s="1"/>
  <c r="J103" i="1"/>
  <c r="L103" i="1"/>
  <c r="M103" i="1" s="1"/>
  <c r="N103" i="1" s="1"/>
  <c r="J119" i="1"/>
  <c r="L119" i="1"/>
  <c r="M119" i="1" s="1"/>
  <c r="N119" i="1" s="1"/>
  <c r="J370" i="1"/>
  <c r="L370" i="1"/>
  <c r="M370" i="1" s="1"/>
  <c r="N370" i="1" s="1"/>
  <c r="J535" i="1"/>
  <c r="L535" i="1"/>
  <c r="M535" i="1" s="1"/>
  <c r="N535" i="1" s="1"/>
  <c r="J52" i="1"/>
  <c r="L52" i="1"/>
  <c r="M52" i="1" s="1"/>
  <c r="N52" i="1" s="1"/>
  <c r="J505" i="1"/>
  <c r="L505" i="1"/>
  <c r="M505" i="1" s="1"/>
  <c r="N505" i="1" s="1"/>
  <c r="J289" i="1"/>
  <c r="L289" i="1"/>
  <c r="M289" i="1" s="1"/>
  <c r="N289" i="1" s="1"/>
  <c r="J668" i="1"/>
  <c r="L668" i="1"/>
  <c r="M668" i="1" s="1"/>
  <c r="N668" i="1" s="1"/>
  <c r="J967" i="1"/>
  <c r="L967" i="1"/>
  <c r="M967" i="1" s="1"/>
  <c r="N967" i="1" s="1"/>
  <c r="J726" i="1"/>
  <c r="L726" i="1"/>
  <c r="M726" i="1" s="1"/>
  <c r="N726" i="1" s="1"/>
  <c r="J137" i="1"/>
  <c r="L137" i="1"/>
  <c r="M137" i="1" s="1"/>
  <c r="N137" i="1" s="1"/>
  <c r="J842" i="1"/>
  <c r="L842" i="1"/>
  <c r="M842" i="1" s="1"/>
  <c r="N842" i="1" s="1"/>
  <c r="J417" i="1"/>
  <c r="L417" i="1"/>
  <c r="M417" i="1" s="1"/>
  <c r="N417" i="1" s="1"/>
  <c r="J787" i="1"/>
  <c r="L787" i="1"/>
  <c r="M787" i="1" s="1"/>
  <c r="N787" i="1" s="1"/>
  <c r="J585" i="1"/>
  <c r="L585" i="1"/>
  <c r="M585" i="1" s="1"/>
  <c r="N585" i="1" s="1"/>
  <c r="J987" i="1"/>
  <c r="L987" i="1"/>
  <c r="M987" i="1" s="1"/>
  <c r="N987" i="1" s="1"/>
  <c r="J943" i="1"/>
  <c r="L943" i="1"/>
  <c r="M943" i="1" s="1"/>
  <c r="N943" i="1" s="1"/>
  <c r="J428" i="1"/>
  <c r="L428" i="1"/>
  <c r="M428" i="1" s="1"/>
  <c r="N428" i="1" s="1"/>
  <c r="J415" i="1"/>
  <c r="L415" i="1"/>
  <c r="M415" i="1" s="1"/>
  <c r="N415" i="1" s="1"/>
  <c r="J240" i="1"/>
  <c r="L240" i="1"/>
  <c r="M240" i="1" s="1"/>
  <c r="N240" i="1" s="1"/>
  <c r="J942" i="1"/>
  <c r="L942" i="1"/>
  <c r="M942" i="1" s="1"/>
  <c r="N942" i="1" s="1"/>
  <c r="J790" i="1"/>
  <c r="L790" i="1"/>
  <c r="M790" i="1" s="1"/>
  <c r="N790" i="1" s="1"/>
  <c r="J830" i="1"/>
  <c r="L830" i="1"/>
  <c r="M830" i="1" s="1"/>
  <c r="N830" i="1" s="1"/>
  <c r="L512" i="1"/>
  <c r="M512" i="1" s="1"/>
  <c r="N512" i="1" s="1"/>
  <c r="J512" i="1"/>
  <c r="L374" i="1"/>
  <c r="M374" i="1" s="1"/>
  <c r="N374" i="1" s="1"/>
  <c r="J374" i="1"/>
  <c r="J307" i="1"/>
  <c r="L307" i="1"/>
  <c r="M307" i="1" s="1"/>
  <c r="N307" i="1" s="1"/>
  <c r="J776" i="1"/>
  <c r="L776" i="1"/>
  <c r="M776" i="1" s="1"/>
  <c r="N776" i="1" s="1"/>
  <c r="L894" i="1"/>
  <c r="M894" i="1" s="1"/>
  <c r="N894" i="1" s="1"/>
  <c r="J894" i="1"/>
  <c r="J268" i="1"/>
  <c r="L268" i="1"/>
  <c r="M268" i="1" s="1"/>
  <c r="N268" i="1" s="1"/>
  <c r="J216" i="1"/>
  <c r="L216" i="1"/>
  <c r="M216" i="1" s="1"/>
  <c r="N216" i="1" s="1"/>
  <c r="L195" i="1"/>
  <c r="M195" i="1" s="1"/>
  <c r="N195" i="1" s="1"/>
  <c r="J195" i="1"/>
  <c r="J186" i="1"/>
  <c r="L186" i="1"/>
  <c r="M186" i="1" s="1"/>
  <c r="N186" i="1" s="1"/>
  <c r="J176" i="1"/>
  <c r="L176" i="1"/>
  <c r="M176" i="1" s="1"/>
  <c r="N176" i="1" s="1"/>
  <c r="L398" i="1"/>
  <c r="M398" i="1" s="1"/>
  <c r="N398" i="1" s="1"/>
  <c r="J398" i="1"/>
  <c r="J640" i="1"/>
  <c r="L640" i="1"/>
  <c r="M640" i="1" s="1"/>
  <c r="N640" i="1" s="1"/>
  <c r="J874" i="1"/>
  <c r="L874" i="1"/>
  <c r="M874" i="1" s="1"/>
  <c r="N874" i="1" s="1"/>
  <c r="J436" i="1"/>
  <c r="L436" i="1"/>
  <c r="M436" i="1" s="1"/>
  <c r="N436" i="1" s="1"/>
  <c r="L846" i="1"/>
  <c r="M846" i="1" s="1"/>
  <c r="N846" i="1" s="1"/>
  <c r="J846" i="1"/>
  <c r="J623" i="1"/>
  <c r="L623" i="1"/>
  <c r="M623" i="1" s="1"/>
  <c r="N623" i="1" s="1"/>
  <c r="J732" i="1"/>
  <c r="L732" i="1"/>
  <c r="M732" i="1" s="1"/>
  <c r="N732" i="1" s="1"/>
  <c r="L966" i="1"/>
  <c r="M966" i="1" s="1"/>
  <c r="N966" i="1" s="1"/>
  <c r="J966" i="1"/>
  <c r="J952" i="1"/>
  <c r="L952" i="1"/>
  <c r="M952" i="1" s="1"/>
  <c r="N952" i="1" s="1"/>
  <c r="J595" i="1"/>
  <c r="L595" i="1"/>
  <c r="M595" i="1" s="1"/>
  <c r="N595" i="1" s="1"/>
  <c r="J985" i="1"/>
  <c r="L985" i="1"/>
  <c r="M985" i="1" s="1"/>
  <c r="N985" i="1" s="1"/>
  <c r="J38" i="1"/>
  <c r="L38" i="1"/>
  <c r="M38" i="1" s="1"/>
  <c r="N38" i="1" s="1"/>
  <c r="J287" i="1"/>
  <c r="L287" i="1"/>
  <c r="M287" i="1" s="1"/>
  <c r="N287" i="1" s="1"/>
  <c r="J247" i="1"/>
  <c r="L247" i="1"/>
  <c r="M247" i="1" s="1"/>
  <c r="N247" i="1" s="1"/>
  <c r="J384" i="1"/>
  <c r="L384" i="1"/>
  <c r="M384" i="1" s="1"/>
  <c r="N384" i="1" s="1"/>
  <c r="J574" i="1"/>
  <c r="L574" i="1"/>
  <c r="M574" i="1" s="1"/>
  <c r="N574" i="1" s="1"/>
  <c r="J652" i="1"/>
  <c r="L652" i="1"/>
  <c r="M652" i="1" s="1"/>
  <c r="N652" i="1" s="1"/>
  <c r="J128" i="1"/>
  <c r="L128" i="1"/>
  <c r="M128" i="1" s="1"/>
  <c r="N128" i="1" s="1"/>
  <c r="J963" i="1"/>
  <c r="L963" i="1"/>
  <c r="M963" i="1" s="1"/>
  <c r="N963" i="1" s="1"/>
  <c r="J744" i="1"/>
  <c r="L744" i="1"/>
  <c r="M744" i="1" s="1"/>
  <c r="N744" i="1" s="1"/>
  <c r="J526" i="1"/>
  <c r="L526" i="1"/>
  <c r="M526" i="1" s="1"/>
  <c r="N526" i="1" s="1"/>
  <c r="J155" i="1"/>
  <c r="L155" i="1"/>
  <c r="M155" i="1" s="1"/>
  <c r="N155" i="1" s="1"/>
  <c r="J167" i="1"/>
  <c r="L167" i="1"/>
  <c r="M167" i="1" s="1"/>
  <c r="N167" i="1" s="1"/>
  <c r="J707" i="1"/>
  <c r="L707" i="1"/>
  <c r="M707" i="1" s="1"/>
  <c r="N707" i="1" s="1"/>
  <c r="J647" i="1"/>
  <c r="L647" i="1"/>
  <c r="M647" i="1" s="1"/>
  <c r="N647" i="1" s="1"/>
  <c r="L624" i="1"/>
  <c r="M624" i="1" s="1"/>
  <c r="N624" i="1" s="1"/>
  <c r="J624" i="1"/>
  <c r="J665" i="1"/>
  <c r="L665" i="1"/>
  <c r="M665" i="1" s="1"/>
  <c r="N665" i="1" s="1"/>
  <c r="J810" i="1"/>
  <c r="L810" i="1"/>
  <c r="M810" i="1" s="1"/>
  <c r="N810" i="1" s="1"/>
  <c r="J899" i="1"/>
  <c r="L899" i="1"/>
  <c r="M899" i="1" s="1"/>
  <c r="N899" i="1" s="1"/>
  <c r="J936" i="1"/>
  <c r="L936" i="1"/>
  <c r="M936" i="1" s="1"/>
  <c r="N936" i="1" s="1"/>
  <c r="L664" i="1"/>
  <c r="M664" i="1" s="1"/>
  <c r="N664" i="1" s="1"/>
  <c r="J664" i="1"/>
  <c r="J895" i="1"/>
  <c r="L895" i="1"/>
  <c r="M895" i="1" s="1"/>
  <c r="N895" i="1" s="1"/>
  <c r="J663" i="1"/>
  <c r="L663" i="1"/>
  <c r="M663" i="1" s="1"/>
  <c r="N663" i="1" s="1"/>
  <c r="L829" i="1"/>
  <c r="M829" i="1" s="1"/>
  <c r="N829" i="1" s="1"/>
  <c r="J829" i="1"/>
  <c r="J935" i="1"/>
  <c r="L935" i="1"/>
  <c r="M935" i="1" s="1"/>
  <c r="N935" i="1" s="1"/>
  <c r="J816" i="1"/>
  <c r="L816" i="1"/>
  <c r="M816" i="1" s="1"/>
  <c r="N816" i="1" s="1"/>
  <c r="J934" i="1"/>
  <c r="L934" i="1"/>
  <c r="M934" i="1" s="1"/>
  <c r="N934" i="1" s="1"/>
  <c r="J982" i="1"/>
  <c r="L982" i="1"/>
  <c r="M982" i="1" s="1"/>
  <c r="N982" i="1" s="1"/>
  <c r="J919" i="1"/>
  <c r="L919" i="1"/>
  <c r="M919" i="1" s="1"/>
  <c r="N919" i="1" s="1"/>
  <c r="J434" i="1"/>
  <c r="L434" i="1"/>
  <c r="M434" i="1" s="1"/>
  <c r="N434" i="1" s="1"/>
  <c r="L204" i="1"/>
  <c r="M204" i="1" s="1"/>
  <c r="N204" i="1" s="1"/>
  <c r="J204" i="1"/>
  <c r="J187" i="1"/>
  <c r="L187" i="1"/>
  <c r="M187" i="1" s="1"/>
  <c r="N187" i="1" s="1"/>
  <c r="J154" i="1"/>
  <c r="L154" i="1"/>
  <c r="M154" i="1" s="1"/>
  <c r="N154" i="1" s="1"/>
  <c r="J761" i="1"/>
  <c r="L761" i="1"/>
  <c r="M761" i="1" s="1"/>
  <c r="N761" i="1" s="1"/>
  <c r="J91" i="1"/>
  <c r="L91" i="1"/>
  <c r="M91" i="1" s="1"/>
  <c r="N91" i="1" s="1"/>
  <c r="L239" i="1"/>
  <c r="M239" i="1" s="1"/>
  <c r="N239" i="1" s="1"/>
  <c r="J239" i="1"/>
  <c r="J373" i="1"/>
  <c r="L373" i="1"/>
  <c r="M373" i="1" s="1"/>
  <c r="N373" i="1" s="1"/>
  <c r="J237" i="1"/>
  <c r="L237" i="1"/>
  <c r="M237" i="1" s="1"/>
  <c r="N237" i="1" s="1"/>
  <c r="L951" i="1"/>
  <c r="M951" i="1" s="1"/>
  <c r="N951" i="1" s="1"/>
  <c r="J951" i="1"/>
  <c r="J16" i="1"/>
  <c r="L16" i="1"/>
  <c r="M16" i="1" s="1"/>
  <c r="N16" i="1" s="1"/>
  <c r="J566" i="1"/>
  <c r="L566" i="1"/>
  <c r="M566" i="1" s="1"/>
  <c r="N566" i="1" s="1"/>
  <c r="J203" i="1"/>
  <c r="L203" i="1"/>
  <c r="M203" i="1" s="1"/>
  <c r="N203" i="1" s="1"/>
  <c r="J62" i="1"/>
  <c r="L62" i="1"/>
  <c r="M62" i="1" s="1"/>
  <c r="N62" i="1" s="1"/>
  <c r="J437" i="1"/>
  <c r="L437" i="1"/>
  <c r="M437" i="1" s="1"/>
  <c r="N437" i="1" s="1"/>
  <c r="J486" i="1"/>
  <c r="L486" i="1"/>
  <c r="M486" i="1" s="1"/>
  <c r="N486" i="1" s="1"/>
  <c r="L520" i="1"/>
  <c r="M520" i="1" s="1"/>
  <c r="N520" i="1" s="1"/>
  <c r="J520" i="1"/>
  <c r="J539" i="1"/>
  <c r="L539" i="1"/>
  <c r="M539" i="1" s="1"/>
  <c r="N539" i="1" s="1"/>
  <c r="J506" i="1"/>
  <c r="L506" i="1"/>
  <c r="M506" i="1" s="1"/>
  <c r="N506" i="1" s="1"/>
  <c r="J23" i="1"/>
  <c r="L23" i="1"/>
  <c r="M23" i="1" s="1"/>
  <c r="N23" i="1" s="1"/>
  <c r="J803" i="1"/>
  <c r="L803" i="1"/>
  <c r="M803" i="1" s="1"/>
  <c r="N803" i="1" s="1"/>
  <c r="L175" i="1"/>
  <c r="M175" i="1" s="1"/>
  <c r="N175" i="1" s="1"/>
  <c r="J175" i="1"/>
  <c r="J986" i="1"/>
  <c r="L986" i="1"/>
  <c r="M986" i="1" s="1"/>
  <c r="N986" i="1" s="1"/>
  <c r="J372" i="1"/>
  <c r="L372" i="1"/>
  <c r="M372" i="1" s="1"/>
  <c r="N372" i="1" s="1"/>
  <c r="L546" i="1"/>
  <c r="M546" i="1" s="1"/>
  <c r="N546" i="1" s="1"/>
  <c r="J546" i="1"/>
  <c r="J926" i="1"/>
  <c r="L926" i="1"/>
  <c r="M926" i="1" s="1"/>
  <c r="N926" i="1" s="1"/>
  <c r="J280" i="1"/>
  <c r="L280" i="1"/>
  <c r="M280" i="1" s="1"/>
  <c r="N280" i="1" s="1"/>
  <c r="J995" i="1"/>
  <c r="L995" i="1"/>
  <c r="M995" i="1" s="1"/>
  <c r="N995" i="1" s="1"/>
  <c r="J491" i="1"/>
  <c r="L491" i="1"/>
  <c r="M491" i="1" s="1"/>
  <c r="N491" i="1" s="1"/>
  <c r="J74" i="1"/>
  <c r="L74" i="1"/>
  <c r="M74" i="1" s="1"/>
  <c r="N74" i="1" s="1"/>
  <c r="L731" i="1"/>
  <c r="M731" i="1" s="1"/>
  <c r="N731" i="1" s="1"/>
  <c r="J731" i="1"/>
  <c r="J500" i="1"/>
  <c r="L500" i="1"/>
  <c r="M500" i="1" s="1"/>
  <c r="N500" i="1" s="1"/>
  <c r="J635" i="1"/>
  <c r="L635" i="1"/>
  <c r="M635" i="1" s="1"/>
  <c r="N635" i="1" s="1"/>
  <c r="J397" i="1"/>
  <c r="L397" i="1"/>
  <c r="M397" i="1" s="1"/>
  <c r="N397" i="1" s="1"/>
  <c r="J992" i="1"/>
  <c r="L992" i="1"/>
  <c r="M992" i="1" s="1"/>
  <c r="N992" i="1" s="1"/>
  <c r="L64" i="1"/>
  <c r="M64" i="1" s="1"/>
  <c r="N64" i="1" s="1"/>
  <c r="J64" i="1"/>
  <c r="J81" i="1"/>
  <c r="L81" i="1"/>
  <c r="M81" i="1" s="1"/>
  <c r="N81" i="1" s="1"/>
  <c r="L80" i="1"/>
  <c r="M80" i="1" s="1"/>
  <c r="N80" i="1" s="1"/>
  <c r="J80" i="1"/>
  <c r="J662" i="1"/>
  <c r="L662" i="1"/>
  <c r="M662" i="1" s="1"/>
  <c r="N662" i="1" s="1"/>
  <c r="J661" i="1"/>
  <c r="L661" i="1"/>
  <c r="M661" i="1" s="1"/>
  <c r="N661" i="1" s="1"/>
  <c r="J554" i="1"/>
  <c r="L554" i="1"/>
  <c r="M554" i="1" s="1"/>
  <c r="N554" i="1" s="1"/>
  <c r="J466" i="1"/>
  <c r="L466" i="1"/>
  <c r="M466" i="1" s="1"/>
  <c r="N466" i="1" s="1"/>
  <c r="J457" i="1"/>
  <c r="L457" i="1"/>
  <c r="M457" i="1" s="1"/>
  <c r="N457" i="1" s="1"/>
  <c r="L98" i="1"/>
  <c r="M98" i="1" s="1"/>
  <c r="N98" i="1" s="1"/>
  <c r="J98" i="1"/>
  <c r="J412" i="1"/>
  <c r="L412" i="1"/>
  <c r="M412" i="1" s="1"/>
  <c r="N412" i="1" s="1"/>
  <c r="J783" i="1"/>
  <c r="L783" i="1"/>
  <c r="M783" i="1" s="1"/>
  <c r="N783" i="1" s="1"/>
  <c r="J246" i="1"/>
  <c r="L246" i="1"/>
  <c r="M246" i="1" s="1"/>
  <c r="N246" i="1" s="1"/>
  <c r="J932" i="1"/>
  <c r="L932" i="1"/>
  <c r="M932" i="1" s="1"/>
  <c r="N932" i="1" s="1"/>
  <c r="L371" i="1"/>
  <c r="M371" i="1" s="1"/>
  <c r="N371" i="1" s="1"/>
  <c r="J371" i="1"/>
  <c r="J694" i="1"/>
  <c r="L694" i="1"/>
  <c r="M694" i="1" s="1"/>
  <c r="N694" i="1" s="1"/>
  <c r="L813" i="1"/>
  <c r="M813" i="1" s="1"/>
  <c r="N813" i="1" s="1"/>
  <c r="J813" i="1"/>
  <c r="J184" i="1"/>
  <c r="L184" i="1"/>
  <c r="M184" i="1" s="1"/>
  <c r="N184" i="1" s="1"/>
  <c r="J673" i="1"/>
  <c r="L673" i="1"/>
  <c r="M673" i="1" s="1"/>
  <c r="N673" i="1" s="1"/>
  <c r="J296" i="1"/>
  <c r="L296" i="1"/>
  <c r="M296" i="1" s="1"/>
  <c r="N296" i="1" s="1"/>
  <c r="J573" i="1"/>
  <c r="L573" i="1"/>
  <c r="M573" i="1" s="1"/>
  <c r="N573" i="1" s="1"/>
  <c r="J545" i="1"/>
  <c r="L545" i="1"/>
  <c r="M545" i="1" s="1"/>
  <c r="N545" i="1" s="1"/>
  <c r="L931" i="1"/>
  <c r="M931" i="1" s="1"/>
  <c r="N931" i="1" s="1"/>
  <c r="J931" i="1"/>
  <c r="J838" i="1"/>
  <c r="L838" i="1"/>
  <c r="M838" i="1" s="1"/>
  <c r="N838" i="1" s="1"/>
  <c r="J43" i="1"/>
  <c r="L43" i="1"/>
  <c r="M43" i="1" s="1"/>
  <c r="N43" i="1" s="1"/>
  <c r="J517" i="1"/>
  <c r="L517" i="1"/>
  <c r="M517" i="1" s="1"/>
  <c r="N517" i="1" s="1"/>
  <c r="J537" i="1"/>
  <c r="L537" i="1"/>
  <c r="M537" i="1" s="1"/>
  <c r="N537" i="1" s="1"/>
  <c r="L278" i="1"/>
  <c r="M278" i="1" s="1"/>
  <c r="N278" i="1" s="1"/>
  <c r="J278" i="1"/>
  <c r="J775" i="1"/>
  <c r="L775" i="1"/>
  <c r="M775" i="1" s="1"/>
  <c r="N775" i="1" s="1"/>
  <c r="L13" i="1"/>
  <c r="M13" i="1" s="1"/>
  <c r="N13" i="1" s="1"/>
  <c r="J13" i="1"/>
  <c r="J425" i="1"/>
  <c r="L425" i="1"/>
  <c r="M425" i="1" s="1"/>
  <c r="N425" i="1" s="1"/>
  <c r="J431" i="1"/>
  <c r="L431" i="1"/>
  <c r="M431" i="1" s="1"/>
  <c r="N431" i="1" s="1"/>
  <c r="J706" i="1"/>
  <c r="L706" i="1"/>
  <c r="M706" i="1" s="1"/>
  <c r="N706" i="1" s="1"/>
  <c r="J234" i="1"/>
  <c r="L234" i="1"/>
  <c r="M234" i="1" s="1"/>
  <c r="N234" i="1" s="1"/>
  <c r="J612" i="1"/>
  <c r="L612" i="1"/>
  <c r="M612" i="1" s="1"/>
  <c r="N612" i="1" s="1"/>
  <c r="L824" i="1"/>
  <c r="M824" i="1" s="1"/>
  <c r="N824" i="1" s="1"/>
  <c r="J824" i="1"/>
  <c r="J252" i="1"/>
  <c r="L252" i="1"/>
  <c r="M252" i="1" s="1"/>
  <c r="N252" i="1" s="1"/>
  <c r="J123" i="1"/>
  <c r="L123" i="1"/>
  <c r="M123" i="1" s="1"/>
  <c r="N123" i="1" s="1"/>
  <c r="J59" i="1"/>
  <c r="L59" i="1"/>
  <c r="M59" i="1" s="1"/>
  <c r="N59" i="1" s="1"/>
  <c r="J993" i="1"/>
  <c r="L993" i="1"/>
  <c r="M993" i="1" s="1"/>
  <c r="N993" i="1" s="1"/>
  <c r="L861" i="1"/>
  <c r="M861" i="1" s="1"/>
  <c r="N861" i="1" s="1"/>
  <c r="J861" i="1"/>
  <c r="J644" i="1"/>
  <c r="L644" i="1"/>
  <c r="M644" i="1" s="1"/>
  <c r="N644" i="1" s="1"/>
  <c r="J213" i="1"/>
  <c r="L213" i="1"/>
  <c r="M213" i="1" s="1"/>
  <c r="N213" i="1" s="1"/>
  <c r="J380" i="1"/>
  <c r="L380" i="1"/>
  <c r="M380" i="1" s="1"/>
  <c r="N380" i="1" s="1"/>
  <c r="J643" i="1"/>
  <c r="L643" i="1"/>
  <c r="M643" i="1" s="1"/>
  <c r="N643" i="1" s="1"/>
  <c r="J728" i="1"/>
  <c r="L728" i="1"/>
  <c r="M728" i="1" s="1"/>
  <c r="N728" i="1" s="1"/>
  <c r="L345" i="1"/>
  <c r="M345" i="1" s="1"/>
  <c r="N345" i="1" s="1"/>
  <c r="J345" i="1"/>
  <c r="J766" i="1"/>
  <c r="L766" i="1"/>
  <c r="M766" i="1" s="1"/>
  <c r="N766" i="1" s="1"/>
  <c r="J164" i="1"/>
  <c r="L164" i="1"/>
  <c r="M164" i="1" s="1"/>
  <c r="N164" i="1" s="1"/>
  <c r="L170" i="1"/>
  <c r="M170" i="1" s="1"/>
  <c r="N170" i="1" s="1"/>
  <c r="J170" i="1"/>
  <c r="J886" i="1"/>
  <c r="L886" i="1"/>
  <c r="M886" i="1" s="1"/>
  <c r="N886" i="1" s="1"/>
  <c r="J303" i="1"/>
  <c r="L303" i="1"/>
  <c r="M303" i="1" s="1"/>
  <c r="N303" i="1" s="1"/>
  <c r="J90" i="1"/>
  <c r="L90" i="1"/>
  <c r="M90" i="1" s="1"/>
  <c r="N90" i="1" s="1"/>
  <c r="L208" i="1"/>
  <c r="M208" i="1" s="1"/>
  <c r="N208" i="1" s="1"/>
  <c r="J208" i="1"/>
  <c r="J88" i="1"/>
  <c r="L88" i="1"/>
  <c r="M88" i="1" s="1"/>
  <c r="N88" i="1" s="1"/>
  <c r="J873" i="1"/>
  <c r="L873" i="1"/>
  <c r="M873" i="1" s="1"/>
  <c r="N873" i="1" s="1"/>
  <c r="J132" i="1"/>
  <c r="L132" i="1"/>
  <c r="M132" i="1" s="1"/>
  <c r="N132" i="1" s="1"/>
  <c r="J39" i="1"/>
  <c r="L39" i="1"/>
  <c r="M39" i="1" s="1"/>
  <c r="N39" i="1" s="1"/>
  <c r="J629" i="1"/>
  <c r="L629" i="1"/>
  <c r="M629" i="1" s="1"/>
  <c r="N629" i="1" s="1"/>
  <c r="L442" i="1"/>
  <c r="M442" i="1" s="1"/>
  <c r="N442" i="1" s="1"/>
  <c r="J442" i="1"/>
  <c r="J30" i="1"/>
  <c r="L30" i="1"/>
  <c r="M30" i="1" s="1"/>
  <c r="N30" i="1" s="1"/>
  <c r="J600" i="1"/>
  <c r="L600" i="1"/>
  <c r="M600" i="1" s="1"/>
  <c r="N600" i="1" s="1"/>
  <c r="L494" i="1"/>
  <c r="M494" i="1" s="1"/>
  <c r="N494" i="1" s="1"/>
  <c r="J494" i="1"/>
  <c r="J20" i="1"/>
  <c r="L20" i="1"/>
  <c r="M20" i="1" s="1"/>
  <c r="N20" i="1" s="1"/>
  <c r="J102" i="1"/>
  <c r="L102" i="1"/>
  <c r="M102" i="1" s="1"/>
  <c r="N102" i="1" s="1"/>
  <c r="J488" i="1"/>
  <c r="L488" i="1"/>
  <c r="M488" i="1" s="1"/>
  <c r="N488" i="1" s="1"/>
  <c r="L593" i="1"/>
  <c r="M593" i="1" s="1"/>
  <c r="N593" i="1" s="1"/>
  <c r="J593" i="1"/>
  <c r="J78" i="1"/>
  <c r="L78" i="1"/>
  <c r="M78" i="1" s="1"/>
  <c r="N78" i="1" s="1"/>
  <c r="J317" i="1"/>
  <c r="L317" i="1"/>
  <c r="M317" i="1" s="1"/>
  <c r="N317" i="1" s="1"/>
  <c r="J749" i="1"/>
  <c r="L749" i="1"/>
  <c r="M749" i="1" s="1"/>
  <c r="N749" i="1" s="1"/>
  <c r="J881" i="1"/>
  <c r="L881" i="1"/>
  <c r="M881" i="1" s="1"/>
  <c r="N881" i="1" s="1"/>
  <c r="J244" i="1"/>
  <c r="L244" i="1"/>
  <c r="M244" i="1" s="1"/>
  <c r="N244" i="1" s="1"/>
  <c r="L174" i="1"/>
  <c r="M174" i="1" s="1"/>
  <c r="N174" i="1" s="1"/>
  <c r="J174" i="1"/>
  <c r="J72" i="1"/>
  <c r="L72" i="1"/>
  <c r="M72" i="1" s="1"/>
  <c r="N72" i="1" s="1"/>
  <c r="J965" i="1"/>
  <c r="L965" i="1"/>
  <c r="M965" i="1" s="1"/>
  <c r="N965" i="1" s="1"/>
  <c r="L56" i="1"/>
  <c r="M56" i="1" s="1"/>
  <c r="N56" i="1" s="1"/>
  <c r="J56" i="1"/>
  <c r="J316" i="1"/>
  <c r="L316" i="1"/>
  <c r="M316" i="1" s="1"/>
  <c r="N316" i="1" s="1"/>
  <c r="J599" i="1"/>
  <c r="L599" i="1"/>
  <c r="M599" i="1" s="1"/>
  <c r="N599" i="1" s="1"/>
  <c r="J552" i="1"/>
  <c r="L552" i="1"/>
  <c r="M552" i="1" s="1"/>
  <c r="N552" i="1" s="1"/>
  <c r="J464" i="1"/>
  <c r="L464" i="1"/>
  <c r="M464" i="1" s="1"/>
  <c r="N464" i="1" s="1"/>
  <c r="J183" i="1"/>
  <c r="L183" i="1"/>
  <c r="M183" i="1" s="1"/>
  <c r="N183" i="1" s="1"/>
  <c r="J570" i="1"/>
  <c r="L570" i="1"/>
  <c r="M570" i="1" s="1"/>
  <c r="N570" i="1" s="1"/>
  <c r="J163" i="1"/>
  <c r="L163" i="1"/>
  <c r="M163" i="1" s="1"/>
  <c r="N163" i="1" s="1"/>
  <c r="J33" i="1"/>
  <c r="L33" i="1"/>
  <c r="M33" i="1" s="1"/>
  <c r="N33" i="1" s="1"/>
  <c r="J650" i="1"/>
  <c r="L650" i="1"/>
  <c r="M650" i="1" s="1"/>
  <c r="N650" i="1" s="1"/>
  <c r="J367" i="1"/>
  <c r="L367" i="1"/>
  <c r="M367" i="1" s="1"/>
  <c r="N367" i="1" s="1"/>
  <c r="J748" i="1"/>
  <c r="L748" i="1"/>
  <c r="M748" i="1" s="1"/>
  <c r="N748" i="1" s="1"/>
  <c r="J531" i="1"/>
  <c r="L531" i="1"/>
  <c r="M531" i="1" s="1"/>
  <c r="N531" i="1" s="1"/>
  <c r="J199" i="1"/>
  <c r="L199" i="1"/>
  <c r="M199" i="1" s="1"/>
  <c r="N199" i="1" s="1"/>
  <c r="J301" i="1"/>
  <c r="L301" i="1"/>
  <c r="M301" i="1" s="1"/>
  <c r="N301" i="1" s="1"/>
  <c r="J949" i="1"/>
  <c r="L949" i="1"/>
  <c r="M949" i="1" s="1"/>
  <c r="N949" i="1" s="1"/>
  <c r="J649" i="1"/>
  <c r="L649" i="1"/>
  <c r="M649" i="1" s="1"/>
  <c r="N649" i="1" s="1"/>
  <c r="J701" i="1"/>
  <c r="L701" i="1"/>
  <c r="M701" i="1" s="1"/>
  <c r="N701" i="1" s="1"/>
  <c r="J463" i="1"/>
  <c r="L463" i="1"/>
  <c r="M463" i="1" s="1"/>
  <c r="N463" i="1" s="1"/>
  <c r="J998" i="1"/>
  <c r="L998" i="1"/>
  <c r="M998" i="1" s="1"/>
  <c r="N998" i="1" s="1"/>
  <c r="J193" i="1"/>
  <c r="L193" i="1"/>
  <c r="M193" i="1" s="1"/>
  <c r="N193" i="1" s="1"/>
  <c r="J928" i="1"/>
  <c r="L928" i="1"/>
  <c r="M928" i="1" s="1"/>
  <c r="N928" i="1" s="1"/>
  <c r="J87" i="1"/>
  <c r="L87" i="1"/>
  <c r="M87" i="1" s="1"/>
  <c r="N87" i="1" s="1"/>
  <c r="J700" i="1"/>
  <c r="L700" i="1"/>
  <c r="M700" i="1" s="1"/>
  <c r="N700" i="1" s="1"/>
  <c r="J607" i="1"/>
  <c r="L607" i="1"/>
  <c r="M607" i="1" s="1"/>
  <c r="N607" i="1" s="1"/>
  <c r="J625" i="1"/>
  <c r="L625" i="1"/>
  <c r="M625" i="1" s="1"/>
  <c r="N625" i="1" s="1"/>
  <c r="J178" i="1"/>
  <c r="L178" i="1"/>
  <c r="M178" i="1" s="1"/>
  <c r="N178" i="1" s="1"/>
  <c r="J620" i="1"/>
  <c r="L620" i="1"/>
  <c r="M620" i="1" s="1"/>
  <c r="N620" i="1" s="1"/>
  <c r="J901" i="1"/>
  <c r="L901" i="1"/>
  <c r="M901" i="1" s="1"/>
  <c r="N901" i="1" s="1"/>
  <c r="J227" i="1"/>
  <c r="L227" i="1"/>
  <c r="M227" i="1" s="1"/>
  <c r="N227" i="1" s="1"/>
  <c r="J198" i="1"/>
  <c r="L198" i="1"/>
  <c r="M198" i="1" s="1"/>
  <c r="N198" i="1" s="1"/>
  <c r="J718" i="1"/>
  <c r="L718" i="1"/>
  <c r="M718" i="1" s="1"/>
  <c r="N718" i="1" s="1"/>
  <c r="J135" i="1"/>
  <c r="L135" i="1"/>
  <c r="M135" i="1" s="1"/>
  <c r="N135" i="1" s="1"/>
  <c r="J557" i="1"/>
  <c r="L557" i="1"/>
  <c r="M557" i="1" s="1"/>
  <c r="N557" i="1" s="1"/>
  <c r="J959" i="1"/>
  <c r="L959" i="1"/>
  <c r="M959" i="1" s="1"/>
  <c r="N959" i="1" s="1"/>
  <c r="J619" i="1"/>
  <c r="L619" i="1"/>
  <c r="M619" i="1" s="1"/>
  <c r="N619" i="1" s="1"/>
  <c r="J157" i="1"/>
  <c r="L157" i="1"/>
  <c r="M157" i="1" s="1"/>
  <c r="N157" i="1" s="1"/>
  <c r="J353" i="1"/>
  <c r="L353" i="1"/>
  <c r="M353" i="1" s="1"/>
  <c r="N353" i="1" s="1"/>
  <c r="J576" i="1"/>
  <c r="L576" i="1"/>
  <c r="M576" i="1" s="1"/>
  <c r="N576" i="1" s="1"/>
  <c r="J226" i="1"/>
  <c r="L226" i="1"/>
  <c r="M226" i="1" s="1"/>
  <c r="N226" i="1" s="1"/>
  <c r="J676" i="1"/>
  <c r="L676" i="1"/>
  <c r="M676" i="1" s="1"/>
  <c r="N676" i="1" s="1"/>
  <c r="J386" i="1"/>
  <c r="L386" i="1"/>
  <c r="M386" i="1" s="1"/>
  <c r="N386" i="1" s="1"/>
  <c r="J568" i="1"/>
  <c r="L568" i="1"/>
  <c r="M568" i="1" s="1"/>
  <c r="N568" i="1" s="1"/>
  <c r="J440" i="1"/>
  <c r="L440" i="1"/>
  <c r="M440" i="1" s="1"/>
  <c r="N440" i="1" s="1"/>
  <c r="J666" i="1"/>
  <c r="L666" i="1"/>
  <c r="M666" i="1" s="1"/>
  <c r="N666" i="1" s="1"/>
  <c r="J528" i="1"/>
  <c r="L528" i="1"/>
  <c r="M528" i="1" s="1"/>
  <c r="N528" i="1" s="1"/>
  <c r="J206" i="1"/>
  <c r="L206" i="1"/>
  <c r="M206" i="1" s="1"/>
  <c r="N206" i="1" s="1"/>
  <c r="J141" i="1"/>
  <c r="L141" i="1"/>
  <c r="M141" i="1" s="1"/>
  <c r="N141" i="1" s="1"/>
  <c r="J588" i="1"/>
  <c r="L588" i="1"/>
  <c r="M588" i="1" s="1"/>
  <c r="N588" i="1" s="1"/>
  <c r="J293" i="1"/>
  <c r="L293" i="1"/>
  <c r="M293" i="1" s="1"/>
  <c r="N293" i="1" s="1"/>
  <c r="J378" i="1"/>
  <c r="L378" i="1"/>
  <c r="M378" i="1" s="1"/>
  <c r="N378" i="1" s="1"/>
  <c r="J218" i="1"/>
  <c r="L218" i="1"/>
  <c r="M218" i="1" s="1"/>
  <c r="N218" i="1" s="1"/>
  <c r="J326" i="1"/>
  <c r="L326" i="1"/>
  <c r="M326" i="1" s="1"/>
  <c r="N326" i="1" s="1"/>
  <c r="J321" i="1"/>
  <c r="L321" i="1"/>
  <c r="M321" i="1" s="1"/>
  <c r="N321" i="1" s="1"/>
  <c r="J351" i="1"/>
  <c r="L351" i="1"/>
  <c r="M351" i="1" s="1"/>
  <c r="N351" i="1" s="1"/>
  <c r="J771" i="1"/>
  <c r="L771" i="1"/>
  <c r="M771" i="1" s="1"/>
  <c r="N771" i="1" s="1"/>
  <c r="J906" i="1"/>
  <c r="L906" i="1"/>
  <c r="M906" i="1" s="1"/>
  <c r="N906" i="1" s="1"/>
  <c r="J430" i="1"/>
  <c r="L430" i="1"/>
  <c r="M430" i="1" s="1"/>
  <c r="N430" i="1" s="1"/>
  <c r="J872" i="1"/>
  <c r="L872" i="1"/>
  <c r="M872" i="1" s="1"/>
  <c r="N872" i="1" s="1"/>
  <c r="J907" i="1"/>
  <c r="L907" i="1"/>
  <c r="M907" i="1" s="1"/>
  <c r="N907" i="1" s="1"/>
  <c r="J708" i="1"/>
  <c r="L708" i="1"/>
  <c r="M708" i="1" s="1"/>
  <c r="N708" i="1" s="1"/>
  <c r="J567" i="1"/>
  <c r="L567" i="1"/>
  <c r="M567" i="1" s="1"/>
  <c r="N567" i="1" s="1"/>
  <c r="J964" i="1"/>
  <c r="L964" i="1"/>
  <c r="M964" i="1" s="1"/>
  <c r="N964" i="1" s="1"/>
  <c r="J272" i="1"/>
  <c r="L272" i="1"/>
  <c r="M272" i="1" s="1"/>
  <c r="N272" i="1" s="1"/>
  <c r="J836" i="1"/>
  <c r="L836" i="1"/>
  <c r="M836" i="1" s="1"/>
  <c r="N836" i="1" s="1"/>
  <c r="J858" i="1"/>
  <c r="L858" i="1"/>
  <c r="M858" i="1" s="1"/>
  <c r="N858" i="1" s="1"/>
  <c r="J4" i="1"/>
  <c r="L4" i="1"/>
  <c r="M4" i="1" s="1"/>
  <c r="N4" i="1" s="1"/>
  <c r="J653" i="1"/>
  <c r="L653" i="1"/>
  <c r="M653" i="1" s="1"/>
  <c r="N653" i="1" s="1"/>
  <c r="J75" i="1"/>
  <c r="L75" i="1"/>
  <c r="M75" i="1" s="1"/>
  <c r="N75" i="1" s="1"/>
  <c r="J770" i="1"/>
  <c r="L770" i="1"/>
  <c r="M770" i="1" s="1"/>
  <c r="N770" i="1" s="1"/>
  <c r="J270" i="1"/>
  <c r="L270" i="1"/>
  <c r="M270" i="1" s="1"/>
  <c r="N270" i="1" s="1"/>
  <c r="J310" i="1"/>
  <c r="L310" i="1"/>
  <c r="M310" i="1" s="1"/>
  <c r="N310" i="1" s="1"/>
  <c r="J799" i="1"/>
  <c r="L799" i="1"/>
  <c r="M799" i="1" s="1"/>
  <c r="N799" i="1" s="1"/>
  <c r="J604" i="1"/>
  <c r="L604" i="1"/>
  <c r="M604" i="1" s="1"/>
  <c r="N604" i="1" s="1"/>
  <c r="J715" i="1"/>
  <c r="L715" i="1"/>
  <c r="M715" i="1" s="1"/>
  <c r="N715" i="1" s="1"/>
  <c r="J596" i="1"/>
  <c r="L596" i="1"/>
  <c r="M596" i="1" s="1"/>
  <c r="N596" i="1" s="1"/>
  <c r="J763" i="1"/>
  <c r="L763" i="1"/>
  <c r="M763" i="1" s="1"/>
  <c r="N763" i="1" s="1"/>
  <c r="J100" i="1"/>
  <c r="L100" i="1"/>
  <c r="M100" i="1" s="1"/>
  <c r="N100" i="1" s="1"/>
  <c r="J973" i="1"/>
  <c r="L973" i="1"/>
  <c r="M973" i="1" s="1"/>
  <c r="N973" i="1" s="1"/>
  <c r="J221" i="1"/>
  <c r="L221" i="1"/>
  <c r="M221" i="1" s="1"/>
  <c r="N221" i="1" s="1"/>
  <c r="J418" i="1"/>
  <c r="L418" i="1"/>
  <c r="M418" i="1" s="1"/>
  <c r="N418" i="1" s="1"/>
  <c r="J953" i="1"/>
  <c r="L953" i="1"/>
  <c r="M953" i="1" s="1"/>
  <c r="N953" i="1" s="1"/>
  <c r="J12" i="1"/>
  <c r="L12" i="1"/>
  <c r="M12" i="1" s="1"/>
  <c r="N12" i="1" s="1"/>
  <c r="L798" i="1"/>
  <c r="M798" i="1" s="1"/>
  <c r="N798" i="1" s="1"/>
  <c r="L733" i="1"/>
  <c r="M733" i="1" s="1"/>
  <c r="N733" i="1" s="1"/>
  <c r="L675" i="1"/>
  <c r="M675" i="1" s="1"/>
  <c r="N675" i="1" s="1"/>
  <c r="L556" i="1"/>
  <c r="M556" i="1" s="1"/>
  <c r="N556" i="1" s="1"/>
  <c r="L99" i="1"/>
  <c r="M99" i="1" s="1"/>
  <c r="N99" i="1" s="1"/>
  <c r="L389" i="1"/>
  <c r="M389" i="1" s="1"/>
  <c r="N389" i="1" s="1"/>
  <c r="L905" i="1"/>
  <c r="M905" i="1" s="1"/>
  <c r="N905" i="1" s="1"/>
  <c r="L713" i="1"/>
  <c r="M713" i="1" s="1"/>
  <c r="N713" i="1" s="1"/>
  <c r="L549" i="1"/>
  <c r="M549" i="1" s="1"/>
  <c r="N549" i="1" s="1"/>
  <c r="L719" i="1"/>
  <c r="M719" i="1" s="1"/>
  <c r="N719" i="1" s="1"/>
  <c r="L347" i="1"/>
  <c r="M347" i="1" s="1"/>
  <c r="N347" i="1" s="1"/>
  <c r="L795" i="1"/>
  <c r="M795" i="1" s="1"/>
  <c r="N795" i="1" s="1"/>
  <c r="L201" i="1"/>
  <c r="M201" i="1" s="1"/>
  <c r="N201" i="1" s="1"/>
  <c r="L22" i="1"/>
  <c r="M22" i="1" s="1"/>
  <c r="N22" i="1" s="1"/>
  <c r="L781" i="1"/>
  <c r="M781" i="1" s="1"/>
  <c r="N781" i="1" s="1"/>
  <c r="L383" i="1"/>
  <c r="M383" i="1" s="1"/>
  <c r="N383" i="1" s="1"/>
  <c r="L47" i="1"/>
  <c r="M47" i="1" s="1"/>
  <c r="N47" i="1" s="1"/>
  <c r="L111" i="1"/>
  <c r="M111" i="1" s="1"/>
  <c r="N111" i="1" s="1"/>
  <c r="L162" i="1"/>
  <c r="M162" i="1" s="1"/>
  <c r="N162" i="1" s="1"/>
  <c r="L945" i="1"/>
  <c r="M945" i="1" s="1"/>
  <c r="N945" i="1" s="1"/>
  <c r="L219" i="1"/>
  <c r="M219" i="1" s="1"/>
  <c r="N219" i="1" s="1"/>
  <c r="L197" i="1"/>
  <c r="M197" i="1" s="1"/>
  <c r="N197" i="1" s="1"/>
  <c r="L817" i="1"/>
  <c r="M817" i="1" s="1"/>
  <c r="N817" i="1" s="1"/>
  <c r="L460" i="1"/>
  <c r="M460" i="1" s="1"/>
  <c r="N460" i="1" s="1"/>
  <c r="J286" i="1"/>
  <c r="J177" i="1"/>
  <c r="J399" i="1"/>
  <c r="J499" i="1"/>
  <c r="J44" i="1"/>
  <c r="J179" i="1"/>
  <c r="J335" i="1"/>
  <c r="J698" i="1"/>
  <c r="L698" i="1"/>
  <c r="M698" i="1" s="1"/>
  <c r="N698" i="1" s="1"/>
  <c r="J66" i="1"/>
  <c r="L66" i="1"/>
  <c r="M66" i="1" s="1"/>
  <c r="N66" i="1" s="1"/>
  <c r="J900" i="1"/>
  <c r="L900" i="1"/>
  <c r="M900" i="1" s="1"/>
  <c r="N900" i="1" s="1"/>
  <c r="J65" i="1"/>
  <c r="L65" i="1"/>
  <c r="M65" i="1" s="1"/>
  <c r="N65" i="1" s="1"/>
  <c r="J419" i="1"/>
  <c r="L419" i="1"/>
  <c r="M419" i="1" s="1"/>
  <c r="N419" i="1" s="1"/>
  <c r="J875" i="1"/>
  <c r="L875" i="1"/>
  <c r="M875" i="1" s="1"/>
  <c r="N875" i="1" s="1"/>
  <c r="J562" i="1"/>
  <c r="L562" i="1"/>
  <c r="M562" i="1" s="1"/>
  <c r="N562" i="1" s="1"/>
  <c r="J453" i="1"/>
  <c r="L453" i="1"/>
  <c r="M453" i="1" s="1"/>
  <c r="N453" i="1" s="1"/>
  <c r="J689" i="1"/>
  <c r="L689" i="1"/>
  <c r="M689" i="1" s="1"/>
  <c r="N689" i="1" s="1"/>
  <c r="J513" i="1"/>
  <c r="L513" i="1"/>
  <c r="M513" i="1" s="1"/>
  <c r="N513" i="1" s="1"/>
  <c r="J478" i="1"/>
  <c r="L478" i="1"/>
  <c r="M478" i="1" s="1"/>
  <c r="N478" i="1" s="1"/>
  <c r="J343" i="1"/>
  <c r="L343" i="1"/>
  <c r="M343" i="1" s="1"/>
  <c r="N343" i="1" s="1"/>
  <c r="J361" i="1"/>
  <c r="L361" i="1"/>
  <c r="M361" i="1" s="1"/>
  <c r="N361" i="1" s="1"/>
</calcChain>
</file>

<file path=xl/sharedStrings.xml><?xml version="1.0" encoding="utf-8"?>
<sst xmlns="http://schemas.openxmlformats.org/spreadsheetml/2006/main" count="11677" uniqueCount="3966">
  <si>
    <t>collection_id</t>
  </si>
  <si>
    <t>collection_date</t>
  </si>
  <si>
    <t>pickup_time</t>
  </si>
  <si>
    <t>arrival_time</t>
  </si>
  <si>
    <t>farm_id</t>
  </si>
  <si>
    <t>farmer_name</t>
  </si>
  <si>
    <t>village</t>
  </si>
  <si>
    <t>district</t>
  </si>
  <si>
    <t>state</t>
  </si>
  <si>
    <t>cooperative_id</t>
  </si>
  <si>
    <t>collection_center_id</t>
  </si>
  <si>
    <t>chilling_center_id</t>
  </si>
  <si>
    <t>processing_plant_id</t>
  </si>
  <si>
    <t>vehicle_id</t>
  </si>
  <si>
    <t>distance_km</t>
  </si>
  <si>
    <t>volume_liters</t>
  </si>
  <si>
    <t>fat_percent</t>
  </si>
  <si>
    <t>snf_percent</t>
  </si>
  <si>
    <t>temp_c_at_collection</t>
  </si>
  <si>
    <t>temp_c_at_arrival</t>
  </si>
  <si>
    <t>quality_pass</t>
  </si>
  <si>
    <t>spoilage_liters</t>
  </si>
  <si>
    <t>payment_amount_inr</t>
  </si>
  <si>
    <t>payment_date</t>
  </si>
  <si>
    <t>payment_method</t>
  </si>
  <si>
    <t>product_processed_type</t>
  </si>
  <si>
    <t>batch_id</t>
  </si>
  <si>
    <t>transit_time_minutes</t>
  </si>
  <si>
    <t>net_volume_liters</t>
  </si>
  <si>
    <t>rate_per_liter_inr</t>
  </si>
  <si>
    <t>C100000</t>
  </si>
  <si>
    <t>FARM_617</t>
  </si>
  <si>
    <t>Farmer_28</t>
  </si>
  <si>
    <t>Village_7</t>
  </si>
  <si>
    <t>Ludhiana</t>
  </si>
  <si>
    <t>Punjab</t>
  </si>
  <si>
    <t>Coop_9</t>
  </si>
  <si>
    <t>CC_16</t>
  </si>
  <si>
    <t>Chill_4</t>
  </si>
  <si>
    <t>Plant_9</t>
  </si>
  <si>
    <t>TRUCK_012</t>
  </si>
  <si>
    <t>Bank Transfer</t>
  </si>
  <si>
    <t>Packaged Milk</t>
  </si>
  <si>
    <t>BATCH_20250413_130</t>
  </si>
  <si>
    <t>C100001</t>
  </si>
  <si>
    <t>FARM_100</t>
  </si>
  <si>
    <t>Farmer_368</t>
  </si>
  <si>
    <t>Village_57</t>
  </si>
  <si>
    <t>Jalandhar</t>
  </si>
  <si>
    <t>Coop_15</t>
  </si>
  <si>
    <t>CC_38</t>
  </si>
  <si>
    <t>Chill_1</t>
  </si>
  <si>
    <t>Plant_3</t>
  </si>
  <si>
    <t>TRUCK_055</t>
  </si>
  <si>
    <t>Ghee</t>
  </si>
  <si>
    <t>BATCH_20250629_98</t>
  </si>
  <si>
    <t>C100002</t>
  </si>
  <si>
    <t>FARM_72</t>
  </si>
  <si>
    <t>Village_12</t>
  </si>
  <si>
    <t>Tiruchirappalli</t>
  </si>
  <si>
    <t>Tamil Nadu</t>
  </si>
  <si>
    <t>CC_35</t>
  </si>
  <si>
    <t>Chill_13</t>
  </si>
  <si>
    <t>Plant_2</t>
  </si>
  <si>
    <t>TRUCK_071</t>
  </si>
  <si>
    <t>BATCH_20250403_181</t>
  </si>
  <si>
    <t>C100003</t>
  </si>
  <si>
    <t>FARM_664</t>
  </si>
  <si>
    <t>Village_21</t>
  </si>
  <si>
    <t>Karnal</t>
  </si>
  <si>
    <t>Haryana</t>
  </si>
  <si>
    <t>Coop_8</t>
  </si>
  <si>
    <t>CC_7</t>
  </si>
  <si>
    <t>Chill_15</t>
  </si>
  <si>
    <t>Plant_6</t>
  </si>
  <si>
    <t>TRUCK_021</t>
  </si>
  <si>
    <t>Cash</t>
  </si>
  <si>
    <t>BATCH_20250115_175</t>
  </si>
  <si>
    <t>C100004</t>
  </si>
  <si>
    <t>FARM_217</t>
  </si>
  <si>
    <t>Village_42</t>
  </si>
  <si>
    <t>Nashik</t>
  </si>
  <si>
    <t>Maharashtra</t>
  </si>
  <si>
    <t>CC_25</t>
  </si>
  <si>
    <t>Chill_18</t>
  </si>
  <si>
    <t>Plant_4</t>
  </si>
  <si>
    <t>TRUCK_042</t>
  </si>
  <si>
    <t>BATCH_20250417_17</t>
  </si>
  <si>
    <t>C100005</t>
  </si>
  <si>
    <t>FARM_598</t>
  </si>
  <si>
    <t>Farmer_409</t>
  </si>
  <si>
    <t>Village_168</t>
  </si>
  <si>
    <t>Udaipur</t>
  </si>
  <si>
    <t>Rajasthan</t>
  </si>
  <si>
    <t>Coop_16</t>
  </si>
  <si>
    <t>CC_26</t>
  </si>
  <si>
    <t>Plant_8</t>
  </si>
  <si>
    <t>TRUCK_019</t>
  </si>
  <si>
    <t>BATCH_20250313_110</t>
  </si>
  <si>
    <t>C100006</t>
  </si>
  <si>
    <t>FARM_12</t>
  </si>
  <si>
    <t>Farmer_697</t>
  </si>
  <si>
    <t>Village_24</t>
  </si>
  <si>
    <t>Nagpur</t>
  </si>
  <si>
    <t>Coop_2</t>
  </si>
  <si>
    <t>CC_8</t>
  </si>
  <si>
    <t>Chill_6</t>
  </si>
  <si>
    <t>Plant_7</t>
  </si>
  <si>
    <t>TRUCK_077</t>
  </si>
  <si>
    <t>Paneer</t>
  </si>
  <si>
    <t>BATCH_20250121_142</t>
  </si>
  <si>
    <t>C100007</t>
  </si>
  <si>
    <t>FARM_306</t>
  </si>
  <si>
    <t>Farmer_862</t>
  </si>
  <si>
    <t>Village_197</t>
  </si>
  <si>
    <t>Patiala</t>
  </si>
  <si>
    <t>Coop_11</t>
  </si>
  <si>
    <t>TRUCK_001</t>
  </si>
  <si>
    <t>E-wallet</t>
  </si>
  <si>
    <t>BATCH_20250413_161</t>
  </si>
  <si>
    <t>C100008</t>
  </si>
  <si>
    <t>FARM_581</t>
  </si>
  <si>
    <t>Farmer_81</t>
  </si>
  <si>
    <t>Village_40</t>
  </si>
  <si>
    <t>Coimbatore</t>
  </si>
  <si>
    <t>Coop_12</t>
  </si>
  <si>
    <t>CC_11</t>
  </si>
  <si>
    <t>Chill_17</t>
  </si>
  <si>
    <t>Plant_1</t>
  </si>
  <si>
    <t>BATCH_20250502_62</t>
  </si>
  <si>
    <t>C100009</t>
  </si>
  <si>
    <t>FARM_206</t>
  </si>
  <si>
    <t>Village_195</t>
  </si>
  <si>
    <t>Bengaluru Rural</t>
  </si>
  <si>
    <t>Karnataka</t>
  </si>
  <si>
    <t>Coop_18</t>
  </si>
  <si>
    <t>CC_9</t>
  </si>
  <si>
    <t>Chill_16</t>
  </si>
  <si>
    <t>TRUCK_022</t>
  </si>
  <si>
    <t>BATCH_20250316_177</t>
  </si>
  <si>
    <t>C100010</t>
  </si>
  <si>
    <t>FARM_725</t>
  </si>
  <si>
    <t>Village_113</t>
  </si>
  <si>
    <t>Coop_17</t>
  </si>
  <si>
    <t>CC_29</t>
  </si>
  <si>
    <t>Chill_8</t>
  </si>
  <si>
    <t>TRUCK_044</t>
  </si>
  <si>
    <t>BATCH_20250329_19</t>
  </si>
  <si>
    <t>C100011</t>
  </si>
  <si>
    <t>FARM_97</t>
  </si>
  <si>
    <t>Village_85</t>
  </si>
  <si>
    <t>Ahmedabad</t>
  </si>
  <si>
    <t>Gujarat</t>
  </si>
  <si>
    <t>Coop_3</t>
  </si>
  <si>
    <t>CC_33</t>
  </si>
  <si>
    <t>TRUCK_070</t>
  </si>
  <si>
    <t>BATCH_20250427_49</t>
  </si>
  <si>
    <t>C100012</t>
  </si>
  <si>
    <t>FARM_188</t>
  </si>
  <si>
    <t>Farmer_286</t>
  </si>
  <si>
    <t>Village_106</t>
  </si>
  <si>
    <t>Bikaner</t>
  </si>
  <si>
    <t>CC_4</t>
  </si>
  <si>
    <t>TRUCK_052</t>
  </si>
  <si>
    <t>BATCH_20250410_109</t>
  </si>
  <si>
    <t>C100013</t>
  </si>
  <si>
    <t>FARM_61</t>
  </si>
  <si>
    <t>Farmer_169</t>
  </si>
  <si>
    <t>Village_114</t>
  </si>
  <si>
    <t>Gurugram</t>
  </si>
  <si>
    <t>BATCH_20250414_103</t>
  </si>
  <si>
    <t>C100014</t>
  </si>
  <si>
    <t>FARM_63</t>
  </si>
  <si>
    <t>Farmer_766</t>
  </si>
  <si>
    <t>Village_117</t>
  </si>
  <si>
    <t>Hubli</t>
  </si>
  <si>
    <t>Coop_10</t>
  </si>
  <si>
    <t>CC_28</t>
  </si>
  <si>
    <t>TRUCK_020</t>
  </si>
  <si>
    <t>BATCH_20250601_139</t>
  </si>
  <si>
    <t>C100015</t>
  </si>
  <si>
    <t>FARM_253</t>
  </si>
  <si>
    <t>Farmer_593</t>
  </si>
  <si>
    <t>Village_129</t>
  </si>
  <si>
    <t>Vadodara</t>
  </si>
  <si>
    <t>TRUCK_024</t>
  </si>
  <si>
    <t>BATCH_20250511_146</t>
  </si>
  <si>
    <t>C100016</t>
  </si>
  <si>
    <t>FARM_75</t>
  </si>
  <si>
    <t>Village_108</t>
  </si>
  <si>
    <t>Chennai</t>
  </si>
  <si>
    <t>Coop_19</t>
  </si>
  <si>
    <t>CC_37</t>
  </si>
  <si>
    <t>Chill_9</t>
  </si>
  <si>
    <t>TRUCK_041</t>
  </si>
  <si>
    <t>BATCH_20250530_193</t>
  </si>
  <si>
    <t>C100017</t>
  </si>
  <si>
    <t>FARM_670</t>
  </si>
  <si>
    <t>Farmer_542</t>
  </si>
  <si>
    <t>Village_19</t>
  </si>
  <si>
    <t>CC_14</t>
  </si>
  <si>
    <t>Chill_5</t>
  </si>
  <si>
    <t>TRUCK_009</t>
  </si>
  <si>
    <t>BATCH_20250222_157</t>
  </si>
  <si>
    <t>C100018</t>
  </si>
  <si>
    <t>FARM_518</t>
  </si>
  <si>
    <t>Village_170</t>
  </si>
  <si>
    <t>Coop_4</t>
  </si>
  <si>
    <t>BATCH_20250102_68</t>
  </si>
  <si>
    <t>C100019</t>
  </si>
  <si>
    <t>FARM_78</t>
  </si>
  <si>
    <t>Farmer_708</t>
  </si>
  <si>
    <t>Coop_14</t>
  </si>
  <si>
    <t>CC_18</t>
  </si>
  <si>
    <t>Chill_11</t>
  </si>
  <si>
    <t>TRUCK_034</t>
  </si>
  <si>
    <t>Butter</t>
  </si>
  <si>
    <t>BATCH_20250329_29</t>
  </si>
  <si>
    <t>C100020</t>
  </si>
  <si>
    <t>FARM_683</t>
  </si>
  <si>
    <t>Farmer_106</t>
  </si>
  <si>
    <t>Village_95</t>
  </si>
  <si>
    <t>CC_36</t>
  </si>
  <si>
    <t>TRUCK_040</t>
  </si>
  <si>
    <t>BATCH_20250607_64</t>
  </si>
  <si>
    <t>C100021</t>
  </si>
  <si>
    <t>FARM_111</t>
  </si>
  <si>
    <t>Farmer_392</t>
  </si>
  <si>
    <t>Village_159</t>
  </si>
  <si>
    <t>Madurai</t>
  </si>
  <si>
    <t>Coop_5</t>
  </si>
  <si>
    <t>TRUCK_053</t>
  </si>
  <si>
    <t>BATCH_20250207_180</t>
  </si>
  <si>
    <t>C100022</t>
  </si>
  <si>
    <t>FARM_360</t>
  </si>
  <si>
    <t>Panipat</t>
  </si>
  <si>
    <t>Coop_7</t>
  </si>
  <si>
    <t>CC_30</t>
  </si>
  <si>
    <t>TRUCK_004</t>
  </si>
  <si>
    <t>Coop Credit</t>
  </si>
  <si>
    <t>BATCH_20250510_72</t>
  </si>
  <si>
    <t>C100023</t>
  </si>
  <si>
    <t>FARM_119</t>
  </si>
  <si>
    <t>Village_8</t>
  </si>
  <si>
    <t>CC_17</t>
  </si>
  <si>
    <t>TRUCK_014</t>
  </si>
  <si>
    <t>BATCH_20250121_131</t>
  </si>
  <si>
    <t>C100024</t>
  </si>
  <si>
    <t>FARM_520</t>
  </si>
  <si>
    <t>Farmer_317</t>
  </si>
  <si>
    <t>Mumbai Suburban</t>
  </si>
  <si>
    <t>CC_1</t>
  </si>
  <si>
    <t>TRUCK_047</t>
  </si>
  <si>
    <t>BATCH_20250610_77</t>
  </si>
  <si>
    <t>C100025</t>
  </si>
  <si>
    <t>FARM_441</t>
  </si>
  <si>
    <t>Farmer_805</t>
  </si>
  <si>
    <t>Village_179</t>
  </si>
  <si>
    <t>Chill_14</t>
  </si>
  <si>
    <t>TRUCK_023</t>
  </si>
  <si>
    <t>BATCH_20250227_54</t>
  </si>
  <si>
    <t>C100026</t>
  </si>
  <si>
    <t>FARM_241</t>
  </si>
  <si>
    <t>Farmer_689</t>
  </si>
  <si>
    <t>Village_120</t>
  </si>
  <si>
    <t>BATCH_20250122_193</t>
  </si>
  <si>
    <t>C100027</t>
  </si>
  <si>
    <t>FARM_152</t>
  </si>
  <si>
    <t>Village_38</t>
  </si>
  <si>
    <t>Hisar</t>
  </si>
  <si>
    <t>Coop_1</t>
  </si>
  <si>
    <t>CC_3</t>
  </si>
  <si>
    <t>Plant_10</t>
  </si>
  <si>
    <t>TRUCK_010</t>
  </si>
  <si>
    <t>BATCH_20250330_63</t>
  </si>
  <si>
    <t>C100028</t>
  </si>
  <si>
    <t>FARM_610</t>
  </si>
  <si>
    <t>Village_200</t>
  </si>
  <si>
    <t>CC_15</t>
  </si>
  <si>
    <t>TRUCK_007</t>
  </si>
  <si>
    <t>BATCH_20250218_144</t>
  </si>
  <si>
    <t>C100029</t>
  </si>
  <si>
    <t>FARM_282</t>
  </si>
  <si>
    <t>Village_141</t>
  </si>
  <si>
    <t>Belgaum</t>
  </si>
  <si>
    <t>BATCH_20250228_62</t>
  </si>
  <si>
    <t>C100030</t>
  </si>
  <si>
    <t>FARM_339</t>
  </si>
  <si>
    <t>Farmer_556</t>
  </si>
  <si>
    <t>Village_70</t>
  </si>
  <si>
    <t>CC_21</t>
  </si>
  <si>
    <t>TRUCK_018</t>
  </si>
  <si>
    <t>BATCH_20250619_105</t>
  </si>
  <si>
    <t>C100031</t>
  </si>
  <si>
    <t>FARM_552</t>
  </si>
  <si>
    <t>Surat</t>
  </si>
  <si>
    <t>Coop_13</t>
  </si>
  <si>
    <t>TRUCK_074</t>
  </si>
  <si>
    <t>BATCH_20250115_108</t>
  </si>
  <si>
    <t>C100032</t>
  </si>
  <si>
    <t>FARM_547</t>
  </si>
  <si>
    <t>Village_125</t>
  </si>
  <si>
    <t>BATCH_20250624_160</t>
  </si>
  <si>
    <t>C100033</t>
  </si>
  <si>
    <t>FARM_285</t>
  </si>
  <si>
    <t>Farmer_771</t>
  </si>
  <si>
    <t>Village_22</t>
  </si>
  <si>
    <t>BATCH_20250220_98</t>
  </si>
  <si>
    <t>C100034</t>
  </si>
  <si>
    <t>FARM_21</t>
  </si>
  <si>
    <t>Farmer_637</t>
  </si>
  <si>
    <t>CC_2</t>
  </si>
  <si>
    <t>Chill_2</t>
  </si>
  <si>
    <t>TRUCK_029</t>
  </si>
  <si>
    <t>BATCH_20250418_52</t>
  </si>
  <si>
    <t>C100035</t>
  </si>
  <si>
    <t>FARM_319</t>
  </si>
  <si>
    <t>Farmer_111</t>
  </si>
  <si>
    <t>Village_172</t>
  </si>
  <si>
    <t>TRUCK_033</t>
  </si>
  <si>
    <t>BATCH_20250224_42</t>
  </si>
  <si>
    <t>C100036</t>
  </si>
  <si>
    <t>FARM_43</t>
  </si>
  <si>
    <t>Village_102</t>
  </si>
  <si>
    <t>CC_5</t>
  </si>
  <si>
    <t>TRUCK_039</t>
  </si>
  <si>
    <t>BATCH_20250305_145</t>
  </si>
  <si>
    <t>C100037</t>
  </si>
  <si>
    <t>FARM_181</t>
  </si>
  <si>
    <t>Village_18</t>
  </si>
  <si>
    <t>CC_22</t>
  </si>
  <si>
    <t>BATCH_20250511_112</t>
  </si>
  <si>
    <t>C100038</t>
  </si>
  <si>
    <t>FARM_584</t>
  </si>
  <si>
    <t>Farmer_625</t>
  </si>
  <si>
    <t>Village_158</t>
  </si>
  <si>
    <t>CC_31</t>
  </si>
  <si>
    <t>Chill_19</t>
  </si>
  <si>
    <t>Plant_5</t>
  </si>
  <si>
    <t>BATCH_20250220_119</t>
  </si>
  <si>
    <t>C100039</t>
  </si>
  <si>
    <t>FARM_196</t>
  </si>
  <si>
    <t>Village_127</t>
  </si>
  <si>
    <t>Jaipur</t>
  </si>
  <si>
    <t>CC_12</t>
  </si>
  <si>
    <t>Chill_12</t>
  </si>
  <si>
    <t>BATCH_20250515_133</t>
  </si>
  <si>
    <t>C100040</t>
  </si>
  <si>
    <t>FARM_485</t>
  </si>
  <si>
    <t>Village_143</t>
  </si>
  <si>
    <t>TRUCK_003</t>
  </si>
  <si>
    <t>BATCH_20250121_95</t>
  </si>
  <si>
    <t>C100041</t>
  </si>
  <si>
    <t>FARM_496</t>
  </si>
  <si>
    <t>Village_91</t>
  </si>
  <si>
    <t>TRUCK_025</t>
  </si>
  <si>
    <t>BATCH_20250314_190</t>
  </si>
  <si>
    <t>C100042</t>
  </si>
  <si>
    <t>FARM_130</t>
  </si>
  <si>
    <t>Village_26</t>
  </si>
  <si>
    <t>CC_19</t>
  </si>
  <si>
    <t>TRUCK_002</t>
  </si>
  <si>
    <t>BATCH_20250616_179</t>
  </si>
  <si>
    <t>C100043</t>
  </si>
  <si>
    <t>FARM_645</t>
  </si>
  <si>
    <t>Farmer_703</t>
  </si>
  <si>
    <t>Village_4</t>
  </si>
  <si>
    <t>BATCH_20250118_148</t>
  </si>
  <si>
    <t>C100044</t>
  </si>
  <si>
    <t>FARM_603</t>
  </si>
  <si>
    <t>BATCH_20250512_77</t>
  </si>
  <si>
    <t>C100045</t>
  </si>
  <si>
    <t>FARM_482</t>
  </si>
  <si>
    <t>Village_157</t>
  </si>
  <si>
    <t>BATCH_20250330_153</t>
  </si>
  <si>
    <t>C100046</t>
  </si>
  <si>
    <t>FARM_74</t>
  </si>
  <si>
    <t>Village_180</t>
  </si>
  <si>
    <t>Jodhpur</t>
  </si>
  <si>
    <t>TRUCK_026</t>
  </si>
  <si>
    <t>BATCH_20250301_37</t>
  </si>
  <si>
    <t>C100047</t>
  </si>
  <si>
    <t>FARM_753</t>
  </si>
  <si>
    <t>Farmer_331</t>
  </si>
  <si>
    <t>TRUCK_065</t>
  </si>
  <si>
    <t>BATCH_20250114_111</t>
  </si>
  <si>
    <t>C100048</t>
  </si>
  <si>
    <t>FARM_447</t>
  </si>
  <si>
    <t>Village_59</t>
  </si>
  <si>
    <t>BATCH_20250109_150</t>
  </si>
  <si>
    <t>C100049</t>
  </si>
  <si>
    <t>FARM_38</t>
  </si>
  <si>
    <t>Village_90</t>
  </si>
  <si>
    <t>TRUCK_043</t>
  </si>
  <si>
    <t>BATCH_20250331_141</t>
  </si>
  <si>
    <t>C100050</t>
  </si>
  <si>
    <t>FARM_53</t>
  </si>
  <si>
    <t>Farmer_209</t>
  </si>
  <si>
    <t>Village_30</t>
  </si>
  <si>
    <t>TRUCK_060</t>
  </si>
  <si>
    <t>BATCH_20250222_195</t>
  </si>
  <si>
    <t>C100051</t>
  </si>
  <si>
    <t>FARM_473</t>
  </si>
  <si>
    <t>Farmer_121</t>
  </si>
  <si>
    <t>Chill_20</t>
  </si>
  <si>
    <t>BATCH_20250510_30</t>
  </si>
  <si>
    <t>C100052</t>
  </si>
  <si>
    <t>Farmer_283</t>
  </si>
  <si>
    <t>Village_184</t>
  </si>
  <si>
    <t>TRUCK_061</t>
  </si>
  <si>
    <t>BATCH_20250325_35</t>
  </si>
  <si>
    <t>C100053</t>
  </si>
  <si>
    <t>FARM_566</t>
  </si>
  <si>
    <t>Farmer_782</t>
  </si>
  <si>
    <t>Village_88</t>
  </si>
  <si>
    <t>Chill_10</t>
  </si>
  <si>
    <t>TRUCK_076</t>
  </si>
  <si>
    <t>BATCH_20250402_86</t>
  </si>
  <si>
    <t>C100054</t>
  </si>
  <si>
    <t>Village_49</t>
  </si>
  <si>
    <t>UHT Milk</t>
  </si>
  <si>
    <t>BATCH_20250421_10</t>
  </si>
  <si>
    <t>C100055</t>
  </si>
  <si>
    <t>FARM_408</t>
  </si>
  <si>
    <t>Farmer_666</t>
  </si>
  <si>
    <t>CC_34</t>
  </si>
  <si>
    <t>BATCH_20250621_178</t>
  </si>
  <si>
    <t>C100056</t>
  </si>
  <si>
    <t>FARM_103</t>
  </si>
  <si>
    <t>Village_82</t>
  </si>
  <si>
    <t>Chill_3</t>
  </si>
  <si>
    <t>TRUCK_037</t>
  </si>
  <si>
    <t>BATCH_20250108_181</t>
  </si>
  <si>
    <t>C100057</t>
  </si>
  <si>
    <t>FARM_625</t>
  </si>
  <si>
    <t>Farmer_892</t>
  </si>
  <si>
    <t>BATCH_20250624_21</t>
  </si>
  <si>
    <t>C100058</t>
  </si>
  <si>
    <t>FARM_76</t>
  </si>
  <si>
    <t>Farmer_453</t>
  </si>
  <si>
    <t>Village_128</t>
  </si>
  <si>
    <t>Amritsar</t>
  </si>
  <si>
    <t>CC_10</t>
  </si>
  <si>
    <t>BATCH_20250204_41</t>
  </si>
  <si>
    <t>C100059</t>
  </si>
  <si>
    <t>FARM_303</t>
  </si>
  <si>
    <t>Village_164</t>
  </si>
  <si>
    <t>TRUCK_050</t>
  </si>
  <si>
    <t>BATCH_20250322_180</t>
  </si>
  <si>
    <t>C100060</t>
  </si>
  <si>
    <t>FARM_225</t>
  </si>
  <si>
    <t>Farmer_652</t>
  </si>
  <si>
    <t>Village_71</t>
  </si>
  <si>
    <t>TRUCK_078</t>
  </si>
  <si>
    <t>BATCH_20250613_91</t>
  </si>
  <si>
    <t>C100061</t>
  </si>
  <si>
    <t>Farmer_136</t>
  </si>
  <si>
    <t>Village_161</t>
  </si>
  <si>
    <t>TRUCK_075</t>
  </si>
  <si>
    <t>BATCH_20250219_45</t>
  </si>
  <si>
    <t>C100062</t>
  </si>
  <si>
    <t>FARM_691</t>
  </si>
  <si>
    <t>Farmer_407</t>
  </si>
  <si>
    <t>Village_43</t>
  </si>
  <si>
    <t>BATCH_20250414_186</t>
  </si>
  <si>
    <t>C100063</t>
  </si>
  <si>
    <t>FARM_483</t>
  </si>
  <si>
    <t>TRUCK_048</t>
  </si>
  <si>
    <t>BATCH_20250512_60</t>
  </si>
  <si>
    <t>C100064</t>
  </si>
  <si>
    <t>FARM_551</t>
  </si>
  <si>
    <t>BATCH_20250102_61</t>
  </si>
  <si>
    <t>C100065</t>
  </si>
  <si>
    <t>FARM_703</t>
  </si>
  <si>
    <t>Farmer_377</t>
  </si>
  <si>
    <t>Village_151</t>
  </si>
  <si>
    <t>CC_27</t>
  </si>
  <si>
    <t>BATCH_20250514_26</t>
  </si>
  <si>
    <t>C100066</t>
  </si>
  <si>
    <t>FARM_342</t>
  </si>
  <si>
    <t>Farmer_250</t>
  </si>
  <si>
    <t>Village_16</t>
  </si>
  <si>
    <t>BATCH_20250223_13</t>
  </si>
  <si>
    <t>C100067</t>
  </si>
  <si>
    <t>FARM_257</t>
  </si>
  <si>
    <t>Farmer_818</t>
  </si>
  <si>
    <t>BATCH_20250416_139</t>
  </si>
  <si>
    <t>C100068</t>
  </si>
  <si>
    <t>FARM_117</t>
  </si>
  <si>
    <t>Farmer_764</t>
  </si>
  <si>
    <t>Village_34</t>
  </si>
  <si>
    <t>CC_23</t>
  </si>
  <si>
    <t>BATCH_20250104_135</t>
  </si>
  <si>
    <t>C100069</t>
  </si>
  <si>
    <t>FARM_412</t>
  </si>
  <si>
    <t>Farmer_437</t>
  </si>
  <si>
    <t>Village_132</t>
  </si>
  <si>
    <t>TRUCK_006</t>
  </si>
  <si>
    <t>BATCH_20250223_123</t>
  </si>
  <si>
    <t>C100070</t>
  </si>
  <si>
    <t>FARM_544</t>
  </si>
  <si>
    <t>Farmer_302</t>
  </si>
  <si>
    <t>TRUCK_036</t>
  </si>
  <si>
    <t>BATCH_20250526_153</t>
  </si>
  <si>
    <t>C100071</t>
  </si>
  <si>
    <t>FARM_438</t>
  </si>
  <si>
    <t>Chill_7</t>
  </si>
  <si>
    <t>TRUCK_058</t>
  </si>
  <si>
    <t>BATCH_20250213_81</t>
  </si>
  <si>
    <t>C100072</t>
  </si>
  <si>
    <t>FARM_576</t>
  </si>
  <si>
    <t>Village_176</t>
  </si>
  <si>
    <t>TRUCK_056</t>
  </si>
  <si>
    <t>BATCH_20250611_144</t>
  </si>
  <si>
    <t>C100073</t>
  </si>
  <si>
    <t>FARM_359</t>
  </si>
  <si>
    <t>Village_171</t>
  </si>
  <si>
    <t>BATCH_20250114_28</t>
  </si>
  <si>
    <t>C100074</t>
  </si>
  <si>
    <t>FARM_720</t>
  </si>
  <si>
    <t>Village_147</t>
  </si>
  <si>
    <t>Anand</t>
  </si>
  <si>
    <t>TRUCK_072</t>
  </si>
  <si>
    <t>BATCH_20250405_70</t>
  </si>
  <si>
    <t>C100075</t>
  </si>
  <si>
    <t>FARM_465</t>
  </si>
  <si>
    <t>Farmer_350</t>
  </si>
  <si>
    <t>Village_2</t>
  </si>
  <si>
    <t>Coop_6</t>
  </si>
  <si>
    <t>BATCH_20250217_108</t>
  </si>
  <si>
    <t>C100076</t>
  </si>
  <si>
    <t>FARM_622</t>
  </si>
  <si>
    <t>Village_199</t>
  </si>
  <si>
    <t>CC_39</t>
  </si>
  <si>
    <t>BATCH_20250115_125</t>
  </si>
  <si>
    <t>C100077</t>
  </si>
  <si>
    <t>FARM_309</t>
  </si>
  <si>
    <t>Village_89</t>
  </si>
  <si>
    <t>Pune</t>
  </si>
  <si>
    <t>TRUCK_068</t>
  </si>
  <si>
    <t>BATCH_20250209_53</t>
  </si>
  <si>
    <t>C100078</t>
  </si>
  <si>
    <t>FARM_44</t>
  </si>
  <si>
    <t>Farmer_447</t>
  </si>
  <si>
    <t>Village_75</t>
  </si>
  <si>
    <t>TRUCK_017</t>
  </si>
  <si>
    <t>BATCH_20250323_190</t>
  </si>
  <si>
    <t>C100079</t>
  </si>
  <si>
    <t>FARM_371</t>
  </si>
  <si>
    <t>Farmer_91</t>
  </si>
  <si>
    <t>Village_148</t>
  </si>
  <si>
    <t>TRUCK_015</t>
  </si>
  <si>
    <t>BATCH_20250421_177</t>
  </si>
  <si>
    <t>C100080</t>
  </si>
  <si>
    <t>FARM_358</t>
  </si>
  <si>
    <t>Village_112</t>
  </si>
  <si>
    <t>BATCH_20250222_199</t>
  </si>
  <si>
    <t>C100081</t>
  </si>
  <si>
    <t>FARM_779</t>
  </si>
  <si>
    <t>Farmer_594</t>
  </si>
  <si>
    <t>Village_61</t>
  </si>
  <si>
    <t>BATCH_20250124_145</t>
  </si>
  <si>
    <t>C100082</t>
  </si>
  <si>
    <t>FARM_39</t>
  </si>
  <si>
    <t>BATCH_20250603_116</t>
  </si>
  <si>
    <t>C100083</t>
  </si>
  <si>
    <t>FARM_620</t>
  </si>
  <si>
    <t>Village_166</t>
  </si>
  <si>
    <t>CC_40</t>
  </si>
  <si>
    <t>BATCH_20250504_83</t>
  </si>
  <si>
    <t>C100084</t>
  </si>
  <si>
    <t>FARM_397</t>
  </si>
  <si>
    <t>Farmer_419</t>
  </si>
  <si>
    <t>Village_27</t>
  </si>
  <si>
    <t>CC_6</t>
  </si>
  <si>
    <t>TRUCK_032</t>
  </si>
  <si>
    <t>BATCH_20250210_73</t>
  </si>
  <si>
    <t>C100085</t>
  </si>
  <si>
    <t>FARM_84</t>
  </si>
  <si>
    <t>Farmer_597</t>
  </si>
  <si>
    <t>Village_162</t>
  </si>
  <si>
    <t>BATCH_20250606_86</t>
  </si>
  <si>
    <t>C100086</t>
  </si>
  <si>
    <t>FARM_434</t>
  </si>
  <si>
    <t>BATCH_20250115_172</t>
  </si>
  <si>
    <t>C100087</t>
  </si>
  <si>
    <t>FARM_757</t>
  </si>
  <si>
    <t>Village_47</t>
  </si>
  <si>
    <t>BATCH_20250214_139</t>
  </si>
  <si>
    <t>C100088</t>
  </si>
  <si>
    <t>FARM_767</t>
  </si>
  <si>
    <t>Farmer_803</t>
  </si>
  <si>
    <t>Village_153</t>
  </si>
  <si>
    <t>TRUCK_057</t>
  </si>
  <si>
    <t>BATCH_20250306_193</t>
  </si>
  <si>
    <t>C100089</t>
  </si>
  <si>
    <t>Farmer_142</t>
  </si>
  <si>
    <t>CC_13</t>
  </si>
  <si>
    <t>BATCH_20250330_52</t>
  </si>
  <si>
    <t>C100090</t>
  </si>
  <si>
    <t>FARM_448</t>
  </si>
  <si>
    <t>Village_96</t>
  </si>
  <si>
    <t>BATCH_20250312_38</t>
  </si>
  <si>
    <t>C100091</t>
  </si>
  <si>
    <t>FARM_732</t>
  </si>
  <si>
    <t>TRUCK_031</t>
  </si>
  <si>
    <t>BATCH_20250109_26</t>
  </si>
  <si>
    <t>C100092</t>
  </si>
  <si>
    <t>FARM_745</t>
  </si>
  <si>
    <t>Farmer_624</t>
  </si>
  <si>
    <t>Village_10</t>
  </si>
  <si>
    <t>BATCH_20250329_141</t>
  </si>
  <si>
    <t>C100093</t>
  </si>
  <si>
    <t>FARM_589</t>
  </si>
  <si>
    <t>Farmer_248</t>
  </si>
  <si>
    <t>TRUCK_059</t>
  </si>
  <si>
    <t>BATCH_20250509_132</t>
  </si>
  <si>
    <t>C100094</t>
  </si>
  <si>
    <t>FARM_568</t>
  </si>
  <si>
    <t>Village_1</t>
  </si>
  <si>
    <t>Coop_20</t>
  </si>
  <si>
    <t>TRUCK_011</t>
  </si>
  <si>
    <t>BATCH_20250516_130</t>
  </si>
  <si>
    <t>C100095</t>
  </si>
  <si>
    <t>FARM_560</t>
  </si>
  <si>
    <t>Farmer_347</t>
  </si>
  <si>
    <t>Village_163</t>
  </si>
  <si>
    <t>CC_24</t>
  </si>
  <si>
    <t>BATCH_20250304_91</t>
  </si>
  <si>
    <t>C100096</t>
  </si>
  <si>
    <t>FARM_318</t>
  </si>
  <si>
    <t>Farmer_528</t>
  </si>
  <si>
    <t>TRUCK_005</t>
  </si>
  <si>
    <t>BATCH_20250519_81</t>
  </si>
  <si>
    <t>C100097</t>
  </si>
  <si>
    <t>FARM_348</t>
  </si>
  <si>
    <t>Farmer_192</t>
  </si>
  <si>
    <t>Village_65</t>
  </si>
  <si>
    <t>TRUCK_035</t>
  </si>
  <si>
    <t>BATCH_20250322_99</t>
  </si>
  <si>
    <t>C100098</t>
  </si>
  <si>
    <t>FARM_314</t>
  </si>
  <si>
    <t>Village_133</t>
  </si>
  <si>
    <t>BATCH_20250516_76</t>
  </si>
  <si>
    <t>C100099</t>
  </si>
  <si>
    <t>FARM_373</t>
  </si>
  <si>
    <t>Farmer_526</t>
  </si>
  <si>
    <t>Village_177</t>
  </si>
  <si>
    <t>Mysore</t>
  </si>
  <si>
    <t>BATCH_20250612_104</t>
  </si>
  <si>
    <t>C100100</t>
  </si>
  <si>
    <t>FARM_696</t>
  </si>
  <si>
    <t>Farmer_461</t>
  </si>
  <si>
    <t>BATCH_20250612_40</t>
  </si>
  <si>
    <t>C100101</t>
  </si>
  <si>
    <t>BATCH_20250202_100</t>
  </si>
  <si>
    <t>C100102</t>
  </si>
  <si>
    <t>FARM_328</t>
  </si>
  <si>
    <t>Farmer_684</t>
  </si>
  <si>
    <t>Village_55</t>
  </si>
  <si>
    <t>TRUCK_016</t>
  </si>
  <si>
    <t>BATCH_20250503_175</t>
  </si>
  <si>
    <t>C100103</t>
  </si>
  <si>
    <t>FARM_378</t>
  </si>
  <si>
    <t>Farmer_479</t>
  </si>
  <si>
    <t>Village_77</t>
  </si>
  <si>
    <t>BATCH_20250105_147</t>
  </si>
  <si>
    <t>C100104</t>
  </si>
  <si>
    <t>FARM_530</t>
  </si>
  <si>
    <t>Farmer_353</t>
  </si>
  <si>
    <t>BATCH_20250210_175</t>
  </si>
  <si>
    <t>C100105</t>
  </si>
  <si>
    <t>FARM_291</t>
  </si>
  <si>
    <t>Farmer_867</t>
  </si>
  <si>
    <t>TRUCK_067</t>
  </si>
  <si>
    <t>BATCH_20250128_133</t>
  </si>
  <si>
    <t>C100106</t>
  </si>
  <si>
    <t>Farmer_846</t>
  </si>
  <si>
    <t>Village_33</t>
  </si>
  <si>
    <t>BATCH_20250515_145</t>
  </si>
  <si>
    <t>C100107</t>
  </si>
  <si>
    <t>FARM_495</t>
  </si>
  <si>
    <t>Village_165</t>
  </si>
  <si>
    <t>TRUCK_080</t>
  </si>
  <si>
    <t>BATCH_20250313_78</t>
  </si>
  <si>
    <t>C100108</t>
  </si>
  <si>
    <t>FARM_752</t>
  </si>
  <si>
    <t>Farmer_882</t>
  </si>
  <si>
    <t>TRUCK_054</t>
  </si>
  <si>
    <t>BATCH_20250112_82</t>
  </si>
  <si>
    <t>C100109</t>
  </si>
  <si>
    <t>FARM_631</t>
  </si>
  <si>
    <t>Farmer_429</t>
  </si>
  <si>
    <t>BATCH_20250611_99</t>
  </si>
  <si>
    <t>C100110</t>
  </si>
  <si>
    <t>FARM_221</t>
  </si>
  <si>
    <t>Village_84</t>
  </si>
  <si>
    <t>TRUCK_066</t>
  </si>
  <si>
    <t>BATCH_20250202_62</t>
  </si>
  <si>
    <t>C100111</t>
  </si>
  <si>
    <t>Farmer_584</t>
  </si>
  <si>
    <t>BATCH_20250217_103</t>
  </si>
  <si>
    <t>C100112</t>
  </si>
  <si>
    <t>FARM_572</t>
  </si>
  <si>
    <t>Farmer_375</t>
  </si>
  <si>
    <t>BATCH_20250531_87</t>
  </si>
  <si>
    <t>C100113</t>
  </si>
  <si>
    <t>FARM_327</t>
  </si>
  <si>
    <t>Farmer_167</t>
  </si>
  <si>
    <t>BATCH_20250303_157</t>
  </si>
  <si>
    <t>C100114</t>
  </si>
  <si>
    <t>FARM_705</t>
  </si>
  <si>
    <t>Farmer_645</t>
  </si>
  <si>
    <t>Village_152</t>
  </si>
  <si>
    <t>TRUCK_073</t>
  </si>
  <si>
    <t>BATCH_20250206_186</t>
  </si>
  <si>
    <t>C100115</t>
  </si>
  <si>
    <t>FARM_249</t>
  </si>
  <si>
    <t>TRUCK_062</t>
  </si>
  <si>
    <t>BATCH_20250409_175</t>
  </si>
  <si>
    <t>C100116</t>
  </si>
  <si>
    <t>FARM_213</t>
  </si>
  <si>
    <t>Farmer_575</t>
  </si>
  <si>
    <t>TRUCK_027</t>
  </si>
  <si>
    <t>BATCH_20250621_133</t>
  </si>
  <si>
    <t>C100117</t>
  </si>
  <si>
    <t>Village_135</t>
  </si>
  <si>
    <t>TRUCK_069</t>
  </si>
  <si>
    <t>BATCH_20250414_50</t>
  </si>
  <si>
    <t>C100118</t>
  </si>
  <si>
    <t>FARM_693</t>
  </si>
  <si>
    <t>Farmer_557</t>
  </si>
  <si>
    <t>Village_198</t>
  </si>
  <si>
    <t>BATCH_20250204_147</t>
  </si>
  <si>
    <t>C100119</t>
  </si>
  <si>
    <t>FARM_279</t>
  </si>
  <si>
    <t>Farmer_141</t>
  </si>
  <si>
    <t>BATCH_20250411_179</t>
  </si>
  <si>
    <t>C100120</t>
  </si>
  <si>
    <t>FARM_162</t>
  </si>
  <si>
    <t>Farmer_417</t>
  </si>
  <si>
    <t>Village_63</t>
  </si>
  <si>
    <t>TRUCK_013</t>
  </si>
  <si>
    <t>BATCH_20250624_141</t>
  </si>
  <si>
    <t>C100121</t>
  </si>
  <si>
    <t>Farmer_857</t>
  </si>
  <si>
    <t>Village_167</t>
  </si>
  <si>
    <t>BATCH_20250511_46</t>
  </si>
  <si>
    <t>C100122</t>
  </si>
  <si>
    <t>FARM_517</t>
  </si>
  <si>
    <t>Village_192</t>
  </si>
  <si>
    <t>BATCH_20250101_35</t>
  </si>
  <si>
    <t>C100123</t>
  </si>
  <si>
    <t>FARM_416</t>
  </si>
  <si>
    <t>Farmer_847</t>
  </si>
  <si>
    <t>BATCH_20250105_164</t>
  </si>
  <si>
    <t>C100124</t>
  </si>
  <si>
    <t>FARM_597</t>
  </si>
  <si>
    <t>Farmer_741</t>
  </si>
  <si>
    <t>Village_103</t>
  </si>
  <si>
    <t>BATCH_20250522_78</t>
  </si>
  <si>
    <t>C100125</t>
  </si>
  <si>
    <t>Village_178</t>
  </si>
  <si>
    <t>BATCH_20250413_164</t>
  </si>
  <si>
    <t>C100126</t>
  </si>
  <si>
    <t>FARM_773</t>
  </si>
  <si>
    <t>Farmer_611</t>
  </si>
  <si>
    <t>Village_123</t>
  </si>
  <si>
    <t>BATCH_20250127_175</t>
  </si>
  <si>
    <t>C100127</t>
  </si>
  <si>
    <t>FARM_453</t>
  </si>
  <si>
    <t>Farmer_120</t>
  </si>
  <si>
    <t>Village_136</t>
  </si>
  <si>
    <t>TRUCK_008</t>
  </si>
  <si>
    <t>BATCH_20250517_134</t>
  </si>
  <si>
    <t>C100128</t>
  </si>
  <si>
    <t>FARM_741</t>
  </si>
  <si>
    <t>BATCH_20250115_79</t>
  </si>
  <si>
    <t>C100129</t>
  </si>
  <si>
    <t>FARM_788</t>
  </si>
  <si>
    <t>Village_191</t>
  </si>
  <si>
    <t>BATCH_20250331_47</t>
  </si>
  <si>
    <t>C100130</t>
  </si>
  <si>
    <t>FARM_403</t>
  </si>
  <si>
    <t>TRUCK_049</t>
  </si>
  <si>
    <t>BATCH_20250211_138</t>
  </si>
  <si>
    <t>C100131</t>
  </si>
  <si>
    <t>FARM_784</t>
  </si>
  <si>
    <t>Farmer_116</t>
  </si>
  <si>
    <t>Village_194</t>
  </si>
  <si>
    <t>CC_20</t>
  </si>
  <si>
    <t>BATCH_20250504_186</t>
  </si>
  <si>
    <t>C100132</t>
  </si>
  <si>
    <t>FARM_450</t>
  </si>
  <si>
    <t>Farmer_240</t>
  </si>
  <si>
    <t>BATCH_20250628_103</t>
  </si>
  <si>
    <t>C100133</t>
  </si>
  <si>
    <t>FARM_227</t>
  </si>
  <si>
    <t>Village_36</t>
  </si>
  <si>
    <t>BATCH_20250304_134</t>
  </si>
  <si>
    <t>C100134</t>
  </si>
  <si>
    <t>Farmer_247</t>
  </si>
  <si>
    <t>BATCH_20250406_138</t>
  </si>
  <si>
    <t>C100135</t>
  </si>
  <si>
    <t>FARM_95</t>
  </si>
  <si>
    <t>Farmer_549</t>
  </si>
  <si>
    <t>Village_119</t>
  </si>
  <si>
    <t>BATCH_20250221_95</t>
  </si>
  <si>
    <t>C100136</t>
  </si>
  <si>
    <t>FARM_311</t>
  </si>
  <si>
    <t>Farmer_16</t>
  </si>
  <si>
    <t>Village_69</t>
  </si>
  <si>
    <t>BATCH_20250406_86</t>
  </si>
  <si>
    <t>C100137</t>
  </si>
  <si>
    <t>FARM_268</t>
  </si>
  <si>
    <t>BATCH_20250512_79</t>
  </si>
  <si>
    <t>C100138</t>
  </si>
  <si>
    <t>FARM_599</t>
  </si>
  <si>
    <t>BATCH_20250531_142</t>
  </si>
  <si>
    <t>C100139</t>
  </si>
  <si>
    <t>FARM_758</t>
  </si>
  <si>
    <t>Village_51</t>
  </si>
  <si>
    <t>BATCH_20250523_165</t>
  </si>
  <si>
    <t>C100140</t>
  </si>
  <si>
    <t>FARM_141</t>
  </si>
  <si>
    <t>Village_44</t>
  </si>
  <si>
    <t>BATCH_20250620_106</t>
  </si>
  <si>
    <t>C100141</t>
  </si>
  <si>
    <t>FARM_13</t>
  </si>
  <si>
    <t>Farmer_18</t>
  </si>
  <si>
    <t>Village_3</t>
  </si>
  <si>
    <t>TRUCK_079</t>
  </si>
  <si>
    <t>BATCH_20250129_106</t>
  </si>
  <si>
    <t>C100142</t>
  </si>
  <si>
    <t>FARM_407</t>
  </si>
  <si>
    <t>Village_5</t>
  </si>
  <si>
    <t>BATCH_20250205_69</t>
  </si>
  <si>
    <t>C100143</t>
  </si>
  <si>
    <t>FARM_512</t>
  </si>
  <si>
    <t>Village_145</t>
  </si>
  <si>
    <t>BATCH_20250113_22</t>
  </si>
  <si>
    <t>C100144</t>
  </si>
  <si>
    <t>FARM_557</t>
  </si>
  <si>
    <t>Farmer_578</t>
  </si>
  <si>
    <t>TRUCK_028</t>
  </si>
  <si>
    <t>BATCH_20250609_72</t>
  </si>
  <si>
    <t>C100145</t>
  </si>
  <si>
    <t>FARM_340</t>
  </si>
  <si>
    <t>Farmer_394</t>
  </si>
  <si>
    <t>BATCH_20250312_139</t>
  </si>
  <si>
    <t>C100146</t>
  </si>
  <si>
    <t>FARM_462</t>
  </si>
  <si>
    <t>BATCH_20250327_70</t>
  </si>
  <si>
    <t>C100147</t>
  </si>
  <si>
    <t>FARM_370</t>
  </si>
  <si>
    <t>Village_111</t>
  </si>
  <si>
    <t>TRUCK_038</t>
  </si>
  <si>
    <t>BATCH_20250128_82</t>
  </si>
  <si>
    <t>C100148</t>
  </si>
  <si>
    <t>FARM_612</t>
  </si>
  <si>
    <t>Farmer_613</t>
  </si>
  <si>
    <t>Village_93</t>
  </si>
  <si>
    <t>BATCH_20250307_24</t>
  </si>
  <si>
    <t>C100149</t>
  </si>
  <si>
    <t>FARM_505</t>
  </si>
  <si>
    <t>Farmer_150</t>
  </si>
  <si>
    <t>BATCH_20250619_69</t>
  </si>
  <si>
    <t>C100150</t>
  </si>
  <si>
    <t>FARM_7</t>
  </si>
  <si>
    <t>Farmer_406</t>
  </si>
  <si>
    <t>BATCH_20250214_78</t>
  </si>
  <si>
    <t>C100151</t>
  </si>
  <si>
    <t>BATCH_20250303_102</t>
  </si>
  <si>
    <t>C100152</t>
  </si>
  <si>
    <t>BATCH_20250514_187</t>
  </si>
  <si>
    <t>C100153</t>
  </si>
  <si>
    <t>FARM_460</t>
  </si>
  <si>
    <t>BATCH_20250128_19</t>
  </si>
  <si>
    <t>C100154</t>
  </si>
  <si>
    <t>FARM_577</t>
  </si>
  <si>
    <t>Farmer_661</t>
  </si>
  <si>
    <t>Village_140</t>
  </si>
  <si>
    <t>BATCH_20250128_12</t>
  </si>
  <si>
    <t>C100155</t>
  </si>
  <si>
    <t>FARM_708</t>
  </si>
  <si>
    <t>Farmer_513</t>
  </si>
  <si>
    <t>BATCH_20250418_151</t>
  </si>
  <si>
    <t>C100156</t>
  </si>
  <si>
    <t>BATCH_20250213_134</t>
  </si>
  <si>
    <t>C100157</t>
  </si>
  <si>
    <t>FARM_164</t>
  </si>
  <si>
    <t>Farmer_339</t>
  </si>
  <si>
    <t>BATCH_20250325_142</t>
  </si>
  <si>
    <t>C100158</t>
  </si>
  <si>
    <t>FARM_220</t>
  </si>
  <si>
    <t>Village_104</t>
  </si>
  <si>
    <t>BATCH_20250130_181</t>
  </si>
  <si>
    <t>C100159</t>
  </si>
  <si>
    <t>FARM_402</t>
  </si>
  <si>
    <t>Farmer_602</t>
  </si>
  <si>
    <t>BATCH_20250316_157</t>
  </si>
  <si>
    <t>C100160</t>
  </si>
  <si>
    <t>FARM_145</t>
  </si>
  <si>
    <t>BATCH_20250508_178</t>
  </si>
  <si>
    <t>C100161</t>
  </si>
  <si>
    <t>FARM_10</t>
  </si>
  <si>
    <t>Farmer_497</t>
  </si>
  <si>
    <t>BATCH_20250402_92</t>
  </si>
  <si>
    <t>C100162</t>
  </si>
  <si>
    <t>FARM_300</t>
  </si>
  <si>
    <t>Village_144</t>
  </si>
  <si>
    <t>CC_32</t>
  </si>
  <si>
    <t>BATCH_20250509_57</t>
  </si>
  <si>
    <t>C100163</t>
  </si>
  <si>
    <t>FARM_556</t>
  </si>
  <si>
    <t>Farmer_843</t>
  </si>
  <si>
    <t>BATCH_20250501_94</t>
  </si>
  <si>
    <t>C100164</t>
  </si>
  <si>
    <t>FARM_795</t>
  </si>
  <si>
    <t>BATCH_20250127_31</t>
  </si>
  <si>
    <t>C100165</t>
  </si>
  <si>
    <t>FARM_721</t>
  </si>
  <si>
    <t>Farmer_300</t>
  </si>
  <si>
    <t>Village_182</t>
  </si>
  <si>
    <t>BATCH_20250501_83</t>
  </si>
  <si>
    <t>C100166</t>
  </si>
  <si>
    <t>FARM_648</t>
  </si>
  <si>
    <t>Village_35</t>
  </si>
  <si>
    <t>BATCH_20250426_148</t>
  </si>
  <si>
    <t>C100167</t>
  </si>
  <si>
    <t>FARM_651</t>
  </si>
  <si>
    <t>Village_20</t>
  </si>
  <si>
    <t>BATCH_20250103_118</t>
  </si>
  <si>
    <t>C100168</t>
  </si>
  <si>
    <t>FARM_699</t>
  </si>
  <si>
    <t>Village_137</t>
  </si>
  <si>
    <t>TRUCK_064</t>
  </si>
  <si>
    <t>BATCH_20250413_88</t>
  </si>
  <si>
    <t>C100169</t>
  </si>
  <si>
    <t>FARM_96</t>
  </si>
  <si>
    <t>BATCH_20250604_71</t>
  </si>
  <si>
    <t>C100170</t>
  </si>
  <si>
    <t>FARM_232</t>
  </si>
  <si>
    <t>Farmer_532</t>
  </si>
  <si>
    <t>BATCH_20250517_152</t>
  </si>
  <si>
    <t>C100171</t>
  </si>
  <si>
    <t>FARM_307</t>
  </si>
  <si>
    <t>BATCH_20250303_95</t>
  </si>
  <si>
    <t>C100172</t>
  </si>
  <si>
    <t>FARM_223</t>
  </si>
  <si>
    <t>Farmer_89</t>
  </si>
  <si>
    <t>BATCH_20250614_114</t>
  </si>
  <si>
    <t>C100173</t>
  </si>
  <si>
    <t>FARM_292</t>
  </si>
  <si>
    <t>BATCH_20250220_156</t>
  </si>
  <si>
    <t>C100174</t>
  </si>
  <si>
    <t>FARM_654</t>
  </si>
  <si>
    <t>Farmer_609</t>
  </si>
  <si>
    <t>Village_53</t>
  </si>
  <si>
    <t>BATCH_20250621_128</t>
  </si>
  <si>
    <t>C100175</t>
  </si>
  <si>
    <t>FARM_15</t>
  </si>
  <si>
    <t>BATCH_20250601_18</t>
  </si>
  <si>
    <t>C100176</t>
  </si>
  <si>
    <t>FARM_209</t>
  </si>
  <si>
    <t>Farmer_828</t>
  </si>
  <si>
    <t>Village_130</t>
  </si>
  <si>
    <t>BATCH_20250228_131</t>
  </si>
  <si>
    <t>C100177</t>
  </si>
  <si>
    <t>FARM_760</t>
  </si>
  <si>
    <t>Farmer_674</t>
  </si>
  <si>
    <t>BATCH_20250428_171</t>
  </si>
  <si>
    <t>C100178</t>
  </si>
  <si>
    <t>FARM_751</t>
  </si>
  <si>
    <t>BATCH_20250609_69</t>
  </si>
  <si>
    <t>C100179</t>
  </si>
  <si>
    <t>FARM_262</t>
  </si>
  <si>
    <t>Farmer_792</t>
  </si>
  <si>
    <t>Village_110</t>
  </si>
  <si>
    <t>BATCH_20250406_41</t>
  </si>
  <si>
    <t>C100180</t>
  </si>
  <si>
    <t>FARM_567</t>
  </si>
  <si>
    <t>Farmer_823</t>
  </si>
  <si>
    <t>BATCH_20250629_10</t>
  </si>
  <si>
    <t>C100181</t>
  </si>
  <si>
    <t>FARM_48</t>
  </si>
  <si>
    <t>Farmer_411</t>
  </si>
  <si>
    <t>Village_58</t>
  </si>
  <si>
    <t>BATCH_20250423_133</t>
  </si>
  <si>
    <t>C100182</t>
  </si>
  <si>
    <t>FARM_606</t>
  </si>
  <si>
    <t>C100183</t>
  </si>
  <si>
    <t>FARM_778</t>
  </si>
  <si>
    <t>Village_188</t>
  </si>
  <si>
    <t>TRUCK_030</t>
  </si>
  <si>
    <t>BATCH_20250221_1</t>
  </si>
  <si>
    <t>C100184</t>
  </si>
  <si>
    <t>FARM_470</t>
  </si>
  <si>
    <t>TRUCK_063</t>
  </si>
  <si>
    <t>BATCH_20250112_96</t>
  </si>
  <si>
    <t>C100185</t>
  </si>
  <si>
    <t>FARM_335</t>
  </si>
  <si>
    <t>Farmer_326</t>
  </si>
  <si>
    <t>BATCH_20250208_189</t>
  </si>
  <si>
    <t>C100186</t>
  </si>
  <si>
    <t>FARM_272</t>
  </si>
  <si>
    <t>Farmer_873</t>
  </si>
  <si>
    <t>Village_52</t>
  </si>
  <si>
    <t>BATCH_20250510_119</t>
  </si>
  <si>
    <t>C100187</t>
  </si>
  <si>
    <t>FARM_179</t>
  </si>
  <si>
    <t>Farmer_32</t>
  </si>
  <si>
    <t>Village_181</t>
  </si>
  <si>
    <t>BATCH_20250511_67</t>
  </si>
  <si>
    <t>C100188</t>
  </si>
  <si>
    <t>FARM_661</t>
  </si>
  <si>
    <t>Farmer_87</t>
  </si>
  <si>
    <t>BATCH_20250423_162</t>
  </si>
  <si>
    <t>C100189</t>
  </si>
  <si>
    <t>FARM_444</t>
  </si>
  <si>
    <t>Farmer_842</t>
  </si>
  <si>
    <t>Village_6</t>
  </si>
  <si>
    <t>BATCH_20250411_147</t>
  </si>
  <si>
    <t>C100190</t>
  </si>
  <si>
    <t>FARM_663</t>
  </si>
  <si>
    <t>Farmer_303</t>
  </si>
  <si>
    <t>Village_98</t>
  </si>
  <si>
    <t>BATCH_20250423_63</t>
  </si>
  <si>
    <t>C100191</t>
  </si>
  <si>
    <t>FARM_368</t>
  </si>
  <si>
    <t>BATCH_20250322_183</t>
  </si>
  <si>
    <t>C100192</t>
  </si>
  <si>
    <t>FARM_543</t>
  </si>
  <si>
    <t>Farmer_367</t>
  </si>
  <si>
    <t>BATCH_20250423_121</t>
  </si>
  <si>
    <t>C100193</t>
  </si>
  <si>
    <t>FARM_326</t>
  </si>
  <si>
    <t>BATCH_20250102_152</t>
  </si>
  <si>
    <t>C100194</t>
  </si>
  <si>
    <t>BATCH_20250510_57</t>
  </si>
  <si>
    <t>C100195</t>
  </si>
  <si>
    <t>BATCH_20250223_94</t>
  </si>
  <si>
    <t>C100196</t>
  </si>
  <si>
    <t>FARM_711</t>
  </si>
  <si>
    <t>BATCH_20250328_144</t>
  </si>
  <si>
    <t>C100197</t>
  </si>
  <si>
    <t>Farmer_655</t>
  </si>
  <si>
    <t>Village_97</t>
  </si>
  <si>
    <t>TRUCK_051</t>
  </si>
  <si>
    <t>BATCH_20250509_157</t>
  </si>
  <si>
    <t>C100198</t>
  </si>
  <si>
    <t>FARM_710</t>
  </si>
  <si>
    <t>BATCH_20250527_64</t>
  </si>
  <si>
    <t>C100199</t>
  </si>
  <si>
    <t>FARM_667</t>
  </si>
  <si>
    <t>Farmer_777</t>
  </si>
  <si>
    <t>Village_185</t>
  </si>
  <si>
    <t>BATCH_20250506_148</t>
  </si>
  <si>
    <t>C100200</t>
  </si>
  <si>
    <t>FARM_347</t>
  </si>
  <si>
    <t>BATCH_20250510_24</t>
  </si>
  <si>
    <t>C100201</t>
  </si>
  <si>
    <t>FARM_554</t>
  </si>
  <si>
    <t>Farmer_272</t>
  </si>
  <si>
    <t>BATCH_20250222_187</t>
  </si>
  <si>
    <t>C100202</t>
  </si>
  <si>
    <t>FARM_615</t>
  </si>
  <si>
    <t>Village_25</t>
  </si>
  <si>
    <t>BATCH_20250621_161</t>
  </si>
  <si>
    <t>C100203</t>
  </si>
  <si>
    <t>FARM_391</t>
  </si>
  <si>
    <t>BATCH_20250609_95</t>
  </si>
  <si>
    <t>C100204</t>
  </si>
  <si>
    <t>FARM_604</t>
  </si>
  <si>
    <t>BATCH_20250609_194</t>
  </si>
  <si>
    <t>C100205</t>
  </si>
  <si>
    <t>FARM_586</t>
  </si>
  <si>
    <t>Village_134</t>
  </si>
  <si>
    <t>BATCH_20250309_133</t>
  </si>
  <si>
    <t>C100206</t>
  </si>
  <si>
    <t>BATCH_20250503_161</t>
  </si>
  <si>
    <t>C100207</t>
  </si>
  <si>
    <t>FARM_116</t>
  </si>
  <si>
    <t>Village_23</t>
  </si>
  <si>
    <t>BATCH_20250525_108</t>
  </si>
  <si>
    <t>C100208</t>
  </si>
  <si>
    <t>FARM_413</t>
  </si>
  <si>
    <t>Farmer_148</t>
  </si>
  <si>
    <t>Village_28</t>
  </si>
  <si>
    <t>BATCH_20250207_71</t>
  </si>
  <si>
    <t>C100209</t>
  </si>
  <si>
    <t>FARM_713</t>
  </si>
  <si>
    <t>Farmer_702</t>
  </si>
  <si>
    <t>BATCH_20250124_126</t>
  </si>
  <si>
    <t>C100210</t>
  </si>
  <si>
    <t>FARM_529</t>
  </si>
  <si>
    <t>Farmer_889</t>
  </si>
  <si>
    <t>BATCH_20250310_195</t>
  </si>
  <si>
    <t>C100211</t>
  </si>
  <si>
    <t>FARM_52</t>
  </si>
  <si>
    <t>Farmer_370</t>
  </si>
  <si>
    <t>Village_17</t>
  </si>
  <si>
    <t>BATCH_20250426_117</t>
  </si>
  <si>
    <t>C100212</t>
  </si>
  <si>
    <t>FARM_353</t>
  </si>
  <si>
    <t>Farmer_168</t>
  </si>
  <si>
    <t>BATCH_20250408_90</t>
  </si>
  <si>
    <t>C100213</t>
  </si>
  <si>
    <t>Village_73</t>
  </si>
  <si>
    <t>BATCH_20250519_197</t>
  </si>
  <si>
    <t>C100214</t>
  </si>
  <si>
    <t>FARM_694</t>
  </si>
  <si>
    <t>Village_154</t>
  </si>
  <si>
    <t>BATCH_20250524_78</t>
  </si>
  <si>
    <t>C100215</t>
  </si>
  <si>
    <t>BATCH_20250407_71</t>
  </si>
  <si>
    <t>C100216</t>
  </si>
  <si>
    <t>FARM_429</t>
  </si>
  <si>
    <t>Farmer_415</t>
  </si>
  <si>
    <t>BATCH_20250504_67</t>
  </si>
  <si>
    <t>C100217</t>
  </si>
  <si>
    <t>Farmer_132</t>
  </si>
  <si>
    <t>BATCH_20250311_25</t>
  </si>
  <si>
    <t>C100218</t>
  </si>
  <si>
    <t>Farmer_55</t>
  </si>
  <si>
    <t>Village_175</t>
  </si>
  <si>
    <t>BATCH_20250403_31</t>
  </si>
  <si>
    <t>C100219</t>
  </si>
  <si>
    <t>FARM_469</t>
  </si>
  <si>
    <t>Farmer_147</t>
  </si>
  <si>
    <t>Village_121</t>
  </si>
  <si>
    <t>BATCH_20250103_146</t>
  </si>
  <si>
    <t>C100220</t>
  </si>
  <si>
    <t>FARM_502</t>
  </si>
  <si>
    <t>BATCH_20250528_41</t>
  </si>
  <si>
    <t>C100221</t>
  </si>
  <si>
    <t>BATCH_20250613_194</t>
  </si>
  <si>
    <t>C100222</t>
  </si>
  <si>
    <t>FARM_467</t>
  </si>
  <si>
    <t>BATCH_20250527_75</t>
  </si>
  <si>
    <t>C100223</t>
  </si>
  <si>
    <t>TRUCK_046</t>
  </si>
  <si>
    <t>BATCH_20250331_58</t>
  </si>
  <si>
    <t>C100224</t>
  </si>
  <si>
    <t>FARM_427</t>
  </si>
  <si>
    <t>Village_32</t>
  </si>
  <si>
    <t>BATCH_20250527_30</t>
  </si>
  <si>
    <t>C100225</t>
  </si>
  <si>
    <t>FARM_108</t>
  </si>
  <si>
    <t>Village_122</t>
  </si>
  <si>
    <t>BATCH_20250528_108</t>
  </si>
  <si>
    <t>C100226</t>
  </si>
  <si>
    <t>FARM_493</t>
  </si>
  <si>
    <t>BATCH_20250406_177</t>
  </si>
  <si>
    <t>C100227</t>
  </si>
  <si>
    <t>FARM_304</t>
  </si>
  <si>
    <t>Farmer_271</t>
  </si>
  <si>
    <t>Village_29</t>
  </si>
  <si>
    <t>BATCH_20250221_117</t>
  </si>
  <si>
    <t>C100228</t>
  </si>
  <si>
    <t>FARM_637</t>
  </si>
  <si>
    <t>Farmer_275</t>
  </si>
  <si>
    <t>Village_11</t>
  </si>
  <si>
    <t>BATCH_20250610_113</t>
  </si>
  <si>
    <t>C100229</t>
  </si>
  <si>
    <t>FARM_744</t>
  </si>
  <si>
    <t>BATCH_20250617_179</t>
  </si>
  <si>
    <t>C100230</t>
  </si>
  <si>
    <t>Farmer_422</t>
  </si>
  <si>
    <t>BATCH_20250508_125</t>
  </si>
  <si>
    <t>C100231</t>
  </si>
  <si>
    <t>Farmer_255</t>
  </si>
  <si>
    <t>BATCH_20250208_170</t>
  </si>
  <si>
    <t>C100232</t>
  </si>
  <si>
    <t>Farmer_52</t>
  </si>
  <si>
    <t>Village_39</t>
  </si>
  <si>
    <t>BATCH_20250323_85</t>
  </si>
  <si>
    <t>C100233</t>
  </si>
  <si>
    <t>Farmer_19</t>
  </si>
  <si>
    <t>BATCH_20250414_191</t>
  </si>
  <si>
    <t>C100234</t>
  </si>
  <si>
    <t>FARM_56</t>
  </si>
  <si>
    <t>BATCH_20250509_94</t>
  </si>
  <si>
    <t>C100235</t>
  </si>
  <si>
    <t>FARM_719</t>
  </si>
  <si>
    <t>BATCH_20250111_96</t>
  </si>
  <si>
    <t>C100236</t>
  </si>
  <si>
    <t>FARM_776</t>
  </si>
  <si>
    <t>BATCH_20250627_28</t>
  </si>
  <si>
    <t>C100237</t>
  </si>
  <si>
    <t>FARM_521</t>
  </si>
  <si>
    <t>Farmer_800</t>
  </si>
  <si>
    <t>BATCH_20250531_124</t>
  </si>
  <si>
    <t>C100238</t>
  </si>
  <si>
    <t>FARM_255</t>
  </si>
  <si>
    <t>BATCH_20250608_196</t>
  </si>
  <si>
    <t>C100239</t>
  </si>
  <si>
    <t>FARM_298</t>
  </si>
  <si>
    <t>Farmer_704</t>
  </si>
  <si>
    <t>Village_116</t>
  </si>
  <si>
    <t>BATCH_20250211_183</t>
  </si>
  <si>
    <t>C100240</t>
  </si>
  <si>
    <t>FARM_293</t>
  </si>
  <si>
    <t>BATCH_20250409_137</t>
  </si>
  <si>
    <t>C100241</t>
  </si>
  <si>
    <t>BATCH_20250107_177</t>
  </si>
  <si>
    <t>C100242</t>
  </si>
  <si>
    <t>Farmer_397</t>
  </si>
  <si>
    <t>BATCH_20250524_13</t>
  </si>
  <si>
    <t>C100243</t>
  </si>
  <si>
    <t>Farmer_618</t>
  </si>
  <si>
    <t>Village_142</t>
  </si>
  <si>
    <t>BATCH_20250331_140</t>
  </si>
  <si>
    <t>C100244</t>
  </si>
  <si>
    <t>FARM_134</t>
  </si>
  <si>
    <t>Farmer_165</t>
  </si>
  <si>
    <t>Village_76</t>
  </si>
  <si>
    <t>BATCH_20250422_68</t>
  </si>
  <si>
    <t>C100245</t>
  </si>
  <si>
    <t>FARM_564</t>
  </si>
  <si>
    <t>BATCH_20250301_147</t>
  </si>
  <si>
    <t>C100246</t>
  </si>
  <si>
    <t>FARM_680</t>
  </si>
  <si>
    <t>BATCH_20250423_55</t>
  </si>
  <si>
    <t>C100247</t>
  </si>
  <si>
    <t>FARM_41</t>
  </si>
  <si>
    <t>Farmer_699</t>
  </si>
  <si>
    <t>Village_193</t>
  </si>
  <si>
    <t>BATCH_20250102_63</t>
  </si>
  <si>
    <t>C100248</t>
  </si>
  <si>
    <t>FARM_198</t>
  </si>
  <si>
    <t>Farmer_329</t>
  </si>
  <si>
    <t>Village_99</t>
  </si>
  <si>
    <t>BATCH_20250509_167</t>
  </si>
  <si>
    <t>C100249</t>
  </si>
  <si>
    <t>FARM_794</t>
  </si>
  <si>
    <t>Farmer_446</t>
  </si>
  <si>
    <t>BATCH_20250217_190</t>
  </si>
  <si>
    <t>C100250</t>
  </si>
  <si>
    <t>FARM_398</t>
  </si>
  <si>
    <t>BATCH_20250520_105</t>
  </si>
  <si>
    <t>C100251</t>
  </si>
  <si>
    <t>Farmer_622</t>
  </si>
  <si>
    <t>BATCH_20250206_176</t>
  </si>
  <si>
    <t>C100252</t>
  </si>
  <si>
    <t>BATCH_20250609_37</t>
  </si>
  <si>
    <t>C100253</t>
  </si>
  <si>
    <t>BATCH_20250109_190</t>
  </si>
  <si>
    <t>C100254</t>
  </si>
  <si>
    <t>Farmer_298</t>
  </si>
  <si>
    <t>BATCH_20250409_141</t>
  </si>
  <si>
    <t>C100255</t>
  </si>
  <si>
    <t>FARM_498</t>
  </si>
  <si>
    <t>BATCH_20250527_82</t>
  </si>
  <si>
    <t>C100256</t>
  </si>
  <si>
    <t>BATCH_20250217_165</t>
  </si>
  <si>
    <t>C100257</t>
  </si>
  <si>
    <t>BATCH_20250511_36</t>
  </si>
  <si>
    <t>C100258</t>
  </si>
  <si>
    <t>FARM_484</t>
  </si>
  <si>
    <t>Village_187</t>
  </si>
  <si>
    <t>BATCH_20250528_139</t>
  </si>
  <si>
    <t>C100259</t>
  </si>
  <si>
    <t>FARM_527</t>
  </si>
  <si>
    <t>Farmer_144</t>
  </si>
  <si>
    <t>BATCH_20250601_194</t>
  </si>
  <si>
    <t>C100260</t>
  </si>
  <si>
    <t>Village_189</t>
  </si>
  <si>
    <t>BATCH_20250223_93</t>
  </si>
  <si>
    <t>C100261</t>
  </si>
  <si>
    <t>FARM_602</t>
  </si>
  <si>
    <t>BATCH_20250430_94</t>
  </si>
  <si>
    <t>C100262</t>
  </si>
  <si>
    <t>FARM_79</t>
  </si>
  <si>
    <t>Farmer_527</t>
  </si>
  <si>
    <t>BATCH_20250610_59</t>
  </si>
  <si>
    <t>C100263</t>
  </si>
  <si>
    <t>FARM_166</t>
  </si>
  <si>
    <t>Village_48</t>
  </si>
  <si>
    <t>BATCH_20250601_152</t>
  </si>
  <si>
    <t>C100264</t>
  </si>
  <si>
    <t>FARM_614</t>
  </si>
  <si>
    <t>BATCH_20250426_104</t>
  </si>
  <si>
    <t>C100265</t>
  </si>
  <si>
    <t>FARM_187</t>
  </si>
  <si>
    <t>Farmer_639</t>
  </si>
  <si>
    <t>BATCH_20250316_197</t>
  </si>
  <si>
    <t>C100266</t>
  </si>
  <si>
    <t>FARM_621</t>
  </si>
  <si>
    <t>Farmer_99</t>
  </si>
  <si>
    <t>Village_186</t>
  </si>
  <si>
    <t>BATCH_20250423_39</t>
  </si>
  <si>
    <t>C100267</t>
  </si>
  <si>
    <t>FARM_715</t>
  </si>
  <si>
    <t>Farmer_543</t>
  </si>
  <si>
    <t>BATCH_20250613_12</t>
  </si>
  <si>
    <t>C100268</t>
  </si>
  <si>
    <t>FARM_419</t>
  </si>
  <si>
    <t>BATCH_20250615_140</t>
  </si>
  <si>
    <t>C100269</t>
  </si>
  <si>
    <t>Farmer_579</t>
  </si>
  <si>
    <t>BATCH_20250414_138</t>
  </si>
  <si>
    <t>C100270</t>
  </si>
  <si>
    <t>FARM_723</t>
  </si>
  <si>
    <t>Farmer_408</t>
  </si>
  <si>
    <t>BATCH_20250325_199</t>
  </si>
  <si>
    <t>C100271</t>
  </si>
  <si>
    <t>FARM_6</t>
  </si>
  <si>
    <t>Farmer_824</t>
  </si>
  <si>
    <t>BATCH_20250422_163</t>
  </si>
  <si>
    <t>C100272</t>
  </si>
  <si>
    <t>FARM_59</t>
  </si>
  <si>
    <t>Farmer_793</t>
  </si>
  <si>
    <t>BATCH_20250409_153</t>
  </si>
  <si>
    <t>C100273</t>
  </si>
  <si>
    <t>FARM_369</t>
  </si>
  <si>
    <t>BATCH_20250602_10</t>
  </si>
  <si>
    <t>C100274</t>
  </si>
  <si>
    <t>BATCH_20250403_144</t>
  </si>
  <si>
    <t>C100275</t>
  </si>
  <si>
    <t>FARM_302</t>
  </si>
  <si>
    <t>Farmer_349</t>
  </si>
  <si>
    <t>BATCH_20250526_129</t>
  </si>
  <si>
    <t>C100276</t>
  </si>
  <si>
    <t>FARM_494</t>
  </si>
  <si>
    <t>Village_138</t>
  </si>
  <si>
    <t>BATCH_20250508_8</t>
  </si>
  <si>
    <t>C100277</t>
  </si>
  <si>
    <t>FARM_351</t>
  </si>
  <si>
    <t>BATCH_20250420_192</t>
  </si>
  <si>
    <t>C100278</t>
  </si>
  <si>
    <t>FARM_212</t>
  </si>
  <si>
    <t>Farmer_235</t>
  </si>
  <si>
    <t>BATCH_20250323_68</t>
  </si>
  <si>
    <t>C100279</t>
  </si>
  <si>
    <t>BATCH_20250223_127</t>
  </si>
  <si>
    <t>C100280</t>
  </si>
  <si>
    <t>FARM_716</t>
  </si>
  <si>
    <t>Farmer_531</t>
  </si>
  <si>
    <t>BATCH_20250612_31</t>
  </si>
  <si>
    <t>C100281</t>
  </si>
  <si>
    <t>FARM_352</t>
  </si>
  <si>
    <t>BATCH_20250618_157</t>
  </si>
  <si>
    <t>C100282</t>
  </si>
  <si>
    <t>FARM_277</t>
  </si>
  <si>
    <t>BATCH_20250610_185</t>
  </si>
  <si>
    <t>C100283</t>
  </si>
  <si>
    <t>FARM_499</t>
  </si>
  <si>
    <t>BATCH_20250309_81</t>
  </si>
  <si>
    <t>C100284</t>
  </si>
  <si>
    <t>FARM_264</t>
  </si>
  <si>
    <t>BATCH_20250202_143</t>
  </si>
  <si>
    <t>C100285</t>
  </si>
  <si>
    <t>FARM_475</t>
  </si>
  <si>
    <t>BATCH_20250522_74</t>
  </si>
  <si>
    <t>C100286</t>
  </si>
  <si>
    <t>Farmer_405</t>
  </si>
  <si>
    <t>BATCH_20250121_155</t>
  </si>
  <si>
    <t>C100287</t>
  </si>
  <si>
    <t>FARM_768</t>
  </si>
  <si>
    <t>Farmer_82</t>
  </si>
  <si>
    <t>BATCH_20250217_180</t>
  </si>
  <si>
    <t>C100288</t>
  </si>
  <si>
    <t>FARM_400</t>
  </si>
  <si>
    <t>BATCH_20250528_168</t>
  </si>
  <si>
    <t>C100289</t>
  </si>
  <si>
    <t>FARM_456</t>
  </si>
  <si>
    <t>BATCH_20250508_141</t>
  </si>
  <si>
    <t>C100290</t>
  </si>
  <si>
    <t>FARM_92</t>
  </si>
  <si>
    <t>BATCH_20250516_59</t>
  </si>
  <si>
    <t>C100291</t>
  </si>
  <si>
    <t>BATCH_20250515_197</t>
  </si>
  <si>
    <t>C100292</t>
  </si>
  <si>
    <t>FARM_641</t>
  </si>
  <si>
    <t>Farmer_246</t>
  </si>
  <si>
    <t>BATCH_20250525_109</t>
  </si>
  <si>
    <t>C100293</t>
  </si>
  <si>
    <t>FARM_193</t>
  </si>
  <si>
    <t>BATCH_20250508_126</t>
  </si>
  <si>
    <t>C100294</t>
  </si>
  <si>
    <t>FARM_381</t>
  </si>
  <si>
    <t>Farmer_475</t>
  </si>
  <si>
    <t>BATCH_20250202_128</t>
  </si>
  <si>
    <t>C100295</t>
  </si>
  <si>
    <t>FARM_787</t>
  </si>
  <si>
    <t>Farmer_732</t>
  </si>
  <si>
    <t>BATCH_20250625_32</t>
  </si>
  <si>
    <t>C100296</t>
  </si>
  <si>
    <t>Village_64</t>
  </si>
  <si>
    <t>BATCH_20250425_187</t>
  </si>
  <si>
    <t>C100297</t>
  </si>
  <si>
    <t>Farmer_123</t>
  </si>
  <si>
    <t>BATCH_20250429_71</t>
  </si>
  <si>
    <t>C100298</t>
  </si>
  <si>
    <t>BATCH_20250122_195</t>
  </si>
  <si>
    <t>C100299</t>
  </si>
  <si>
    <t>FARM_706</t>
  </si>
  <si>
    <t>BATCH_20250607_6</t>
  </si>
  <si>
    <t>C100300</t>
  </si>
  <si>
    <t>BATCH_20250207_154</t>
  </si>
  <si>
    <t>C100301</t>
  </si>
  <si>
    <t>FARM_65</t>
  </si>
  <si>
    <t>Farmer_675</t>
  </si>
  <si>
    <t>BATCH_20250419_185</t>
  </si>
  <si>
    <t>C100302</t>
  </si>
  <si>
    <t>FARM_133</t>
  </si>
  <si>
    <t>BATCH_20250220_12</t>
  </si>
  <si>
    <t>C100303</t>
  </si>
  <si>
    <t>FARM_736</t>
  </si>
  <si>
    <t>Farmer_73</t>
  </si>
  <si>
    <t>BATCH_20250108_156</t>
  </si>
  <si>
    <t>C100304</t>
  </si>
  <si>
    <t>FARM_80</t>
  </si>
  <si>
    <t>Farmer_222</t>
  </si>
  <si>
    <t>BATCH_20250127_78</t>
  </si>
  <si>
    <t>C100305</t>
  </si>
  <si>
    <t>FARM_367</t>
  </si>
  <si>
    <t>Farmer_691</t>
  </si>
  <si>
    <t>BATCH_20250127_148</t>
  </si>
  <si>
    <t>C100306</t>
  </si>
  <si>
    <t>BATCH_20250121_84</t>
  </si>
  <si>
    <t>C100307</t>
  </si>
  <si>
    <t>FARM_17</t>
  </si>
  <si>
    <t>Village_156</t>
  </si>
  <si>
    <t>BATCH_20250130_153</t>
  </si>
  <si>
    <t>C100308</t>
  </si>
  <si>
    <t>FARM_365</t>
  </si>
  <si>
    <t>BATCH_20250407_118</t>
  </si>
  <si>
    <t>C100309</t>
  </si>
  <si>
    <t>Village_60</t>
  </si>
  <si>
    <t>BATCH_20250128_177</t>
  </si>
  <si>
    <t>C100310</t>
  </si>
  <si>
    <t>TRUCK_045</t>
  </si>
  <si>
    <t>BATCH_20250421_155</t>
  </si>
  <si>
    <t>C100311</t>
  </si>
  <si>
    <t>Village_79</t>
  </si>
  <si>
    <t>BATCH_20250302_193</t>
  </si>
  <si>
    <t>C100312</t>
  </si>
  <si>
    <t>FARM_445</t>
  </si>
  <si>
    <t>BATCH_20250217_129</t>
  </si>
  <si>
    <t>C100313</t>
  </si>
  <si>
    <t>Village_124</t>
  </si>
  <si>
    <t>BATCH_20250527_199</t>
  </si>
  <si>
    <t>C100314</t>
  </si>
  <si>
    <t>FARM_639</t>
  </si>
  <si>
    <t>BATCH_20250104_114</t>
  </si>
  <si>
    <t>C100315</t>
  </si>
  <si>
    <t>FARM_313</t>
  </si>
  <si>
    <t>BATCH_20250204_29</t>
  </si>
  <si>
    <t>C100316</t>
  </si>
  <si>
    <t>FARM_540</t>
  </si>
  <si>
    <t>Farmer_45</t>
  </si>
  <si>
    <t>Village_190</t>
  </si>
  <si>
    <t>BATCH_20250218_170</t>
  </si>
  <si>
    <t>C100317</t>
  </si>
  <si>
    <t>FARM_396</t>
  </si>
  <si>
    <t>Farmer_237</t>
  </si>
  <si>
    <t>BATCH_20250117_167</t>
  </si>
  <si>
    <t>C100318</t>
  </si>
  <si>
    <t>BATCH_20250621_126</t>
  </si>
  <si>
    <t>C100319</t>
  </si>
  <si>
    <t>FARM_231</t>
  </si>
  <si>
    <t>BATCH_20250607_72</t>
  </si>
  <si>
    <t>C100320</t>
  </si>
  <si>
    <t>BATCH_20250215_85</t>
  </si>
  <si>
    <t>C100321</t>
  </si>
  <si>
    <t>FARM_70</t>
  </si>
  <si>
    <t>Farmer_571</t>
  </si>
  <si>
    <t>Village_149</t>
  </si>
  <si>
    <t>BATCH_20250427_82</t>
  </si>
  <si>
    <t>C100322</t>
  </si>
  <si>
    <t>FARM_110</t>
  </si>
  <si>
    <t>BATCH_20250106_49</t>
  </si>
  <si>
    <t>C100323</t>
  </si>
  <si>
    <t>FARM_730</t>
  </si>
  <si>
    <t>BATCH_20250409_121</t>
  </si>
  <si>
    <t>C100324</t>
  </si>
  <si>
    <t>FARM_182</t>
  </si>
  <si>
    <t>Village_126</t>
  </si>
  <si>
    <t>BATCH_20250504_17</t>
  </si>
  <si>
    <t>C100325</t>
  </si>
  <si>
    <t>FARM_657</t>
  </si>
  <si>
    <t>Village_118</t>
  </si>
  <si>
    <t>BATCH_20250206_135</t>
  </si>
  <si>
    <t>C100326</t>
  </si>
  <si>
    <t>Farmer_312</t>
  </si>
  <si>
    <t>BATCH_20250124_113</t>
  </si>
  <si>
    <t>C100327</t>
  </si>
  <si>
    <t>FARM_600</t>
  </si>
  <si>
    <t>Farmer_713</t>
  </si>
  <si>
    <t>BATCH_20250403_200</t>
  </si>
  <si>
    <t>C100328</t>
  </si>
  <si>
    <t>FARM_94</t>
  </si>
  <si>
    <t>Village_83</t>
  </si>
  <si>
    <t>BATCH_20250215_32</t>
  </si>
  <si>
    <t>C100329</t>
  </si>
  <si>
    <t>FARM_154</t>
  </si>
  <si>
    <t>BATCH_20250630_169</t>
  </si>
  <si>
    <t>C100330</t>
  </si>
  <si>
    <t>Farmer_510</t>
  </si>
  <si>
    <t>BATCH_20250405_4</t>
  </si>
  <si>
    <t>C100331</t>
  </si>
  <si>
    <t>C100332</t>
  </si>
  <si>
    <t>FARM_183</t>
  </si>
  <si>
    <t>Farmer_166</t>
  </si>
  <si>
    <t>Village_13</t>
  </si>
  <si>
    <t>BATCH_20250426_107</t>
  </si>
  <si>
    <t>C100333</t>
  </si>
  <si>
    <t>FARM_138</t>
  </si>
  <si>
    <t>Farmer_125</t>
  </si>
  <si>
    <t>BATCH_20250609_121</t>
  </si>
  <si>
    <t>C100334</t>
  </si>
  <si>
    <t>FARM_724</t>
  </si>
  <si>
    <t>BATCH_20250610_155</t>
  </si>
  <si>
    <t>C100335</t>
  </si>
  <si>
    <t>Village_67</t>
  </si>
  <si>
    <t>BATCH_20250308_47</t>
  </si>
  <si>
    <t>C100336</t>
  </si>
  <si>
    <t>FARM_707</t>
  </si>
  <si>
    <t>Farmer_289</t>
  </si>
  <si>
    <t>Village_31</t>
  </si>
  <si>
    <t>BATCH_20250508_52</t>
  </si>
  <si>
    <t>C100337</t>
  </si>
  <si>
    <t>FARM_689</t>
  </si>
  <si>
    <t>BATCH_20250118_87</t>
  </si>
  <si>
    <t>C100338</t>
  </si>
  <si>
    <t>FARM_579</t>
  </si>
  <si>
    <t>Farmer_743</t>
  </si>
  <si>
    <t>BATCH_20250125_77</t>
  </si>
  <si>
    <t>C100339</t>
  </si>
  <si>
    <t>Farmer_399</t>
  </si>
  <si>
    <t>Village_54</t>
  </si>
  <si>
    <t>BATCH_20250223_147</t>
  </si>
  <si>
    <t>C100340</t>
  </si>
  <si>
    <t>FARM_797</t>
  </si>
  <si>
    <t>Farmer_207</t>
  </si>
  <si>
    <t>BATCH_20250227_10</t>
  </si>
  <si>
    <t>C100341</t>
  </si>
  <si>
    <t>FARM_211</t>
  </si>
  <si>
    <t>Farmer_742</t>
  </si>
  <si>
    <t>BATCH_20250308_34</t>
  </si>
  <si>
    <t>C100342</t>
  </si>
  <si>
    <t>FARM_320</t>
  </si>
  <si>
    <t>Farmer_24</t>
  </si>
  <si>
    <t>C100343</t>
  </si>
  <si>
    <t>FARM_638</t>
  </si>
  <si>
    <t>Farmer_574</t>
  </si>
  <si>
    <t>BATCH_20250623_4</t>
  </si>
  <si>
    <t>C100344</t>
  </si>
  <si>
    <t>FARM_30</t>
  </si>
  <si>
    <t>BATCH_20250124_34</t>
  </si>
  <si>
    <t>C100345</t>
  </si>
  <si>
    <t>FARM_777</t>
  </si>
  <si>
    <t>Farmer_687</t>
  </si>
  <si>
    <t>BATCH_20250424_183</t>
  </si>
  <si>
    <t>C100346</t>
  </si>
  <si>
    <t>FARM_148</t>
  </si>
  <si>
    <t>Village_146</t>
  </si>
  <si>
    <t>BATCH_20250201_58</t>
  </si>
  <si>
    <t>C100347</t>
  </si>
  <si>
    <t>FARM_290</t>
  </si>
  <si>
    <t>Farmer_787</t>
  </si>
  <si>
    <t>Village_101</t>
  </si>
  <si>
    <t>BATCH_20250624_44</t>
  </si>
  <si>
    <t>C100348</t>
  </si>
  <si>
    <t>FARM_562</t>
  </si>
  <si>
    <t>Farmer_163</t>
  </si>
  <si>
    <t>Village_131</t>
  </si>
  <si>
    <t>BATCH_20250327_63</t>
  </si>
  <si>
    <t>C100349</t>
  </si>
  <si>
    <t>FARM_588</t>
  </si>
  <si>
    <t>BATCH_20250531_183</t>
  </si>
  <si>
    <t>C100350</t>
  </si>
  <si>
    <t>FARM_677</t>
  </si>
  <si>
    <t>Farmer_63</t>
  </si>
  <si>
    <t>BATCH_20250507_166</t>
  </si>
  <si>
    <t>C100351</t>
  </si>
  <si>
    <t>FARM_312</t>
  </si>
  <si>
    <t>BATCH_20250604_174</t>
  </si>
  <si>
    <t>C100352</t>
  </si>
  <si>
    <t>Village_150</t>
  </si>
  <si>
    <t>BATCH_20250510_144</t>
  </si>
  <si>
    <t>C100353</t>
  </si>
  <si>
    <t>FARM_394</t>
  </si>
  <si>
    <t>Farmer_864</t>
  </si>
  <si>
    <t>BATCH_20250117_143</t>
  </si>
  <si>
    <t>C100354</t>
  </si>
  <si>
    <t>FARM_87</t>
  </si>
  <si>
    <t>BATCH_20250414_35</t>
  </si>
  <si>
    <t>C100355</t>
  </si>
  <si>
    <t>BATCH_20250610_109</t>
  </si>
  <si>
    <t>C100356</t>
  </si>
  <si>
    <t>FARM_82</t>
  </si>
  <si>
    <t>Farmer_146</t>
  </si>
  <si>
    <t>Village_183</t>
  </si>
  <si>
    <t>BATCH_20250517_177</t>
  </si>
  <si>
    <t>C100357</t>
  </si>
  <si>
    <t>FARM_628</t>
  </si>
  <si>
    <t>BATCH_20250212_80</t>
  </si>
  <si>
    <t>C100358</t>
  </si>
  <si>
    <t>BATCH_20250625_153</t>
  </si>
  <si>
    <t>C100359</t>
  </si>
  <si>
    <t>FARM_259</t>
  </si>
  <si>
    <t>BATCH_20250208_72</t>
  </si>
  <si>
    <t>C100360</t>
  </si>
  <si>
    <t>FARM_34</t>
  </si>
  <si>
    <t>Farmer_352</t>
  </si>
  <si>
    <t>BATCH_20250619_136</t>
  </si>
  <si>
    <t>C100361</t>
  </si>
  <si>
    <t>FARM_54</t>
  </si>
  <si>
    <t>BATCH_20250126_30</t>
  </si>
  <si>
    <t>C100362</t>
  </si>
  <si>
    <t>BATCH_20250409_81</t>
  </si>
  <si>
    <t>C100363</t>
  </si>
  <si>
    <t>FARM_789</t>
  </si>
  <si>
    <t>Farmer_200</t>
  </si>
  <si>
    <t>BATCH_20250219_151</t>
  </si>
  <si>
    <t>C100364</t>
  </si>
  <si>
    <t>Farmer_35</t>
  </si>
  <si>
    <t>BATCH_20250602_65</t>
  </si>
  <si>
    <t>C100365</t>
  </si>
  <si>
    <t>FARM_189</t>
  </si>
  <si>
    <t>BATCH_20250601_179</t>
  </si>
  <si>
    <t>C100366</t>
  </si>
  <si>
    <t>FARM_265</t>
  </si>
  <si>
    <t>BATCH_20250113_16</t>
  </si>
  <si>
    <t>C100367</t>
  </si>
  <si>
    <t>FARM_733</t>
  </si>
  <si>
    <t>BATCH_20250301_114</t>
  </si>
  <si>
    <t>C100368</t>
  </si>
  <si>
    <t>Farmer_4</t>
  </si>
  <si>
    <t>BATCH_20250515_101</t>
  </si>
  <si>
    <t>C100369</t>
  </si>
  <si>
    <t>BATCH_20250226_138</t>
  </si>
  <si>
    <t>C100370</t>
  </si>
  <si>
    <t>BATCH_20250205_99</t>
  </si>
  <si>
    <t>C100371</t>
  </si>
  <si>
    <t>BATCH_20250622_17</t>
  </si>
  <si>
    <t>C100372</t>
  </si>
  <si>
    <t>FARM_239</t>
  </si>
  <si>
    <t>BATCH_20250120_149</t>
  </si>
  <si>
    <t>C100373</t>
  </si>
  <si>
    <t>FARM_468</t>
  </si>
  <si>
    <t>BATCH_20250306_25</t>
  </si>
  <si>
    <t>C100374</t>
  </si>
  <si>
    <t>FARM_590</t>
  </si>
  <si>
    <t>Farmer_559</t>
  </si>
  <si>
    <t>BATCH_20250108_176</t>
  </si>
  <si>
    <t>C100375</t>
  </si>
  <si>
    <t>FARM_596</t>
  </si>
  <si>
    <t>Farmer_42</t>
  </si>
  <si>
    <t>BATCH_20250524_63</t>
  </si>
  <si>
    <t>C100376</t>
  </si>
  <si>
    <t>FARM_488</t>
  </si>
  <si>
    <t>Farmer_709</t>
  </si>
  <si>
    <t>BATCH_20250522_198</t>
  </si>
  <si>
    <t>C100377</t>
  </si>
  <si>
    <t>FARM_357</t>
  </si>
  <si>
    <t>BATCH_20250425_78</t>
  </si>
  <si>
    <t>C100378</t>
  </si>
  <si>
    <t>Farmer_816</t>
  </si>
  <si>
    <t>BATCH_20250523_50</t>
  </si>
  <si>
    <t>C100379</t>
  </si>
  <si>
    <t>BATCH_20250402_190</t>
  </si>
  <si>
    <t>C100380</t>
  </si>
  <si>
    <t>FARM_334</t>
  </si>
  <si>
    <t>Farmer_234</t>
  </si>
  <si>
    <t>BATCH_20250408_29</t>
  </si>
  <si>
    <t>C100381</t>
  </si>
  <si>
    <t>FARM_383</t>
  </si>
  <si>
    <t>Farmer_140</t>
  </si>
  <si>
    <t>BATCH_20250307_100</t>
  </si>
  <si>
    <t>C100382</t>
  </si>
  <si>
    <t>FARM_619</t>
  </si>
  <si>
    <t>BATCH_20250201_76</t>
  </si>
  <si>
    <t>C100383</t>
  </si>
  <si>
    <t>FARM_254</t>
  </si>
  <si>
    <t>Farmer_336</t>
  </si>
  <si>
    <t>BATCH_20250327_64</t>
  </si>
  <si>
    <t>C100384</t>
  </si>
  <si>
    <t>FARM_101</t>
  </si>
  <si>
    <t>Farmer_464</t>
  </si>
  <si>
    <t>BATCH_20250220_179</t>
  </si>
  <si>
    <t>C100385</t>
  </si>
  <si>
    <t>BATCH_20250602_192</t>
  </si>
  <si>
    <t>C100386</t>
  </si>
  <si>
    <t>FARM_437</t>
  </si>
  <si>
    <t>BATCH_20250304_76</t>
  </si>
  <si>
    <t>C100387</t>
  </si>
  <si>
    <t>FARM_180</t>
  </si>
  <si>
    <t>Farmer_664</t>
  </si>
  <si>
    <t>BATCH_20250505_94</t>
  </si>
  <si>
    <t>C100388</t>
  </si>
  <si>
    <t>FARM_284</t>
  </si>
  <si>
    <t>Farmer_56</t>
  </si>
  <si>
    <t>BATCH_20250530_109</t>
  </si>
  <si>
    <t>C100389</t>
  </si>
  <si>
    <t>FARM_90</t>
  </si>
  <si>
    <t>Farmer_83</t>
  </si>
  <si>
    <t>BATCH_20250227_118</t>
  </si>
  <si>
    <t>C100390</t>
  </si>
  <si>
    <t>FARM_555</t>
  </si>
  <si>
    <t>BATCH_20250227_175</t>
  </si>
  <si>
    <t>C100391</t>
  </si>
  <si>
    <t>FARM_714</t>
  </si>
  <si>
    <t>BATCH_20250327_171</t>
  </si>
  <si>
    <t>C100392</t>
  </si>
  <si>
    <t>Village_78</t>
  </si>
  <si>
    <t>BATCH_20250218_13</t>
  </si>
  <si>
    <t>C100393</t>
  </si>
  <si>
    <t>BATCH_20250629_95</t>
  </si>
  <si>
    <t>C100394</t>
  </si>
  <si>
    <t>BATCH_20250619_118</t>
  </si>
  <si>
    <t>C100395</t>
  </si>
  <si>
    <t>FARM_143</t>
  </si>
  <si>
    <t>Farmer_695</t>
  </si>
  <si>
    <t>BATCH_20250311_11</t>
  </si>
  <si>
    <t>C100396</t>
  </si>
  <si>
    <t>Farmer_201</t>
  </si>
  <si>
    <t>BATCH_20250115_197</t>
  </si>
  <si>
    <t>C100397</t>
  </si>
  <si>
    <t>FARM_379</t>
  </si>
  <si>
    <t>Farmer_396</t>
  </si>
  <si>
    <t>BATCH_20250223_110</t>
  </si>
  <si>
    <t>C100398</t>
  </si>
  <si>
    <t>FARM_435</t>
  </si>
  <si>
    <t>Farmer_747</t>
  </si>
  <si>
    <t>BATCH_20250411_187</t>
  </si>
  <si>
    <t>C100399</t>
  </si>
  <si>
    <t>FARM_425</t>
  </si>
  <si>
    <t>Farmer_180</t>
  </si>
  <si>
    <t>Village_37</t>
  </si>
  <si>
    <t>BATCH_20250108_70</t>
  </si>
  <si>
    <t>C100400</t>
  </si>
  <si>
    <t>FARM_28</t>
  </si>
  <si>
    <t>BATCH_20250222_58</t>
  </si>
  <si>
    <t>C100401</t>
  </si>
  <si>
    <t>BATCH_20250301_18</t>
  </si>
  <si>
    <t>C100402</t>
  </si>
  <si>
    <t>FARM_139</t>
  </si>
  <si>
    <t>BATCH_20250418_178</t>
  </si>
  <si>
    <t>C100403</t>
  </si>
  <si>
    <t>BATCH_20250105_43</t>
  </si>
  <si>
    <t>C100404</t>
  </si>
  <si>
    <t>FARM_105</t>
  </si>
  <si>
    <t>Farmer_224</t>
  </si>
  <si>
    <t>BATCH_20250413_42</t>
  </si>
  <si>
    <t>C100405</t>
  </si>
  <si>
    <t>BATCH_20250106_80</t>
  </si>
  <si>
    <t>C100406</t>
  </si>
  <si>
    <t>FARM_436</t>
  </si>
  <si>
    <t>Village_45</t>
  </si>
  <si>
    <t>BATCH_20250419_21</t>
  </si>
  <si>
    <t>C100407</t>
  </si>
  <si>
    <t>FARM_11</t>
  </si>
  <si>
    <t>BATCH_20250426_171</t>
  </si>
  <si>
    <t>C100408</t>
  </si>
  <si>
    <t>FARM_747</t>
  </si>
  <si>
    <t>BATCH_20250404_200</t>
  </si>
  <si>
    <t>C100409</t>
  </si>
  <si>
    <t>FARM_487</t>
  </si>
  <si>
    <t>Farmer_376</t>
  </si>
  <si>
    <t>BATCH_20250216_182</t>
  </si>
  <si>
    <t>C100410</t>
  </si>
  <si>
    <t>FARM_533</t>
  </si>
  <si>
    <t>Village_173</t>
  </si>
  <si>
    <t>BATCH_20250409_29</t>
  </si>
  <si>
    <t>C100411</t>
  </si>
  <si>
    <t>FARM_439</t>
  </si>
  <si>
    <t>BATCH_20250224_75</t>
  </si>
  <si>
    <t>C100412</t>
  </si>
  <si>
    <t>FARM_605</t>
  </si>
  <si>
    <t>Farmer_105</t>
  </si>
  <si>
    <t>BATCH_20250617_178</t>
  </si>
  <si>
    <t>C100413</t>
  </si>
  <si>
    <t>FARM_660</t>
  </si>
  <si>
    <t>Village_94</t>
  </si>
  <si>
    <t>BATCH_20250221_194</t>
  </si>
  <si>
    <t>C100414</t>
  </si>
  <si>
    <t>FARM_55</t>
  </si>
  <si>
    <t>Farmer_851</t>
  </si>
  <si>
    <t>BATCH_20250524_189</t>
  </si>
  <si>
    <t>C100415</t>
  </si>
  <si>
    <t>FARM_301</t>
  </si>
  <si>
    <t>Village_46</t>
  </si>
  <si>
    <t>BATCH_20250113_52</t>
  </si>
  <si>
    <t>C100416</t>
  </si>
  <si>
    <t>FARM_571</t>
  </si>
  <si>
    <t>Farmer_676</t>
  </si>
  <si>
    <t>Village_139</t>
  </si>
  <si>
    <t>BATCH_20250424_46</t>
  </si>
  <si>
    <t>C100417</t>
  </si>
  <si>
    <t>BATCH_20250504_147</t>
  </si>
  <si>
    <t>C100418</t>
  </si>
  <si>
    <t>Farmer_829</t>
  </si>
  <si>
    <t>BATCH_20250416_94</t>
  </si>
  <si>
    <t>C100419</t>
  </si>
  <si>
    <t>FARM_68</t>
  </si>
  <si>
    <t>BATCH_20250607_177</t>
  </si>
  <si>
    <t>C100420</t>
  </si>
  <si>
    <t>FARM_387</t>
  </si>
  <si>
    <t>Farmer_585</t>
  </si>
  <si>
    <t>C100421</t>
  </si>
  <si>
    <t>Farmer_861</t>
  </si>
  <si>
    <t>BATCH_20250525_163</t>
  </si>
  <si>
    <t>C100422</t>
  </si>
  <si>
    <t>Village_68</t>
  </si>
  <si>
    <t>BATCH_20250430_18</t>
  </si>
  <si>
    <t>C100423</t>
  </si>
  <si>
    <t>FARM_561</t>
  </si>
  <si>
    <t>Farmer_185</t>
  </si>
  <si>
    <t>BATCH_20250304_196</t>
  </si>
  <si>
    <t>C100424</t>
  </si>
  <si>
    <t>FARM_535</t>
  </si>
  <si>
    <t>BATCH_20250119_16</t>
  </si>
  <si>
    <t>C100425</t>
  </si>
  <si>
    <t>FARM_242</t>
  </si>
  <si>
    <t>Farmer_416</t>
  </si>
  <si>
    <t>BATCH_20250402_154</t>
  </si>
  <si>
    <t>C100426</t>
  </si>
  <si>
    <t>BATCH_20250227_8</t>
  </si>
  <si>
    <t>C100427</t>
  </si>
  <si>
    <t>FARM_674</t>
  </si>
  <si>
    <t>BATCH_20250331_172</t>
  </si>
  <si>
    <t>C100428</t>
  </si>
  <si>
    <t>FARM_792</t>
  </si>
  <si>
    <t>Farmer_827</t>
  </si>
  <si>
    <t>BATCH_20250427_32</t>
  </si>
  <si>
    <t>C100429</t>
  </si>
  <si>
    <t>FARM_717</t>
  </si>
  <si>
    <t>BATCH_20250303_96</t>
  </si>
  <si>
    <t>C100430</t>
  </si>
  <si>
    <t>FARM_679</t>
  </si>
  <si>
    <t>BATCH_20250123_190</t>
  </si>
  <si>
    <t>C100431</t>
  </si>
  <si>
    <t>BATCH_20250507_66</t>
  </si>
  <si>
    <t>C100432</t>
  </si>
  <si>
    <t>FARM_341</t>
  </si>
  <si>
    <t>BATCH_20250517_106</t>
  </si>
  <si>
    <t>C100433</t>
  </si>
  <si>
    <t>BATCH_20250520_165</t>
  </si>
  <si>
    <t>C100434</t>
  </si>
  <si>
    <t>FARM_421</t>
  </si>
  <si>
    <t>Farmer_812</t>
  </si>
  <si>
    <t>BATCH_20250509_176</t>
  </si>
  <si>
    <t>C100435</t>
  </si>
  <si>
    <t>FARM_230</t>
  </si>
  <si>
    <t>Farmer_22</t>
  </si>
  <si>
    <t>BATCH_20250227_147</t>
  </si>
  <si>
    <t>C100436</t>
  </si>
  <si>
    <t>FARM_175</t>
  </si>
  <si>
    <t>BATCH_20250502_95</t>
  </si>
  <si>
    <t>C100437</t>
  </si>
  <si>
    <t>Farmer_221</t>
  </si>
  <si>
    <t>BATCH_20250101_53</t>
  </si>
  <si>
    <t>C100438</t>
  </si>
  <si>
    <t>FARM_88</t>
  </si>
  <si>
    <t>Farmer_11</t>
  </si>
  <si>
    <t>BATCH_20250203_118</t>
  </si>
  <si>
    <t>C100439</t>
  </si>
  <si>
    <t>BATCH_20250406_61</t>
  </si>
  <si>
    <t>C100440</t>
  </si>
  <si>
    <t>BATCH_20250506_127</t>
  </si>
  <si>
    <t>C100441</t>
  </si>
  <si>
    <t>Farmer_850</t>
  </si>
  <si>
    <t>BATCH_20250428_68</t>
  </si>
  <si>
    <t>C100442</t>
  </si>
  <si>
    <t>FARM_37</t>
  </si>
  <si>
    <t>Farmer_482</t>
  </si>
  <si>
    <t>BATCH_20250217_47</t>
  </si>
  <si>
    <t>C100443</t>
  </si>
  <si>
    <t>BATCH_20250330_24</t>
  </si>
  <si>
    <t>C100444</t>
  </si>
  <si>
    <t>Farmer_97</t>
  </si>
  <si>
    <t>BATCH_20250427_128</t>
  </si>
  <si>
    <t>C100445</t>
  </si>
  <si>
    <t>FARM_609</t>
  </si>
  <si>
    <t>BATCH_20250509_69</t>
  </si>
  <si>
    <t>C100446</t>
  </si>
  <si>
    <t>FARM_246</t>
  </si>
  <si>
    <t>BATCH_20250116_46</t>
  </si>
  <si>
    <t>C100447</t>
  </si>
  <si>
    <t>FARM_99</t>
  </si>
  <si>
    <t>Farmer_853</t>
  </si>
  <si>
    <t>BATCH_20250310_171</t>
  </si>
  <si>
    <t>C100448</t>
  </si>
  <si>
    <t>FARM_42</t>
  </si>
  <si>
    <t>Village_115</t>
  </si>
  <si>
    <t>BATCH_20250122_24</t>
  </si>
  <si>
    <t>C100449</t>
  </si>
  <si>
    <t>FARM_701</t>
  </si>
  <si>
    <t>BATCH_20250403_33</t>
  </si>
  <si>
    <t>C100450</t>
  </si>
  <si>
    <t>FARM_261</t>
  </si>
  <si>
    <t>BATCH_20250317_91</t>
  </si>
  <si>
    <t>C100451</t>
  </si>
  <si>
    <t>C100452</t>
  </si>
  <si>
    <t>FARM_672</t>
  </si>
  <si>
    <t>Farmer_489</t>
  </si>
  <si>
    <t>BATCH_20250524_44</t>
  </si>
  <si>
    <t>C100453</t>
  </si>
  <si>
    <t>BATCH_20250628_49</t>
  </si>
  <si>
    <t>C100454</t>
  </si>
  <si>
    <t>Farmer_881</t>
  </si>
  <si>
    <t>BATCH_20250327_121</t>
  </si>
  <si>
    <t>C100455</t>
  </si>
  <si>
    <t>FARM_500</t>
  </si>
  <si>
    <t>BATCH_20250129_10</t>
  </si>
  <si>
    <t>C100456</t>
  </si>
  <si>
    <t>FARM_662</t>
  </si>
  <si>
    <t>BATCH_20250310_160</t>
  </si>
  <si>
    <t>C100457</t>
  </si>
  <si>
    <t>FARM_673</t>
  </si>
  <si>
    <t>BATCH_20250216_184</t>
  </si>
  <si>
    <t>C100458</t>
  </si>
  <si>
    <t>Farmer_504</t>
  </si>
  <si>
    <t>Village_107</t>
  </si>
  <si>
    <t>BATCH_20250404_41</t>
  </si>
  <si>
    <t>C100459</t>
  </si>
  <si>
    <t>FARM_346</t>
  </si>
  <si>
    <t>Farmer_441</t>
  </si>
  <si>
    <t>BATCH_20250524_17</t>
  </si>
  <si>
    <t>C100460</t>
  </si>
  <si>
    <t>BATCH_20250625_27</t>
  </si>
  <si>
    <t>C100461</t>
  </si>
  <si>
    <t>FARM_161</t>
  </si>
  <si>
    <t>BATCH_20250326_93</t>
  </si>
  <si>
    <t>C100462</t>
  </si>
  <si>
    <t>FARM_252</t>
  </si>
  <si>
    <t>BATCH_20250208_2</t>
  </si>
  <si>
    <t>C100463</t>
  </si>
  <si>
    <t>FARM_424</t>
  </si>
  <si>
    <t>BATCH_20250410_110</t>
  </si>
  <si>
    <t>C100464</t>
  </si>
  <si>
    <t>Farmer_38</t>
  </si>
  <si>
    <t>BATCH_20250202_101</t>
  </si>
  <si>
    <t>C100465</t>
  </si>
  <si>
    <t>FARM_287</t>
  </si>
  <si>
    <t>Farmer_541</t>
  </si>
  <si>
    <t>BATCH_20250411_3</t>
  </si>
  <si>
    <t>C100466</t>
  </si>
  <si>
    <t>FARM_343</t>
  </si>
  <si>
    <t>Farmer_400</t>
  </si>
  <si>
    <t>BATCH_20250123_138</t>
  </si>
  <si>
    <t>C100467</t>
  </si>
  <si>
    <t>FARM_793</t>
  </si>
  <si>
    <t>BATCH_20250110_62</t>
  </si>
  <si>
    <t>C100468</t>
  </si>
  <si>
    <t>BATCH_20250310_2</t>
  </si>
  <si>
    <t>C100469</t>
  </si>
  <si>
    <t>BATCH_20250410_200</t>
  </si>
  <si>
    <t>C100470</t>
  </si>
  <si>
    <t>FARM_532</t>
  </si>
  <si>
    <t>BATCH_20250203_144</t>
  </si>
  <si>
    <t>C100471</t>
  </si>
  <si>
    <t>FARM_542</t>
  </si>
  <si>
    <t>BATCH_20250629_132</t>
  </si>
  <si>
    <t>C100472</t>
  </si>
  <si>
    <t>FARM_121</t>
  </si>
  <si>
    <t>Village_9</t>
  </si>
  <si>
    <t>BATCH_20250518_40</t>
  </si>
  <si>
    <t>C100473</t>
  </si>
  <si>
    <t>FARM_501</t>
  </si>
  <si>
    <t>Farmer_3</t>
  </si>
  <si>
    <t>BATCH_20250527_190</t>
  </si>
  <si>
    <t>C100474</t>
  </si>
  <si>
    <t>BATCH_20250406_36</t>
  </si>
  <si>
    <t>C100475</t>
  </si>
  <si>
    <t>FARM_454</t>
  </si>
  <si>
    <t>BATCH_20250101_172</t>
  </si>
  <si>
    <t>C100476</t>
  </si>
  <si>
    <t>BATCH_20250310_194</t>
  </si>
  <si>
    <t>C100477</t>
  </si>
  <si>
    <t>BATCH_20250104_137</t>
  </si>
  <si>
    <t>C100478</t>
  </si>
  <si>
    <t>Farmer_262</t>
  </si>
  <si>
    <t>BATCH_20250116_37</t>
  </si>
  <si>
    <t>C100479</t>
  </si>
  <si>
    <t>FARM_332</t>
  </si>
  <si>
    <t>Village_105</t>
  </si>
  <si>
    <t>BATCH_20250124_106</t>
  </si>
  <si>
    <t>C100480</t>
  </si>
  <si>
    <t>FARM_476</t>
  </si>
  <si>
    <t>Village_14</t>
  </si>
  <si>
    <t>BATCH_20250321_82</t>
  </si>
  <si>
    <t>C100481</t>
  </si>
  <si>
    <t>FARM_513</t>
  </si>
  <si>
    <t>BATCH_20250102_163</t>
  </si>
  <si>
    <t>C100482</t>
  </si>
  <si>
    <t>FARM_280</t>
  </si>
  <si>
    <t>BATCH_20250508_124</t>
  </si>
  <si>
    <t>C100483</t>
  </si>
  <si>
    <t>FARM_743</t>
  </si>
  <si>
    <t>BATCH_20250609_36</t>
  </si>
  <si>
    <t>C100484</t>
  </si>
  <si>
    <t>BATCH_20250325_118</t>
  </si>
  <si>
    <t>C100485</t>
  </si>
  <si>
    <t>BATCH_20250601_167</t>
  </si>
  <si>
    <t>C100486</t>
  </si>
  <si>
    <t>BATCH_20250520_95</t>
  </si>
  <si>
    <t>C100487</t>
  </si>
  <si>
    <t>BATCH_20250627_51</t>
  </si>
  <si>
    <t>C100488</t>
  </si>
  <si>
    <t>FARM_234</t>
  </si>
  <si>
    <t>Farmer_536</t>
  </si>
  <si>
    <t>BATCH_20250612_146</t>
  </si>
  <si>
    <t>C100489</t>
  </si>
  <si>
    <t>FARM_281</t>
  </si>
  <si>
    <t>BATCH_20250504_105</t>
  </si>
  <si>
    <t>C100490</t>
  </si>
  <si>
    <t>Farmer_586</t>
  </si>
  <si>
    <t>BATCH_20250202_86</t>
  </si>
  <si>
    <t>C100491</t>
  </si>
  <si>
    <t>FARM_607</t>
  </si>
  <si>
    <t>BATCH_20250610_7</t>
  </si>
  <si>
    <t>C100492</t>
  </si>
  <si>
    <t>Farmer_783</t>
  </si>
  <si>
    <t>BATCH_20250628_159</t>
  </si>
  <si>
    <t>C100493</t>
  </si>
  <si>
    <t>FARM_58</t>
  </si>
  <si>
    <t>BATCH_20250620_174</t>
  </si>
  <si>
    <t>C100494</t>
  </si>
  <si>
    <t>FARM_104</t>
  </si>
  <si>
    <t>BATCH_20250411_159</t>
  </si>
  <si>
    <t>C100495</t>
  </si>
  <si>
    <t>FARM_653</t>
  </si>
  <si>
    <t>Farmer_522</t>
  </si>
  <si>
    <t>BATCH_20250112_33</t>
  </si>
  <si>
    <t>C100496</t>
  </si>
  <si>
    <t>BATCH_20250308_139</t>
  </si>
  <si>
    <t>C100497</t>
  </si>
  <si>
    <t>FARM_207</t>
  </si>
  <si>
    <t>BATCH_20250306_164</t>
  </si>
  <si>
    <t>C100498</t>
  </si>
  <si>
    <t>FARM_508</t>
  </si>
  <si>
    <t>Farmer_225</t>
  </si>
  <si>
    <t>BATCH_20250610_11</t>
  </si>
  <si>
    <t>C100499</t>
  </si>
  <si>
    <t>Farmer_31</t>
  </si>
  <si>
    <t>BATCH_20250617_19</t>
  </si>
  <si>
    <t>C100500</t>
  </si>
  <si>
    <t>BATCH_20250315_87</t>
  </si>
  <si>
    <t>C100501</t>
  </si>
  <si>
    <t>Farmer_176</t>
  </si>
  <si>
    <t>BATCH_20250212_96</t>
  </si>
  <si>
    <t>C100502</t>
  </si>
  <si>
    <t>BATCH_20250213_196</t>
  </si>
  <si>
    <t>C100503</t>
  </si>
  <si>
    <t>FARM_630</t>
  </si>
  <si>
    <t>Farmer_67</t>
  </si>
  <si>
    <t>BATCH_20250129_170</t>
  </si>
  <si>
    <t>C100504</t>
  </si>
  <si>
    <t>FARM_666</t>
  </si>
  <si>
    <t>BATCH_20250521_150</t>
  </si>
  <si>
    <t>C100505</t>
  </si>
  <si>
    <t>BATCH_20250112_22</t>
  </si>
  <si>
    <t>C100506</t>
  </si>
  <si>
    <t>BATCH_20250405_68</t>
  </si>
  <si>
    <t>C100507</t>
  </si>
  <si>
    <t>FARM_692</t>
  </si>
  <si>
    <t>BATCH_20250215_51</t>
  </si>
  <si>
    <t>C100508</t>
  </si>
  <si>
    <t>BATCH_20250510_149</t>
  </si>
  <si>
    <t>C100509</t>
  </si>
  <si>
    <t>FARM_321</t>
  </si>
  <si>
    <t>BATCH_20250204_22</t>
  </si>
  <si>
    <t>C100510</t>
  </si>
  <si>
    <t>BATCH_20250322_91</t>
  </si>
  <si>
    <t>C100511</t>
  </si>
  <si>
    <t>FARM_401</t>
  </si>
  <si>
    <t>BATCH_20250331_147</t>
  </si>
  <si>
    <t>C100512</t>
  </si>
  <si>
    <t>BATCH_20250108_142</t>
  </si>
  <si>
    <t>C100513</t>
  </si>
  <si>
    <t>FARM_176</t>
  </si>
  <si>
    <t>BATCH_20250403_3</t>
  </si>
  <si>
    <t>C100514</t>
  </si>
  <si>
    <t>Village_41</t>
  </si>
  <si>
    <t>BATCH_20250603_171</t>
  </si>
  <si>
    <t>C100515</t>
  </si>
  <si>
    <t>FARM_503</t>
  </si>
  <si>
    <t>BATCH_20250331_146</t>
  </si>
  <si>
    <t>C100516</t>
  </si>
  <si>
    <t>Village_74</t>
  </si>
  <si>
    <t>BATCH_20250611_118</t>
  </si>
  <si>
    <t>C100517</t>
  </si>
  <si>
    <t>FARM_781</t>
  </si>
  <si>
    <t>BATCH_20250425_106</t>
  </si>
  <si>
    <t>C100518</t>
  </si>
  <si>
    <t>Farmer_768</t>
  </si>
  <si>
    <t>BATCH_20250415_178</t>
  </si>
  <si>
    <t>C100519</t>
  </si>
  <si>
    <t>Farmer_249</t>
  </si>
  <si>
    <t>Village_50</t>
  </si>
  <si>
    <t>BATCH_20250515_141</t>
  </si>
  <si>
    <t>C100520</t>
  </si>
  <si>
    <t>FARM_782</t>
  </si>
  <si>
    <t>BATCH_20250227_172</t>
  </si>
  <si>
    <t>C100521</t>
  </si>
  <si>
    <t>FARM_455</t>
  </si>
  <si>
    <t>Farmer_54</t>
  </si>
  <si>
    <t>Village_92</t>
  </si>
  <si>
    <t>BATCH_20250424_79</t>
  </si>
  <si>
    <t>C100522</t>
  </si>
  <si>
    <t>FARM_697</t>
  </si>
  <si>
    <t>Farmer_686</t>
  </si>
  <si>
    <t>BATCH_20250316_50</t>
  </si>
  <si>
    <t>C100523</t>
  </si>
  <si>
    <t>Farmer_124</t>
  </si>
  <si>
    <t>BATCH_20250606_102</t>
  </si>
  <si>
    <t>C100524</t>
  </si>
  <si>
    <t>FARM_45</t>
  </si>
  <si>
    <t>Farmer_69</t>
  </si>
  <si>
    <t>BATCH_20250430_95</t>
  </si>
  <si>
    <t>C100525</t>
  </si>
  <si>
    <t>BATCH_20250613_162</t>
  </si>
  <si>
    <t>C100526</t>
  </si>
  <si>
    <t>Farmer_516</t>
  </si>
  <si>
    <t>Village_86</t>
  </si>
  <si>
    <t>BATCH_20250121_190</t>
  </si>
  <si>
    <t>C100527</t>
  </si>
  <si>
    <t>FARM_658</t>
  </si>
  <si>
    <t>Farmer_39</t>
  </si>
  <si>
    <t>BATCH_20250613_53</t>
  </si>
  <si>
    <t>C100528</t>
  </si>
  <si>
    <t>Farmer_351</t>
  </si>
  <si>
    <t>BATCH_20250518_188</t>
  </si>
  <si>
    <t>C100529</t>
  </si>
  <si>
    <t>BATCH_20250411_18</t>
  </si>
  <si>
    <t>C100530</t>
  </si>
  <si>
    <t>BATCH_20250601_156</t>
  </si>
  <si>
    <t>C100531</t>
  </si>
  <si>
    <t>FARM_160</t>
  </si>
  <si>
    <t>Farmer_840</t>
  </si>
  <si>
    <t>BATCH_20250626_195</t>
  </si>
  <si>
    <t>C100532</t>
  </si>
  <si>
    <t>Farmer_385</t>
  </si>
  <si>
    <t>BATCH_20250409_117</t>
  </si>
  <si>
    <t>C100533</t>
  </si>
  <si>
    <t>BATCH_20250205_191</t>
  </si>
  <si>
    <t>C100534</t>
  </si>
  <si>
    <t>BATCH_20250406_126</t>
  </si>
  <si>
    <t>C100535</t>
  </si>
  <si>
    <t>Village_109</t>
  </si>
  <si>
    <t>BATCH_20250601_149</t>
  </si>
  <si>
    <t>C100536</t>
  </si>
  <si>
    <t>FARM_675</t>
  </si>
  <si>
    <t>BATCH_20250531_137</t>
  </si>
  <si>
    <t>C100537</t>
  </si>
  <si>
    <t>BATCH_20250206_1</t>
  </si>
  <si>
    <t>C100538</t>
  </si>
  <si>
    <t>FARM_191</t>
  </si>
  <si>
    <t>BATCH_20250112_55</t>
  </si>
  <si>
    <t>C100539</t>
  </si>
  <si>
    <t>FARM_31</t>
  </si>
  <si>
    <t>BATCH_20250423_88</t>
  </si>
  <si>
    <t>C100540</t>
  </si>
  <si>
    <t>FARM_273</t>
  </si>
  <si>
    <t>Farmer_498</t>
  </si>
  <si>
    <t>BATCH_20250113_195</t>
  </si>
  <si>
    <t>C100541</t>
  </si>
  <si>
    <t>FARM_4</t>
  </si>
  <si>
    <t>Farmer_468</t>
  </si>
  <si>
    <t>Village_87</t>
  </si>
  <si>
    <t>BATCH_20250123_26</t>
  </si>
  <si>
    <t>C100542</t>
  </si>
  <si>
    <t>BATCH_20250409_170</t>
  </si>
  <si>
    <t>C100543</t>
  </si>
  <si>
    <t>Farmer_878</t>
  </si>
  <si>
    <t>BATCH_20250415_122</t>
  </si>
  <si>
    <t>C100544</t>
  </si>
  <si>
    <t>Farmer_896</t>
  </si>
  <si>
    <t>BATCH_20250130_173</t>
  </si>
  <si>
    <t>C100545</t>
  </si>
  <si>
    <t>FARM_288</t>
  </si>
  <si>
    <t>Farmer_226</t>
  </si>
  <si>
    <t>BATCH_20250117_197</t>
  </si>
  <si>
    <t>C100546</t>
  </si>
  <si>
    <t>FARM_67</t>
  </si>
  <si>
    <t>Farmer_660</t>
  </si>
  <si>
    <t>BATCH_20250423_154</t>
  </si>
  <si>
    <t>C100547</t>
  </si>
  <si>
    <t>Farmer_587</t>
  </si>
  <si>
    <t>BATCH_20250303_191</t>
  </si>
  <si>
    <t>C100548</t>
  </si>
  <si>
    <t>Farmer_680</t>
  </si>
  <si>
    <t>BATCH_20250325_33</t>
  </si>
  <si>
    <t>C100549</t>
  </si>
  <si>
    <t>FARM_682</t>
  </si>
  <si>
    <t>Farmer_870</t>
  </si>
  <si>
    <t>BATCH_20250422_192</t>
  </si>
  <si>
    <t>C100550</t>
  </si>
  <si>
    <t>FARM_157</t>
  </si>
  <si>
    <t>Farmer_848</t>
  </si>
  <si>
    <t>BATCH_20250327_86</t>
  </si>
  <si>
    <t>C100551</t>
  </si>
  <si>
    <t>BATCH_20250521_174</t>
  </si>
  <si>
    <t>C100552</t>
  </si>
  <si>
    <t>FARM_727</t>
  </si>
  <si>
    <t>BATCH_20250119_14</t>
  </si>
  <si>
    <t>C100553</t>
  </si>
  <si>
    <t>BATCH_20250626_148</t>
  </si>
  <si>
    <t>C100554</t>
  </si>
  <si>
    <t>FARM_643</t>
  </si>
  <si>
    <t>BATCH_20250410_39</t>
  </si>
  <si>
    <t>C100555</t>
  </si>
  <si>
    <t>FARM_392</t>
  </si>
  <si>
    <t>Farmer_282</t>
  </si>
  <si>
    <t>Village_62</t>
  </si>
  <si>
    <t>BATCH_20250520_167</t>
  </si>
  <si>
    <t>C100556</t>
  </si>
  <si>
    <t>FARM_608</t>
  </si>
  <si>
    <t>BATCH_20250527_25</t>
  </si>
  <si>
    <t>C100557</t>
  </si>
  <si>
    <t>BATCH_20250317_133</t>
  </si>
  <si>
    <t>C100558</t>
  </si>
  <si>
    <t>BATCH_20250109_23</t>
  </si>
  <si>
    <t>C100559</t>
  </si>
  <si>
    <t>Farmer_547</t>
  </si>
  <si>
    <t>BATCH_20250128_76</t>
  </si>
  <si>
    <t>C100560</t>
  </si>
  <si>
    <t>FARM_146</t>
  </si>
  <si>
    <t>BATCH_20250508_49</t>
  </si>
  <si>
    <t>C100561</t>
  </si>
  <si>
    <t>Farmer_693</t>
  </si>
  <si>
    <t>Village_155</t>
  </si>
  <si>
    <t>BATCH_20250221_22</t>
  </si>
  <si>
    <t>C100562</t>
  </si>
  <si>
    <t>FARM_158</t>
  </si>
  <si>
    <t>BATCH_20250324_108</t>
  </si>
  <si>
    <t>C100563</t>
  </si>
  <si>
    <t>Farmer_797</t>
  </si>
  <si>
    <t>BATCH_20250421_93</t>
  </si>
  <si>
    <t>C100564</t>
  </si>
  <si>
    <t>FARM_98</t>
  </si>
  <si>
    <t>BATCH_20250524_126</t>
  </si>
  <si>
    <t>C100565</t>
  </si>
  <si>
    <t>FARM_489</t>
  </si>
  <si>
    <t>Farmer_607</t>
  </si>
  <si>
    <t>BATCH_20250427_104</t>
  </si>
  <si>
    <t>C100566</t>
  </si>
  <si>
    <t>FARM_480</t>
  </si>
  <si>
    <t>Village_169</t>
  </si>
  <si>
    <t>BATCH_20250310_91</t>
  </si>
  <si>
    <t>C100567</t>
  </si>
  <si>
    <t>Farmer_762</t>
  </si>
  <si>
    <t>BATCH_20250409_15</t>
  </si>
  <si>
    <t>C100568</t>
  </si>
  <si>
    <t>FARM_548</t>
  </si>
  <si>
    <t>BATCH_20250520_180</t>
  </si>
  <si>
    <t>C100569</t>
  </si>
  <si>
    <t>BATCH_20250125_98</t>
  </si>
  <si>
    <t>C100570</t>
  </si>
  <si>
    <t>FARM_659</t>
  </si>
  <si>
    <t>BATCH_20250629_79</t>
  </si>
  <si>
    <t>C100571</t>
  </si>
  <si>
    <t>BATCH_20250503_48</t>
  </si>
  <si>
    <t>C100572</t>
  </si>
  <si>
    <t>Farmer_374</t>
  </si>
  <si>
    <t>BATCH_20250222_96</t>
  </si>
  <si>
    <t>C100573</t>
  </si>
  <si>
    <t>FARM_762</t>
  </si>
  <si>
    <t>BATCH_20250531_108</t>
  </si>
  <si>
    <t>C100574</t>
  </si>
  <si>
    <t>FARM_22</t>
  </si>
  <si>
    <t>Farmer_130</t>
  </si>
  <si>
    <t>BATCH_20250524_28</t>
  </si>
  <si>
    <t>C100575</t>
  </si>
  <si>
    <t>FARM_780</t>
  </si>
  <si>
    <t>BATCH_20250226_22</t>
  </si>
  <si>
    <t>C100576</t>
  </si>
  <si>
    <t>BATCH_20250208_49</t>
  </si>
  <si>
    <t>C100577</t>
  </si>
  <si>
    <t>Farmer_717</t>
  </si>
  <si>
    <t>BATCH_20250419_135</t>
  </si>
  <si>
    <t>C100578</t>
  </si>
  <si>
    <t>Farmer_49</t>
  </si>
  <si>
    <t>BATCH_20250630_64</t>
  </si>
  <si>
    <t>C100579</t>
  </si>
  <si>
    <t>FARM_115</t>
  </si>
  <si>
    <t>BATCH_20250211_78</t>
  </si>
  <si>
    <t>C100580</t>
  </si>
  <si>
    <t>BATCH_20250616_28</t>
  </si>
  <si>
    <t>C100581</t>
  </si>
  <si>
    <t>BATCH_20250522_40</t>
  </si>
  <si>
    <t>C100582</t>
  </si>
  <si>
    <t>BATCH_20250502_43</t>
  </si>
  <si>
    <t>C100583</t>
  </si>
  <si>
    <t>BATCH_20250513_200</t>
  </si>
  <si>
    <t>C100584</t>
  </si>
  <si>
    <t>FARM_122</t>
  </si>
  <si>
    <t>BATCH_20250612_142</t>
  </si>
  <si>
    <t>C100585</t>
  </si>
  <si>
    <t>FARM_665</t>
  </si>
  <si>
    <t>BATCH_20250316_1</t>
  </si>
  <si>
    <t>C100586</t>
  </si>
  <si>
    <t>BATCH_20250526_72</t>
  </si>
  <si>
    <t>C100587</t>
  </si>
  <si>
    <t>FARM_405</t>
  </si>
  <si>
    <t>BATCH_20250317_193</t>
  </si>
  <si>
    <t>C100588</t>
  </si>
  <si>
    <t>FARM_185</t>
  </si>
  <si>
    <t>BATCH_20250109_187</t>
  </si>
  <si>
    <t>C100589</t>
  </si>
  <si>
    <t>Farmer_769</t>
  </si>
  <si>
    <t>BATCH_20250315_36</t>
  </si>
  <si>
    <t>C100590</t>
  </si>
  <si>
    <t>FARM_109</t>
  </si>
  <si>
    <t>BATCH_20250525_3</t>
  </si>
  <si>
    <t>C100591</t>
  </si>
  <si>
    <t>BATCH_20250107_69</t>
  </si>
  <si>
    <t>C100592</t>
  </si>
  <si>
    <t>FARM_294</t>
  </si>
  <si>
    <t>Farmer_232</t>
  </si>
  <si>
    <t>BATCH_20250623_168</t>
  </si>
  <si>
    <t>C100593</t>
  </si>
  <si>
    <t>Farmer_620</t>
  </si>
  <si>
    <t>BATCH_20250521_22</t>
  </si>
  <si>
    <t>C100594</t>
  </si>
  <si>
    <t>FARM_729</t>
  </si>
  <si>
    <t>BATCH_20250617_68</t>
  </si>
  <si>
    <t>C100595</t>
  </si>
  <si>
    <t>FARM_131</t>
  </si>
  <si>
    <t>Farmer_187</t>
  </si>
  <si>
    <t>BATCH_20250619_83</t>
  </si>
  <si>
    <t>C100596</t>
  </si>
  <si>
    <t>BATCH_20250517_128</t>
  </si>
  <si>
    <t>C100597</t>
  </si>
  <si>
    <t>FARM_372</t>
  </si>
  <si>
    <t>Farmer_572</t>
  </si>
  <si>
    <t>BATCH_20250627_5</t>
  </si>
  <si>
    <t>C100598</t>
  </si>
  <si>
    <t>Farmer_765</t>
  </si>
  <si>
    <t>BATCH_20250127_58</t>
  </si>
  <si>
    <t>C100599</t>
  </si>
  <si>
    <t>BATCH_20250502_94</t>
  </si>
  <si>
    <t>C100600</t>
  </si>
  <si>
    <t>FARM_62</t>
  </si>
  <si>
    <t>Farmer_658</t>
  </si>
  <si>
    <t>BATCH_20250105_40</t>
  </si>
  <si>
    <t>C100601</t>
  </si>
  <si>
    <t>FARM_233</t>
  </si>
  <si>
    <t>BATCH_20250129_182</t>
  </si>
  <si>
    <t>C100602</t>
  </si>
  <si>
    <t>BATCH_20250614_20</t>
  </si>
  <si>
    <t>C100603</t>
  </si>
  <si>
    <t>FARM_167</t>
  </si>
  <si>
    <t>Farmer_555</t>
  </si>
  <si>
    <t>BATCH_20250615_73</t>
  </si>
  <si>
    <t>C100604</t>
  </si>
  <si>
    <t>FARM_47</t>
  </si>
  <si>
    <t>Farmer_50</t>
  </si>
  <si>
    <t>BATCH_20250324_124</t>
  </si>
  <si>
    <t>C100605</t>
  </si>
  <si>
    <t>BATCH_20250516_199</t>
  </si>
  <si>
    <t>C100606</t>
  </si>
  <si>
    <t>FARM_514</t>
  </si>
  <si>
    <t>BATCH_20250419_42</t>
  </si>
  <si>
    <t>C100607</t>
  </si>
  <si>
    <t>Farmer_643</t>
  </si>
  <si>
    <t>BATCH_20250306_40</t>
  </si>
  <si>
    <t>C100608</t>
  </si>
  <si>
    <t>BATCH_20250327_148</t>
  </si>
  <si>
    <t>C100609</t>
  </si>
  <si>
    <t>BATCH_20250525_159</t>
  </si>
  <si>
    <t>C100610</t>
  </si>
  <si>
    <t>BATCH_20250312_27</t>
  </si>
  <si>
    <t>C100611</t>
  </si>
  <si>
    <t>Farmer_444</t>
  </si>
  <si>
    <t>BATCH_20250214_102</t>
  </si>
  <si>
    <t>C100612</t>
  </si>
  <si>
    <t>Farmer_582</t>
  </si>
  <si>
    <t>BATCH_20250512_55</t>
  </si>
  <si>
    <t>C100613</t>
  </si>
  <si>
    <t>BATCH_20250205_163</t>
  </si>
  <si>
    <t>C100614</t>
  </si>
  <si>
    <t>BATCH_20250311_110</t>
  </si>
  <si>
    <t>C100615</t>
  </si>
  <si>
    <t>FARM_204</t>
  </si>
  <si>
    <t>BATCH_20250608_153</t>
  </si>
  <si>
    <t>C100616</t>
  </si>
  <si>
    <t>BATCH_20250119_185</t>
  </si>
  <si>
    <t>C100617</t>
  </si>
  <si>
    <t>FARM_591</t>
  </si>
  <si>
    <t>Farmer_15</t>
  </si>
  <si>
    <t>BATCH_20250418_174</t>
  </si>
  <si>
    <t>C100618</t>
  </si>
  <si>
    <t>FARM_344</t>
  </si>
  <si>
    <t>BATCH_20250616_196</t>
  </si>
  <si>
    <t>C100619</t>
  </si>
  <si>
    <t>BATCH_20250401_26</t>
  </si>
  <si>
    <t>C100620</t>
  </si>
  <si>
    <t>Farmer_229</t>
  </si>
  <si>
    <t>BATCH_20250331_108</t>
  </si>
  <si>
    <t>C100621</t>
  </si>
  <si>
    <t>Farmer_291</t>
  </si>
  <si>
    <t>BATCH_20250119_58</t>
  </si>
  <si>
    <t>C100622</t>
  </si>
  <si>
    <t>BATCH_20250208_44</t>
  </si>
  <si>
    <t>C100623</t>
  </si>
  <si>
    <t>FARM_102</t>
  </si>
  <si>
    <t>BATCH_20250506_60</t>
  </si>
  <si>
    <t>C100624</t>
  </si>
  <si>
    <t>BATCH_20250622_152</t>
  </si>
  <si>
    <t>C100625</t>
  </si>
  <si>
    <t>Farmer_799</t>
  </si>
  <si>
    <t>BATCH_20250521_63</t>
  </si>
  <si>
    <t>C100626</t>
  </si>
  <si>
    <t>FARM_269</t>
  </si>
  <si>
    <t>BATCH_20250506_73</t>
  </si>
  <si>
    <t>C100627</t>
  </si>
  <si>
    <t>FARM_649</t>
  </si>
  <si>
    <t>BATCH_20250227_81</t>
  </si>
  <si>
    <t>C100628</t>
  </si>
  <si>
    <t>Farmer_621</t>
  </si>
  <si>
    <t>BATCH_20250528_32</t>
  </si>
  <si>
    <t>C100629</t>
  </si>
  <si>
    <t>FARM_205</t>
  </si>
  <si>
    <t>Farmer_95</t>
  </si>
  <si>
    <t>Village_56</t>
  </si>
  <si>
    <t>BATCH_20250302_124</t>
  </si>
  <si>
    <t>C100630</t>
  </si>
  <si>
    <t>BATCH_20250507_197</t>
  </si>
  <si>
    <t>C100631</t>
  </si>
  <si>
    <t>FARM_66</t>
  </si>
  <si>
    <t>BATCH_20250415_162</t>
  </si>
  <si>
    <t>C100632</t>
  </si>
  <si>
    <t>Farmer_673</t>
  </si>
  <si>
    <t>BATCH_20250616_19</t>
  </si>
  <si>
    <t>C100633</t>
  </si>
  <si>
    <t>Farmer_617</t>
  </si>
  <si>
    <t>BATCH_20250101_99</t>
  </si>
  <si>
    <t>C100634</t>
  </si>
  <si>
    <t>FARM_511</t>
  </si>
  <si>
    <t>Farmer_48</t>
  </si>
  <si>
    <t>BATCH_20250511_127</t>
  </si>
  <si>
    <t>C100635</t>
  </si>
  <si>
    <t>BATCH_20250402_119</t>
  </si>
  <si>
    <t>C100636</t>
  </si>
  <si>
    <t>FARM_410</t>
  </si>
  <si>
    <t>BATCH_20250423_89</t>
  </si>
  <si>
    <t>C100637</t>
  </si>
  <si>
    <t>BATCH_20250602_83</t>
  </si>
  <si>
    <t>C100638</t>
  </si>
  <si>
    <t>BATCH_20250225_177</t>
  </si>
  <si>
    <t>C100639</t>
  </si>
  <si>
    <t>FARM_541</t>
  </si>
  <si>
    <t>BATCH_20250610_134</t>
  </si>
  <si>
    <t>C100640</t>
  </si>
  <si>
    <t>FARM_507</t>
  </si>
  <si>
    <t>Village_72</t>
  </si>
  <si>
    <t>BATCH_20250615_20</t>
  </si>
  <si>
    <t>C100641</t>
  </si>
  <si>
    <t>FARM_726</t>
  </si>
  <si>
    <t>Farmer_465</t>
  </si>
  <si>
    <t>BATCH_20250427_80</t>
  </si>
  <si>
    <t>C100642</t>
  </si>
  <si>
    <t>FARM_592</t>
  </si>
  <si>
    <t>BATCH_20250514_79</t>
  </si>
  <si>
    <t>C100643</t>
  </si>
  <si>
    <t>BATCH_20250227_141</t>
  </si>
  <si>
    <t>C100644</t>
  </si>
  <si>
    <t>BATCH_20250213_49</t>
  </si>
  <si>
    <t>C100645</t>
  </si>
  <si>
    <t>FARM_283</t>
  </si>
  <si>
    <t>BATCH_20250622_26</t>
  </si>
  <si>
    <t>C100646</t>
  </si>
  <si>
    <t>BATCH_20250609_74</t>
  </si>
  <si>
    <t>C100647</t>
  </si>
  <si>
    <t>BATCH_20250622_110</t>
  </si>
  <si>
    <t>C100648</t>
  </si>
  <si>
    <t>BATCH_20250302_5</t>
  </si>
  <si>
    <t>C100649</t>
  </si>
  <si>
    <t>BATCH_20250216_66</t>
  </si>
  <si>
    <t>C100650</t>
  </si>
  <si>
    <t>BATCH_20250529_169</t>
  </si>
  <si>
    <t>C100651</t>
  </si>
  <si>
    <t>BATCH_20250321_174</t>
  </si>
  <si>
    <t>C100652</t>
  </si>
  <si>
    <t>BATCH_20250428_3</t>
  </si>
  <si>
    <t>C100653</t>
  </si>
  <si>
    <t>FARM_127</t>
  </si>
  <si>
    <t>BATCH_20250613_152</t>
  </si>
  <si>
    <t>C100654</t>
  </si>
  <si>
    <t>FARM_202</t>
  </si>
  <si>
    <t>BATCH_20250527_188</t>
  </si>
  <si>
    <t>C100655</t>
  </si>
  <si>
    <t>FARM_578</t>
  </si>
  <si>
    <t>BATCH_20250120_45</t>
  </si>
  <si>
    <t>C100656</t>
  </si>
  <si>
    <t>BATCH_20250526_97</t>
  </si>
  <si>
    <t>C100657</t>
  </si>
  <si>
    <t>BATCH_20250216_36</t>
  </si>
  <si>
    <t>C100658</t>
  </si>
  <si>
    <t>FARM_531</t>
  </si>
  <si>
    <t>BATCH_20250218_196</t>
  </si>
  <si>
    <t>C100659</t>
  </si>
  <si>
    <t>FARM_735</t>
  </si>
  <si>
    <t>BATCH_20250114_190</t>
  </si>
  <si>
    <t>C100660</t>
  </si>
  <si>
    <t>Farmer_619</t>
  </si>
  <si>
    <t>BATCH_20250523_1</t>
  </si>
  <si>
    <t>C100661</t>
  </si>
  <si>
    <t>FARM_267</t>
  </si>
  <si>
    <t>BATCH_20250608_140</t>
  </si>
  <si>
    <t>C100662</t>
  </si>
  <si>
    <t>FARM_684</t>
  </si>
  <si>
    <t>Farmer_103</t>
  </si>
  <si>
    <t>BATCH_20250101_75</t>
  </si>
  <si>
    <t>C100663</t>
  </si>
  <si>
    <t>FARM_595</t>
  </si>
  <si>
    <t>BATCH_20250427_3</t>
  </si>
  <si>
    <t>C100664</t>
  </si>
  <si>
    <t>FARM_538</t>
  </si>
  <si>
    <t>BATCH_20250223_181</t>
  </si>
  <si>
    <t>C100665</t>
  </si>
  <si>
    <t>BATCH_20250428_156</t>
  </si>
  <si>
    <t>C100666</t>
  </si>
  <si>
    <t>Farmer_512</t>
  </si>
  <si>
    <t>BATCH_20250103_171</t>
  </si>
  <si>
    <t>C100667</t>
  </si>
  <si>
    <t>BATCH_20250524_96</t>
  </si>
  <si>
    <t>C100668</t>
  </si>
  <si>
    <t>Farmer_834</t>
  </si>
  <si>
    <t>BATCH_20250112_42</t>
  </si>
  <si>
    <t>C100669</t>
  </si>
  <si>
    <t>FARM_349</t>
  </si>
  <si>
    <t>Farmer_190</t>
  </si>
  <si>
    <t>BATCH_20250315_19</t>
  </si>
  <si>
    <t>C100670</t>
  </si>
  <si>
    <t>FARM_386</t>
  </si>
  <si>
    <t>Farmer_895</t>
  </si>
  <si>
    <t>BATCH_20250116_161</t>
  </si>
  <si>
    <t>C100671</t>
  </si>
  <si>
    <t>BATCH_20250412_65</t>
  </si>
  <si>
    <t>C100672</t>
  </si>
  <si>
    <t>BATCH_20250601_29</t>
  </si>
  <si>
    <t>C100673</t>
  </si>
  <si>
    <t>BATCH_20250605_19</t>
  </si>
  <si>
    <t>C100674</t>
  </si>
  <si>
    <t>BATCH_20250427_58</t>
  </si>
  <si>
    <t>C100675</t>
  </si>
  <si>
    <t>FARM_785</t>
  </si>
  <si>
    <t>BATCH_20250108_100</t>
  </si>
  <si>
    <t>C100676</t>
  </si>
  <si>
    <t>BATCH_20250502_24</t>
  </si>
  <si>
    <t>C100677</t>
  </si>
  <si>
    <t>BATCH_20250402_34</t>
  </si>
  <si>
    <t>C100678</t>
  </si>
  <si>
    <t>Farmer_274</t>
  </si>
  <si>
    <t>BATCH_20250613_63</t>
  </si>
  <si>
    <t>C100679</t>
  </si>
  <si>
    <t>FARM_126</t>
  </si>
  <si>
    <t>BATCH_20250331_54</t>
  </si>
  <si>
    <t>C100680</t>
  </si>
  <si>
    <t>BATCH_20250516_77</t>
  </si>
  <si>
    <t>C100681</t>
  </si>
  <si>
    <t>FARM_27</t>
  </si>
  <si>
    <t>BATCH_20250301_90</t>
  </si>
  <si>
    <t>C100682</t>
  </si>
  <si>
    <t>FARM_695</t>
  </si>
  <si>
    <t>BATCH_20250627_185</t>
  </si>
  <si>
    <t>C100683</t>
  </si>
  <si>
    <t>BATCH_20250128_175</t>
  </si>
  <si>
    <t>C100684</t>
  </si>
  <si>
    <t>FARM_583</t>
  </si>
  <si>
    <t>Farmer_677</t>
  </si>
  <si>
    <t>BATCH_20250411_79</t>
  </si>
  <si>
    <t>C100685</t>
  </si>
  <si>
    <t>FARM_565</t>
  </si>
  <si>
    <t>Farmer_322</t>
  </si>
  <si>
    <t>BATCH_20250210_157</t>
  </si>
  <si>
    <t>C100686</t>
  </si>
  <si>
    <t>FARM_40</t>
  </si>
  <si>
    <t>BATCH_20250604_168</t>
  </si>
  <si>
    <t>C100687</t>
  </si>
  <si>
    <t>FARM_112</t>
  </si>
  <si>
    <t>BATCH_20250525_90</t>
  </si>
  <si>
    <t>C100688</t>
  </si>
  <si>
    <t>FARM_418</t>
  </si>
  <si>
    <t>BATCH_20250610_86</t>
  </si>
  <si>
    <t>C100689</t>
  </si>
  <si>
    <t>BATCH_20250606_183</t>
  </si>
  <si>
    <t>C100690</t>
  </si>
  <si>
    <t>BATCH_20250521_32</t>
  </si>
  <si>
    <t>C100691</t>
  </si>
  <si>
    <t>BATCH_20250215_114</t>
  </si>
  <si>
    <t>C100692</t>
  </si>
  <si>
    <t>BATCH_20250204_105</t>
  </si>
  <si>
    <t>C100693</t>
  </si>
  <si>
    <t>FARM_16</t>
  </si>
  <si>
    <t>BATCH_20250514_117</t>
  </si>
  <si>
    <t>C100694</t>
  </si>
  <si>
    <t>BATCH_20250323_91</t>
  </si>
  <si>
    <t>C100695</t>
  </si>
  <si>
    <t>Farmer_297</t>
  </si>
  <si>
    <t>BATCH_20250425_190</t>
  </si>
  <si>
    <t>C100696</t>
  </si>
  <si>
    <t>BATCH_20250216_113</t>
  </si>
  <si>
    <t>C100697</t>
  </si>
  <si>
    <t>BATCH_20250602_37</t>
  </si>
  <si>
    <t>C100698</t>
  </si>
  <si>
    <t>BATCH_20250110_113</t>
  </si>
  <si>
    <t>C100699</t>
  </si>
  <si>
    <t>BATCH_20250225_7</t>
  </si>
  <si>
    <t>C100700</t>
  </si>
  <si>
    <t>BATCH_20250130_23</t>
  </si>
  <si>
    <t>C100701</t>
  </si>
  <si>
    <t>BATCH_20250419_81</t>
  </si>
  <si>
    <t>C100702</t>
  </si>
  <si>
    <t>FARM_497</t>
  </si>
  <si>
    <t>BATCH_20250105_39</t>
  </si>
  <si>
    <t>C100703</t>
  </si>
  <si>
    <t>FARM_270</t>
  </si>
  <si>
    <t>BATCH_20250429_177</t>
  </si>
  <si>
    <t>C100704</t>
  </si>
  <si>
    <t>BATCH_20250202_140</t>
  </si>
  <si>
    <t>C100705</t>
  </si>
  <si>
    <t>BATCH_20250428_124</t>
  </si>
  <si>
    <t>C100706</t>
  </si>
  <si>
    <t>BATCH_20250306_114</t>
  </si>
  <si>
    <t>C100707</t>
  </si>
  <si>
    <t>FARM_629</t>
  </si>
  <si>
    <t>BATCH_20250526_29</t>
  </si>
  <si>
    <t>C100708</t>
  </si>
  <si>
    <t>Farmer_859</t>
  </si>
  <si>
    <t>BATCH_20250626_51</t>
  </si>
  <si>
    <t>C100709</t>
  </si>
  <si>
    <t>Farmer_44</t>
  </si>
  <si>
    <t>BATCH_20250111_102</t>
  </si>
  <si>
    <t>C100710</t>
  </si>
  <si>
    <t>FARM_740</t>
  </si>
  <si>
    <t>BATCH_20250326_130</t>
  </si>
  <si>
    <t>C100711</t>
  </si>
  <si>
    <t>FARM_525</t>
  </si>
  <si>
    <t>BATCH_20250126_109</t>
  </si>
  <si>
    <t>C100712</t>
  </si>
  <si>
    <t>Farmer_720</t>
  </si>
  <si>
    <t>BATCH_20250304_124</t>
  </si>
  <si>
    <t>C100713</t>
  </si>
  <si>
    <t>Farmer_112</t>
  </si>
  <si>
    <t>BATCH_20250327_123</t>
  </si>
  <si>
    <t>C100714</t>
  </si>
  <si>
    <t>Farmer_860</t>
  </si>
  <si>
    <t>BATCH_20250228_134</t>
  </si>
  <si>
    <t>C100715</t>
  </si>
  <si>
    <t>BATCH_20250127_69</t>
  </si>
  <si>
    <t>C100716</t>
  </si>
  <si>
    <t>BATCH_20250626_109</t>
  </si>
  <si>
    <t>C100717</t>
  </si>
  <si>
    <t>BATCH_20250610_141</t>
  </si>
  <si>
    <t>C100718</t>
  </si>
  <si>
    <t>BATCH_20250408_183</t>
  </si>
  <si>
    <t>C100719</t>
  </si>
  <si>
    <t>Farmer_711</t>
  </si>
  <si>
    <t>BATCH_20250415_49</t>
  </si>
  <si>
    <t>C100720</t>
  </si>
  <si>
    <t>BATCH_20250409_110</t>
  </si>
  <si>
    <t>C100721</t>
  </si>
  <si>
    <t>BATCH_20250509_134</t>
  </si>
  <si>
    <t>C100722</t>
  </si>
  <si>
    <t>BATCH_20250529_14</t>
  </si>
  <si>
    <t>C100723</t>
  </si>
  <si>
    <t>FARM_325</t>
  </si>
  <si>
    <t>BATCH_20250224_134</t>
  </si>
  <si>
    <t>C100724</t>
  </si>
  <si>
    <t>FARM_26</t>
  </si>
  <si>
    <t>BATCH_20250106_46</t>
  </si>
  <si>
    <t>C100725</t>
  </si>
  <si>
    <t>Farmer_601</t>
  </si>
  <si>
    <t>BATCH_20250405_50</t>
  </si>
  <si>
    <t>C100726</t>
  </si>
  <si>
    <t>BATCH_20250513_8</t>
  </si>
  <si>
    <t>C100727</t>
  </si>
  <si>
    <t>FARM_135</t>
  </si>
  <si>
    <t>BATCH_20250412_46</t>
  </si>
  <si>
    <t>C100728</t>
  </si>
  <si>
    <t>FARM_601</t>
  </si>
  <si>
    <t>Village_15</t>
  </si>
  <si>
    <t>BATCH_20250103_44</t>
  </si>
  <si>
    <t>C100729</t>
  </si>
  <si>
    <t>FARM_46</t>
  </si>
  <si>
    <t>BATCH_20250630_114</t>
  </si>
  <si>
    <t>C100730</t>
  </si>
  <si>
    <t>Farmer_748</t>
  </si>
  <si>
    <t>BATCH_20250123_24</t>
  </si>
  <si>
    <t>C100731</t>
  </si>
  <si>
    <t>FARM_136</t>
  </si>
  <si>
    <t>Farmer_318</t>
  </si>
  <si>
    <t>BATCH_20250222_189</t>
  </si>
  <si>
    <t>C100732</t>
  </si>
  <si>
    <t>FARM_271</t>
  </si>
  <si>
    <t>BATCH_20250614_113</t>
  </si>
  <si>
    <t>C100733</t>
  </si>
  <si>
    <t>FARM_356</t>
  </si>
  <si>
    <t>BATCH_20250324_112</t>
  </si>
  <si>
    <t>C100734</t>
  </si>
  <si>
    <t>BATCH_20250525_133</t>
  </si>
  <si>
    <t>C100735</t>
  </si>
  <si>
    <t>Farmer_345</t>
  </si>
  <si>
    <t>BATCH_20250326_122</t>
  </si>
  <si>
    <t>C100736</t>
  </si>
  <si>
    <t>FARM_250</t>
  </si>
  <si>
    <t>BATCH_20250319_122</t>
  </si>
  <si>
    <t>C100737</t>
  </si>
  <si>
    <t>FARM_308</t>
  </si>
  <si>
    <t>BATCH_20250420_43</t>
  </si>
  <si>
    <t>C100738</t>
  </si>
  <si>
    <t>FARM_472</t>
  </si>
  <si>
    <t>Farmer_1</t>
  </si>
  <si>
    <t>BATCH_20250101_43</t>
  </si>
  <si>
    <t>C100739</t>
  </si>
  <si>
    <t>BATCH_20250220_96</t>
  </si>
  <si>
    <t>C100740</t>
  </si>
  <si>
    <t>BATCH_20250622_84</t>
  </si>
  <si>
    <t>C100741</t>
  </si>
  <si>
    <t>BATCH_20250104_88</t>
  </si>
  <si>
    <t>C100742</t>
  </si>
  <si>
    <t>BATCH_20250423_80</t>
  </si>
  <si>
    <t>C100743</t>
  </si>
  <si>
    <t>FARM_165</t>
  </si>
  <si>
    <t>Farmer_327</t>
  </si>
  <si>
    <t>BATCH_20250201_4</t>
  </si>
  <si>
    <t>C100744</t>
  </si>
  <si>
    <t>FARM_515</t>
  </si>
  <si>
    <t>BATCH_20250203_116</t>
  </si>
  <si>
    <t>C100745</t>
  </si>
  <si>
    <t>BATCH_20250402_182</t>
  </si>
  <si>
    <t>C100746</t>
  </si>
  <si>
    <t>Farmer_786</t>
  </si>
  <si>
    <t>BATCH_20250405_173</t>
  </si>
  <si>
    <t>C100747</t>
  </si>
  <si>
    <t>BATCH_20250313_137</t>
  </si>
  <si>
    <t>C100748</t>
  </si>
  <si>
    <t>BATCH_20250208_11</t>
  </si>
  <si>
    <t>C100749</t>
  </si>
  <si>
    <t>FARM_120</t>
  </si>
  <si>
    <t>Farmer_813</t>
  </si>
  <si>
    <t>BATCH_20250603_111</t>
  </si>
  <si>
    <t>C100750</t>
  </si>
  <si>
    <t>BATCH_20250611_177</t>
  </si>
  <si>
    <t>C100751</t>
  </si>
  <si>
    <t>BATCH_20250428_163</t>
  </si>
  <si>
    <t>C100752</t>
  </si>
  <si>
    <t>BATCH_20250103_143</t>
  </si>
  <si>
    <t>C100753</t>
  </si>
  <si>
    <t>FARM_86</t>
  </si>
  <si>
    <t>BATCH_20250503_89</t>
  </si>
  <si>
    <t>C100754</t>
  </si>
  <si>
    <t>FARM_24</t>
  </si>
  <si>
    <t>BATCH_20250219_196</t>
  </si>
  <si>
    <t>C100755</t>
  </si>
  <si>
    <t>FARM_786</t>
  </si>
  <si>
    <t>BATCH_20250112_41</t>
  </si>
  <si>
    <t>C100756</t>
  </si>
  <si>
    <t>BATCH_20250223_137</t>
  </si>
  <si>
    <t>C100757</t>
  </si>
  <si>
    <t>BATCH_20250513_175</t>
  </si>
  <si>
    <t>C100758</t>
  </si>
  <si>
    <t>FARM_171</t>
  </si>
  <si>
    <t>Farmer_583</t>
  </si>
  <si>
    <t>BATCH_20250226_64</t>
  </si>
  <si>
    <t>C100759</t>
  </si>
  <si>
    <t>Farmer_484</t>
  </si>
  <si>
    <t>BATCH_20250525_62</t>
  </si>
  <si>
    <t>C100760</t>
  </si>
  <si>
    <t>BATCH_20250422_119</t>
  </si>
  <si>
    <t>C100761</t>
  </si>
  <si>
    <t>FARM_73</t>
  </si>
  <si>
    <t>BATCH_20250216_99</t>
  </si>
  <si>
    <t>C100762</t>
  </si>
  <si>
    <t>FARM_524</t>
  </si>
  <si>
    <t>BATCH_20250531_184</t>
  </si>
  <si>
    <t>C100763</t>
  </si>
  <si>
    <t>FARM_338</t>
  </si>
  <si>
    <t>BATCH_20250326_25</t>
  </si>
  <si>
    <t>C100764</t>
  </si>
  <si>
    <t>C100765</t>
  </si>
  <si>
    <t>FARM_132</t>
  </si>
  <si>
    <t>Farmer_151</t>
  </si>
  <si>
    <t>BATCH_20250307_178</t>
  </si>
  <si>
    <t>C100766</t>
  </si>
  <si>
    <t>BATCH_20250316_133</t>
  </si>
  <si>
    <t>C100767</t>
  </si>
  <si>
    <t>FARM_389</t>
  </si>
  <si>
    <t>BATCH_20250628_124</t>
  </si>
  <si>
    <t>C100768</t>
  </si>
  <si>
    <t>C100769</t>
  </si>
  <si>
    <t>FARM_458</t>
  </si>
  <si>
    <t>BATCH_20250615_15</t>
  </si>
  <si>
    <t>C100770</t>
  </si>
  <si>
    <t>BATCH_20250207_17</t>
  </si>
  <si>
    <t>C100771</t>
  </si>
  <si>
    <t>FARM_203</t>
  </si>
  <si>
    <t>BATCH_20250219_122</t>
  </si>
  <si>
    <t>C100772</t>
  </si>
  <si>
    <t>BATCH_20250408_65</t>
  </si>
  <si>
    <t>C100773</t>
  </si>
  <si>
    <t>FARM_775</t>
  </si>
  <si>
    <t>BATCH_20250323_29</t>
  </si>
  <si>
    <t>C100774</t>
  </si>
  <si>
    <t>FARM_798</t>
  </si>
  <si>
    <t>BATCH_20250130_50</t>
  </si>
  <si>
    <t>C100775</t>
  </si>
  <si>
    <t>BATCH_20250320_50</t>
  </si>
  <si>
    <t>C100776</t>
  </si>
  <si>
    <t>FARM_380</t>
  </si>
  <si>
    <t>Farmer_149</t>
  </si>
  <si>
    <t>BATCH_20250401_78</t>
  </si>
  <si>
    <t>C100777</t>
  </si>
  <si>
    <t>Farmer_20</t>
  </si>
  <si>
    <t>BATCH_20250628_197</t>
  </si>
  <si>
    <t>C100778</t>
  </si>
  <si>
    <t>FARM_633</t>
  </si>
  <si>
    <t>BATCH_20250221_56</t>
  </si>
  <si>
    <t>C100779</t>
  </si>
  <si>
    <t>BATCH_20250615_156</t>
  </si>
  <si>
    <t>C100780</t>
  </si>
  <si>
    <t>BATCH_20250320_39</t>
  </si>
  <si>
    <t>C100781</t>
  </si>
  <si>
    <t>BATCH_20250130_93</t>
  </si>
  <si>
    <t>C100782</t>
  </si>
  <si>
    <t>FARM_50</t>
  </si>
  <si>
    <t>Farmer_852</t>
  </si>
  <si>
    <t>BATCH_20250416_125</t>
  </si>
  <si>
    <t>C100783</t>
  </si>
  <si>
    <t>BATCH_20250220_145</t>
  </si>
  <si>
    <t>C100784</t>
  </si>
  <si>
    <t>FARM_156</t>
  </si>
  <si>
    <t>Farmer_667</t>
  </si>
  <si>
    <t>BATCH_20250322_190</t>
  </si>
  <si>
    <t>C100785</t>
  </si>
  <si>
    <t>FARM_155</t>
  </si>
  <si>
    <t>BATCH_20250513_110</t>
  </si>
  <si>
    <t>C100786</t>
  </si>
  <si>
    <t>FARM_799</t>
  </si>
  <si>
    <t>BATCH_20250129_11</t>
  </si>
  <si>
    <t>C100787</t>
  </si>
  <si>
    <t>BATCH_20250512_113</t>
  </si>
  <si>
    <t>C100788</t>
  </si>
  <si>
    <t>FARM_519</t>
  </si>
  <si>
    <t>BATCH_20250518_45</t>
  </si>
  <si>
    <t>C100789</t>
  </si>
  <si>
    <t>FARM_490</t>
  </si>
  <si>
    <t>BATCH_20250525_93</t>
  </si>
  <si>
    <t>C100790</t>
  </si>
  <si>
    <t>BATCH_20250315_180</t>
  </si>
  <si>
    <t>C100791</t>
  </si>
  <si>
    <t>BATCH_20250117_196</t>
  </si>
  <si>
    <t>C100792</t>
  </si>
  <si>
    <t>BATCH_20250325_29</t>
  </si>
  <si>
    <t>C100793</t>
  </si>
  <si>
    <t>FARM_553</t>
  </si>
  <si>
    <t>BATCH_20250310_12</t>
  </si>
  <si>
    <t>C100794</t>
  </si>
  <si>
    <t>FARM_451</t>
  </si>
  <si>
    <t>Farmer_138</t>
  </si>
  <si>
    <t>BATCH_20250203_138</t>
  </si>
  <si>
    <t>C100795</t>
  </si>
  <si>
    <t>FARM_585</t>
  </si>
  <si>
    <t>BATCH_20250106_192</t>
  </si>
  <si>
    <t>C100796</t>
  </si>
  <si>
    <t>FARM_685</t>
  </si>
  <si>
    <t>Farmer_605</t>
  </si>
  <si>
    <t>BATCH_20250222_119</t>
  </si>
  <si>
    <t>C100797</t>
  </si>
  <si>
    <t>FARM_35</t>
  </si>
  <si>
    <t>BATCH_20250506_163</t>
  </si>
  <si>
    <t>C100798</t>
  </si>
  <si>
    <t>BATCH_20250212_72</t>
  </si>
  <si>
    <t>C100799</t>
  </si>
  <si>
    <t>BATCH_20250425_94</t>
  </si>
  <si>
    <t>C100800</t>
  </si>
  <si>
    <t>BATCH_20250421_22</t>
  </si>
  <si>
    <t>C100801</t>
  </si>
  <si>
    <t>Farmer_236</t>
  </si>
  <si>
    <t>BATCH_20250531_93</t>
  </si>
  <si>
    <t>C100802</t>
  </si>
  <si>
    <t>BATCH_20250321_103</t>
  </si>
  <si>
    <t>C100803</t>
  </si>
  <si>
    <t>Farmer_774</t>
  </si>
  <si>
    <t>BATCH_20250405_18</t>
  </si>
  <si>
    <t>C100804</t>
  </si>
  <si>
    <t>Farmer_744</t>
  </si>
  <si>
    <t>BATCH_20250428_103</t>
  </si>
  <si>
    <t>C100805</t>
  </si>
  <si>
    <t>FARM_449</t>
  </si>
  <si>
    <t>Farmer_306</t>
  </si>
  <si>
    <t>BATCH_20250524_170</t>
  </si>
  <si>
    <t>C100806</t>
  </si>
  <si>
    <t>FARM_709</t>
  </si>
  <si>
    <t>BATCH_20250108_182</t>
  </si>
  <si>
    <t>C100807</t>
  </si>
  <si>
    <t>Farmer_886</t>
  </si>
  <si>
    <t>BATCH_20250512_164</t>
  </si>
  <si>
    <t>C100808</t>
  </si>
  <si>
    <t>BATCH_20250414_152</t>
  </si>
  <si>
    <t>C100809</t>
  </si>
  <si>
    <t>FARM_783</t>
  </si>
  <si>
    <t>BATCH_20250512_31</t>
  </si>
  <si>
    <t>C100810</t>
  </si>
  <si>
    <t>FARM_222</t>
  </si>
  <si>
    <t>BATCH_20250125_7</t>
  </si>
  <si>
    <t>C100811</t>
  </si>
  <si>
    <t>FARM_333</t>
  </si>
  <si>
    <t>BATCH_20250406_13</t>
  </si>
  <si>
    <t>C100812</t>
  </si>
  <si>
    <t>BATCH_20250604_158</t>
  </si>
  <si>
    <t>C100813</t>
  </si>
  <si>
    <t>BATCH_20250403_113</t>
  </si>
  <si>
    <t>C100814</t>
  </si>
  <si>
    <t>Farmer_96</t>
  </si>
  <si>
    <t>BATCH_20250609_20</t>
  </si>
  <si>
    <t>C100815</t>
  </si>
  <si>
    <t>BATCH_20250627_22</t>
  </si>
  <si>
    <t>C100816</t>
  </si>
  <si>
    <t>FARM_627</t>
  </si>
  <si>
    <t>BATCH_20250302_6</t>
  </si>
  <si>
    <t>C100817</t>
  </si>
  <si>
    <t>C100818</t>
  </si>
  <si>
    <t>BATCH_20250220_184</t>
  </si>
  <si>
    <t>C100819</t>
  </si>
  <si>
    <t>FARM_573</t>
  </si>
  <si>
    <t>BATCH_20250527_115</t>
  </si>
  <si>
    <t>C100820</t>
  </si>
  <si>
    <t>FARM_678</t>
  </si>
  <si>
    <t>Farmer_463</t>
  </si>
  <si>
    <t>BATCH_20250121_56</t>
  </si>
  <si>
    <t>C100821</t>
  </si>
  <si>
    <t>BATCH_20250105_194</t>
  </si>
  <si>
    <t>C100822</t>
  </si>
  <si>
    <t>BATCH_20250402_85</t>
  </si>
  <si>
    <t>C100823</t>
  </si>
  <si>
    <t>BATCH_20250619_48</t>
  </si>
  <si>
    <t>C100824</t>
  </si>
  <si>
    <t>BATCH_20250302_84</t>
  </si>
  <si>
    <t>C100825</t>
  </si>
  <si>
    <t>Farmer_452</t>
  </si>
  <si>
    <t>BATCH_20250122_147</t>
  </si>
  <si>
    <t>C100826</t>
  </si>
  <si>
    <t>BATCH_20250529_175</t>
  </si>
  <si>
    <t>C100827</t>
  </si>
  <si>
    <t>FARM_375</t>
  </si>
  <si>
    <t>Farmer_145</t>
  </si>
  <si>
    <t>BATCH_20250311_64</t>
  </si>
  <si>
    <t>C100828</t>
  </si>
  <si>
    <t>BATCH_20250101_145</t>
  </si>
  <si>
    <t>C100829</t>
  </si>
  <si>
    <t>FARM_330</t>
  </si>
  <si>
    <t>BATCH_20250513_27</t>
  </si>
  <si>
    <t>C100830</t>
  </si>
  <si>
    <t>FARM_322</t>
  </si>
  <si>
    <t>Farmer_757</t>
  </si>
  <si>
    <t>BATCH_20250112_165</t>
  </si>
  <si>
    <t>C100831</t>
  </si>
  <si>
    <t>BATCH_20250331_175</t>
  </si>
  <si>
    <t>C100832</t>
  </si>
  <si>
    <t>BATCH_20250215_177</t>
  </si>
  <si>
    <t>C100833</t>
  </si>
  <si>
    <t>FARM_642</t>
  </si>
  <si>
    <t>BATCH_20250203_182</t>
  </si>
  <si>
    <t>C100834</t>
  </si>
  <si>
    <t>BATCH_20250626_178</t>
  </si>
  <si>
    <t>C100835</t>
  </si>
  <si>
    <t>FARM_698</t>
  </si>
  <si>
    <t>Farmer_733</t>
  </si>
  <si>
    <t>BATCH_20250319_66</t>
  </si>
  <si>
    <t>C100836</t>
  </si>
  <si>
    <t>FARM_510</t>
  </si>
  <si>
    <t>BATCH_20250214_143</t>
  </si>
  <si>
    <t>C100837</t>
  </si>
  <si>
    <t>FARM_147</t>
  </si>
  <si>
    <t>BATCH_20250604_190</t>
  </si>
  <si>
    <t>C100838</t>
  </si>
  <si>
    <t>BATCH_20250314_15</t>
  </si>
  <si>
    <t>C100839</t>
  </si>
  <si>
    <t>BATCH_20250126_141</t>
  </si>
  <si>
    <t>C100840</t>
  </si>
  <si>
    <t>BATCH_20250216_100</t>
  </si>
  <si>
    <t>C100841</t>
  </si>
  <si>
    <t>Farmer_354</t>
  </si>
  <si>
    <t>BATCH_20250501_157</t>
  </si>
  <si>
    <t>C100842</t>
  </si>
  <si>
    <t>BATCH_20250225_95</t>
  </si>
  <si>
    <t>C100843</t>
  </si>
  <si>
    <t>FARM_428</t>
  </si>
  <si>
    <t>BATCH_20250404_108</t>
  </si>
  <si>
    <t>C100844</t>
  </si>
  <si>
    <t>FARM_676</t>
  </si>
  <si>
    <t>BATCH_20250417_187</t>
  </si>
  <si>
    <t>C100845</t>
  </si>
  <si>
    <t>Farmer_346</t>
  </si>
  <si>
    <t>BATCH_20250304_52</t>
  </si>
  <si>
    <t>C100846</t>
  </si>
  <si>
    <t>Farmer_589</t>
  </si>
  <si>
    <t>C100847</t>
  </si>
  <si>
    <t>BATCH_20250302_17</t>
  </si>
  <si>
    <t>C100848</t>
  </si>
  <si>
    <t>BATCH_20250322_150</t>
  </si>
  <si>
    <t>C100849</t>
  </si>
  <si>
    <t>Farmer_869</t>
  </si>
  <si>
    <t>BATCH_20250126_72</t>
  </si>
  <si>
    <t>C100850</t>
  </si>
  <si>
    <t>BATCH_20250205_150</t>
  </si>
  <si>
    <t>C100851</t>
  </si>
  <si>
    <t>BATCH_20250101_29</t>
  </si>
  <si>
    <t>C100852</t>
  </si>
  <si>
    <t>BATCH_20250108_72</t>
  </si>
  <si>
    <t>C100853</t>
  </si>
  <si>
    <t>FARM_640</t>
  </si>
  <si>
    <t>BATCH_20250423_34</t>
  </si>
  <si>
    <t>C100854</t>
  </si>
  <si>
    <t>Farmer_355</t>
  </si>
  <si>
    <t>BATCH_20250409_88</t>
  </si>
  <si>
    <t>C100855</t>
  </si>
  <si>
    <t>BATCH_20250629_46</t>
  </si>
  <si>
    <t>C100856</t>
  </si>
  <si>
    <t>FARM_681</t>
  </si>
  <si>
    <t>BATCH_20250216_85</t>
  </si>
  <si>
    <t>C100857</t>
  </si>
  <si>
    <t>Farmer_198</t>
  </si>
  <si>
    <t>BATCH_20250507_161</t>
  </si>
  <si>
    <t>C100858</t>
  </si>
  <si>
    <t>BATCH_20250225_139</t>
  </si>
  <si>
    <t>C100859</t>
  </si>
  <si>
    <t>Farmer_257</t>
  </si>
  <si>
    <t>BATCH_20250114_56</t>
  </si>
  <si>
    <t>C100860</t>
  </si>
  <si>
    <t>BATCH_20250128_111</t>
  </si>
  <si>
    <t>C100861</t>
  </si>
  <si>
    <t>BATCH_20250319_123</t>
  </si>
  <si>
    <t>C100862</t>
  </si>
  <si>
    <t>FARM_464</t>
  </si>
  <si>
    <t>C100863</t>
  </si>
  <si>
    <t>BATCH_20250419_48</t>
  </si>
  <si>
    <t>C100864</t>
  </si>
  <si>
    <t>FARM_742</t>
  </si>
  <si>
    <t>BATCH_20250603_156</t>
  </si>
  <si>
    <t>C100865</t>
  </si>
  <si>
    <t>C100866</t>
  </si>
  <si>
    <t>BATCH_20250225_122</t>
  </si>
  <si>
    <t>C100867</t>
  </si>
  <si>
    <t>BATCH_20250425_33</t>
  </si>
  <si>
    <t>C100868</t>
  </si>
  <si>
    <t>BATCH_20250107_187</t>
  </si>
  <si>
    <t>C100869</t>
  </si>
  <si>
    <t>BATCH_20250103_38</t>
  </si>
  <si>
    <t>C100870</t>
  </si>
  <si>
    <t>FARM_718</t>
  </si>
  <si>
    <t>Farmer_839</t>
  </si>
  <si>
    <t>BATCH_20250421_109</t>
  </si>
  <si>
    <t>C100871</t>
  </si>
  <si>
    <t>BATCH_20250531_114</t>
  </si>
  <si>
    <t>C100872</t>
  </si>
  <si>
    <t>BATCH_20250417_95</t>
  </si>
  <si>
    <t>C100873</t>
  </si>
  <si>
    <t>BATCH_20250118_15</t>
  </si>
  <si>
    <t>C100874</t>
  </si>
  <si>
    <t>FARM_64</t>
  </si>
  <si>
    <t>Farmer_538</t>
  </si>
  <si>
    <t>BATCH_20250207_140</t>
  </si>
  <si>
    <t>C100875</t>
  </si>
  <si>
    <t>BATCH_20250425_175</t>
  </si>
  <si>
    <t>C100876</t>
  </si>
  <si>
    <t>FARM_297</t>
  </si>
  <si>
    <t>Farmer_505</t>
  </si>
  <si>
    <t>BATCH_20250115_196</t>
  </si>
  <si>
    <t>C100877</t>
  </si>
  <si>
    <t>FARM_522</t>
  </si>
  <si>
    <t>BATCH_20250429_95</t>
  </si>
  <si>
    <t>C100878</t>
  </si>
  <si>
    <t>Farmer_403</t>
  </si>
  <si>
    <t>BATCH_20250128_84</t>
  </si>
  <si>
    <t>C100879</t>
  </si>
  <si>
    <t>Farmer_778</t>
  </si>
  <si>
    <t>BATCH_20250208_53</t>
  </si>
  <si>
    <t>C100880</t>
  </si>
  <si>
    <t>BATCH_20250117_7</t>
  </si>
  <si>
    <t>C100881</t>
  </si>
  <si>
    <t>FARM_1</t>
  </si>
  <si>
    <t>BATCH_20250327_28</t>
  </si>
  <si>
    <t>C100882</t>
  </si>
  <si>
    <t>FARM_382</t>
  </si>
  <si>
    <t>BATCH_20250506_190</t>
  </si>
  <si>
    <t>C100883</t>
  </si>
  <si>
    <t>BATCH_20250213_122</t>
  </si>
  <si>
    <t>C100884</t>
  </si>
  <si>
    <t>FARM_443</t>
  </si>
  <si>
    <t>BATCH_20250125_128</t>
  </si>
  <si>
    <t>C100885</t>
  </si>
  <si>
    <t>BATCH_20250525_49</t>
  </si>
  <si>
    <t>C100886</t>
  </si>
  <si>
    <t>FARM_558</t>
  </si>
  <si>
    <t>BATCH_20250113_121</t>
  </si>
  <si>
    <t>C100887</t>
  </si>
  <si>
    <t>BATCH_20250125_105</t>
  </si>
  <si>
    <t>C100888</t>
  </si>
  <si>
    <t>BATCH_20250309_139</t>
  </si>
  <si>
    <t>C100889</t>
  </si>
  <si>
    <t>BATCH_20250518_141</t>
  </si>
  <si>
    <t>C100890</t>
  </si>
  <si>
    <t>FARM_770</t>
  </si>
  <si>
    <t>BATCH_20250308_177</t>
  </si>
  <si>
    <t>C100891</t>
  </si>
  <si>
    <t>BATCH_20250419_54</t>
  </si>
  <si>
    <t>C100892</t>
  </si>
  <si>
    <t>Farmer_413</t>
  </si>
  <si>
    <t>BATCH_20250526_92</t>
  </si>
  <si>
    <t>C100893</t>
  </si>
  <si>
    <t>BATCH_20250421_9</t>
  </si>
  <si>
    <t>C100894</t>
  </si>
  <si>
    <t>BATCH_20250421_23</t>
  </si>
  <si>
    <t>C100895</t>
  </si>
  <si>
    <t>C100896</t>
  </si>
  <si>
    <t>FARM_260</t>
  </si>
  <si>
    <t>BATCH_20250421_13</t>
  </si>
  <si>
    <t>C100897</t>
  </si>
  <si>
    <t>FARM_256</t>
  </si>
  <si>
    <t>Farmer_6</t>
  </si>
  <si>
    <t>BATCH_20250108_125</t>
  </si>
  <si>
    <t>C100898</t>
  </si>
  <si>
    <t>BATCH_20250617_30</t>
  </si>
  <si>
    <t>C100899</t>
  </si>
  <si>
    <t>BATCH_20250423_112</t>
  </si>
  <si>
    <t>C100900</t>
  </si>
  <si>
    <t>BATCH_20250324_140</t>
  </si>
  <si>
    <t>C100901</t>
  </si>
  <si>
    <t>BATCH_20250211_4</t>
  </si>
  <si>
    <t>C100902</t>
  </si>
  <si>
    <t>BATCH_20250618_142</t>
  </si>
  <si>
    <t>C100903</t>
  </si>
  <si>
    <t>BATCH_20250411_93</t>
  </si>
  <si>
    <t>C100904</t>
  </si>
  <si>
    <t>FARM_417</t>
  </si>
  <si>
    <t>BATCH_20250106_131</t>
  </si>
  <si>
    <t>C100905</t>
  </si>
  <si>
    <t>BATCH_20250629_11</t>
  </si>
  <si>
    <t>C100906</t>
  </si>
  <si>
    <t>Farmer_614</t>
  </si>
  <si>
    <t>BATCH_20250126_175</t>
  </si>
  <si>
    <t>C100907</t>
  </si>
  <si>
    <t>BATCH_20250305_74</t>
  </si>
  <si>
    <t>C100908</t>
  </si>
  <si>
    <t>BATCH_20250228_49</t>
  </si>
  <si>
    <t>C100909</t>
  </si>
  <si>
    <t>FARM_613</t>
  </si>
  <si>
    <t>BATCH_20250419_53</t>
  </si>
  <si>
    <t>C100910</t>
  </si>
  <si>
    <t>FARM_128</t>
  </si>
  <si>
    <t>Farmer_386</t>
  </si>
  <si>
    <t>BATCH_20250501_65</t>
  </si>
  <si>
    <t>C100911</t>
  </si>
  <si>
    <t>FARM_644</t>
  </si>
  <si>
    <t>BATCH_20250202_110</t>
  </si>
  <si>
    <t>C100912</t>
  </si>
  <si>
    <t>FARM_761</t>
  </si>
  <si>
    <t>Village_100</t>
  </si>
  <si>
    <t>BATCH_20250630_25</t>
  </si>
  <si>
    <t>C100913</t>
  </si>
  <si>
    <t>FARM_363</t>
  </si>
  <si>
    <t>BATCH_20250530_142</t>
  </si>
  <si>
    <t>C100914</t>
  </si>
  <si>
    <t>Farmer_128</t>
  </si>
  <si>
    <t>BATCH_20250121_70</t>
  </si>
  <si>
    <t>C100915</t>
  </si>
  <si>
    <t>FARM_457</t>
  </si>
  <si>
    <t>Farmer_219</t>
  </si>
  <si>
    <t>BATCH_20250311_99</t>
  </si>
  <si>
    <t>C100916</t>
  </si>
  <si>
    <t>Farmer_330</t>
  </si>
  <si>
    <t>BATCH_20250422_135</t>
  </si>
  <si>
    <t>C100917</t>
  </si>
  <si>
    <t>BATCH_20250104_64</t>
  </si>
  <si>
    <t>C100918</t>
  </si>
  <si>
    <t>BATCH_20250404_112</t>
  </si>
  <si>
    <t>C100919</t>
  </si>
  <si>
    <t>BATCH_20250316_51</t>
  </si>
  <si>
    <t>C100920</t>
  </si>
  <si>
    <t>FARM_235</t>
  </si>
  <si>
    <t>BATCH_20250303_48</t>
  </si>
  <si>
    <t>C100921</t>
  </si>
  <si>
    <t>FARM_69</t>
  </si>
  <si>
    <t>BATCH_20250404_20</t>
  </si>
  <si>
    <t>C100922</t>
  </si>
  <si>
    <t>Farmer_279</t>
  </si>
  <si>
    <t>BATCH_20250405_44</t>
  </si>
  <si>
    <t>C100923</t>
  </si>
  <si>
    <t>BATCH_20250601_117</t>
  </si>
  <si>
    <t>C100924</t>
  </si>
  <si>
    <t>FARM_414</t>
  </si>
  <si>
    <t>BATCH_20250224_186</t>
  </si>
  <si>
    <t>C100925</t>
  </si>
  <si>
    <t>Farmer_119</t>
  </si>
  <si>
    <t>BATCH_20250517_95</t>
  </si>
  <si>
    <t>C100926</t>
  </si>
  <si>
    <t>FARM_144</t>
  </si>
  <si>
    <t>BATCH_20250511_192</t>
  </si>
  <si>
    <t>C100927</t>
  </si>
  <si>
    <t>BATCH_20250131_14</t>
  </si>
  <si>
    <t>C100928</t>
  </si>
  <si>
    <t>BATCH_20250209_123</t>
  </si>
  <si>
    <t>C100929</t>
  </si>
  <si>
    <t>Farmer_343</t>
  </si>
  <si>
    <t>BATCH_20250205_115</t>
  </si>
  <si>
    <t>C100930</t>
  </si>
  <si>
    <t>Village_160</t>
  </si>
  <si>
    <t>BATCH_20250601_200</t>
  </si>
  <si>
    <t>C100931</t>
  </si>
  <si>
    <t>BATCH_20250106_12</t>
  </si>
  <si>
    <t>C100932</t>
  </si>
  <si>
    <t>BATCH_20250307_68</t>
  </si>
  <si>
    <t>C100933</t>
  </si>
  <si>
    <t>BATCH_20250316_141</t>
  </si>
  <si>
    <t>C100934</t>
  </si>
  <si>
    <t>BATCH_20250104_131</t>
  </si>
  <si>
    <t>C100935</t>
  </si>
  <si>
    <t>BATCH_20250320_26</t>
  </si>
  <si>
    <t>C100936</t>
  </si>
  <si>
    <t>BATCH_20250514_111</t>
  </si>
  <si>
    <t>C100937</t>
  </si>
  <si>
    <t>FARM_169</t>
  </si>
  <si>
    <t>BATCH_20250428_157</t>
  </si>
  <si>
    <t>C100938</t>
  </si>
  <si>
    <t>Farmer_182</t>
  </si>
  <si>
    <t>BATCH_20250423_1</t>
  </si>
  <si>
    <t>C100939</t>
  </si>
  <si>
    <t>Farmer_401</t>
  </si>
  <si>
    <t>BATCH_20250404_50</t>
  </si>
  <si>
    <t>C100940</t>
  </si>
  <si>
    <t>Farmer_795</t>
  </si>
  <si>
    <t>BATCH_20250628_41</t>
  </si>
  <si>
    <t>C100941</t>
  </si>
  <si>
    <t>BATCH_20250303_103</t>
  </si>
  <si>
    <t>C100942</t>
  </si>
  <si>
    <t>FARM_153</t>
  </si>
  <si>
    <t>BATCH_20250320_33</t>
  </si>
  <si>
    <t>C100943</t>
  </si>
  <si>
    <t>BATCH_20250516_78</t>
  </si>
  <si>
    <t>C100944</t>
  </si>
  <si>
    <t>Farmer_884</t>
  </si>
  <si>
    <t>BATCH_20250126_102</t>
  </si>
  <si>
    <t>C100945</t>
  </si>
  <si>
    <t>BATCH_20250628_86</t>
  </si>
  <si>
    <t>C100946</t>
  </si>
  <si>
    <t>BATCH_20250622_129</t>
  </si>
  <si>
    <t>C100947</t>
  </si>
  <si>
    <t>FARM_774</t>
  </si>
  <si>
    <t>BATCH_20250213_138</t>
  </si>
  <si>
    <t>C100948</t>
  </si>
  <si>
    <t>BATCH_20250513_167</t>
  </si>
  <si>
    <t>C100949</t>
  </si>
  <si>
    <t>FARM_549</t>
  </si>
  <si>
    <t>BATCH_20250311_71</t>
  </si>
  <si>
    <t>C100950</t>
  </si>
  <si>
    <t>FARM_575</t>
  </si>
  <si>
    <t>BATCH_20250603_100</t>
  </si>
  <si>
    <t>C100951</t>
  </si>
  <si>
    <t>BATCH_20250428_107</t>
  </si>
  <si>
    <t>C100952</t>
  </si>
  <si>
    <t>Farmer_277</t>
  </si>
  <si>
    <t>BATCH_20250309_198</t>
  </si>
  <si>
    <t>C100953</t>
  </si>
  <si>
    <t>FARM_194</t>
  </si>
  <si>
    <t>BATCH_20250119_100</t>
  </si>
  <si>
    <t>C100954</t>
  </si>
  <si>
    <t>BATCH_20250120_100</t>
  </si>
  <si>
    <t>C100955</t>
  </si>
  <si>
    <t>BATCH_20250423_118</t>
  </si>
  <si>
    <t>C100956</t>
  </si>
  <si>
    <t>BATCH_20250520_119</t>
  </si>
  <si>
    <t>C100957</t>
  </si>
  <si>
    <t>Farmer_301</t>
  </si>
  <si>
    <t>BATCH_20250216_138</t>
  </si>
  <si>
    <t>C100958</t>
  </si>
  <si>
    <t>BATCH_20250101_79</t>
  </si>
  <si>
    <t>C100959</t>
  </si>
  <si>
    <t>Farmer_188</t>
  </si>
  <si>
    <t>BATCH_20250331_82</t>
  </si>
  <si>
    <t>C100960</t>
  </si>
  <si>
    <t>FARM_305</t>
  </si>
  <si>
    <t>Farmer_566</t>
  </si>
  <si>
    <t>BATCH_20250522_140</t>
  </si>
  <si>
    <t>C100961</t>
  </si>
  <si>
    <t>FARM_5</t>
  </si>
  <si>
    <t>BATCH_20250305_151</t>
  </si>
  <si>
    <t>C100962</t>
  </si>
  <si>
    <t>FARM_646</t>
  </si>
  <si>
    <t>BATCH_20250207_27</t>
  </si>
  <si>
    <t>C100963</t>
  </si>
  <si>
    <t>BATCH_20250206_111</t>
  </si>
  <si>
    <t>C100964</t>
  </si>
  <si>
    <t>BATCH_20250506_66</t>
  </si>
  <si>
    <t>C100965</t>
  </si>
  <si>
    <t>Farmer_749</t>
  </si>
  <si>
    <t>BATCH_20250519_191</t>
  </si>
  <si>
    <t>C100966</t>
  </si>
  <si>
    <t>BATCH_20250410_186</t>
  </si>
  <si>
    <t>C100967</t>
  </si>
  <si>
    <t>Farmer_51</t>
  </si>
  <si>
    <t>BATCH_20250318_71</t>
  </si>
  <si>
    <t>C100968</t>
  </si>
  <si>
    <t>BATCH_20250103_122</t>
  </si>
  <si>
    <t>C100969</t>
  </si>
  <si>
    <t>BATCH_20250610_61</t>
  </si>
  <si>
    <t>C100970</t>
  </si>
  <si>
    <t>BATCH_20250514_73</t>
  </si>
  <si>
    <t>C100971</t>
  </si>
  <si>
    <t>FARM_739</t>
  </si>
  <si>
    <t>BATCH_20250627_79</t>
  </si>
  <si>
    <t>C100972</t>
  </si>
  <si>
    <t>FARM_366</t>
  </si>
  <si>
    <t>BATCH_20250110_87</t>
  </si>
  <si>
    <t>C100973</t>
  </si>
  <si>
    <t>Farmer_75</t>
  </si>
  <si>
    <t>BATCH_20250105_137</t>
  </si>
  <si>
    <t>C100974</t>
  </si>
  <si>
    <t>BATCH_20250531_165</t>
  </si>
  <si>
    <t>C100975</t>
  </si>
  <si>
    <t>BATCH_20250518_169</t>
  </si>
  <si>
    <t>C100976</t>
  </si>
  <si>
    <t>BATCH_20250621_143</t>
  </si>
  <si>
    <t>C100977</t>
  </si>
  <si>
    <t>BATCH_20250510_16</t>
  </si>
  <si>
    <t>C100978</t>
  </si>
  <si>
    <t>BATCH_20250113_137</t>
  </si>
  <si>
    <t>C100979</t>
  </si>
  <si>
    <t>BATCH_20250617_136</t>
  </si>
  <si>
    <t>C100980</t>
  </si>
  <si>
    <t>BATCH_20250510_198</t>
  </si>
  <si>
    <t>C100981</t>
  </si>
  <si>
    <t>Farmer_595</t>
  </si>
  <si>
    <t>BATCH_20250325_102</t>
  </si>
  <si>
    <t>C100982</t>
  </si>
  <si>
    <t>BATCH_20250306_87</t>
  </si>
  <si>
    <t>C100983</t>
  </si>
  <si>
    <t>Farmer_433</t>
  </si>
  <si>
    <t>BATCH_20250304_114</t>
  </si>
  <si>
    <t>C100984</t>
  </si>
  <si>
    <t>FARM_32</t>
  </si>
  <si>
    <t>BATCH_20250411_186</t>
  </si>
  <si>
    <t>C100985</t>
  </si>
  <si>
    <t>FARM_362</t>
  </si>
  <si>
    <t>BATCH_20250314_39</t>
  </si>
  <si>
    <t>C100986</t>
  </si>
  <si>
    <t>C100987</t>
  </si>
  <si>
    <t>BATCH_20250109_170</t>
  </si>
  <si>
    <t>C100988</t>
  </si>
  <si>
    <t>BATCH_20250523_83</t>
  </si>
  <si>
    <t>C100989</t>
  </si>
  <si>
    <t>BATCH_20250601_143</t>
  </si>
  <si>
    <t>C100990</t>
  </si>
  <si>
    <t>Farmer_268</t>
  </si>
  <si>
    <t>BATCH_20250207_190</t>
  </si>
  <si>
    <t>C100991</t>
  </si>
  <si>
    <t>FARM_690</t>
  </si>
  <si>
    <t>Farmer_68</t>
  </si>
  <si>
    <t>C100992</t>
  </si>
  <si>
    <t>Farmer_442</t>
  </si>
  <si>
    <t>BATCH_20250404_186</t>
  </si>
  <si>
    <t>C100993</t>
  </si>
  <si>
    <t>FARM_192</t>
  </si>
  <si>
    <t>BATCH_20250405_11</t>
  </si>
  <si>
    <t>C100994</t>
  </si>
  <si>
    <t>BATCH_20250218_136</t>
  </si>
  <si>
    <t>C100995</t>
  </si>
  <si>
    <t>BATCH_20250310_88</t>
  </si>
  <si>
    <t>C100996</t>
  </si>
  <si>
    <t>BATCH_20250303_37</t>
  </si>
  <si>
    <t>C100997</t>
  </si>
  <si>
    <t>FARM_415</t>
  </si>
  <si>
    <t>BATCH_20250627_35</t>
  </si>
  <si>
    <t>C100998</t>
  </si>
  <si>
    <t>BATCH_20250319_200</t>
  </si>
  <si>
    <t>C100999</t>
  </si>
  <si>
    <t>FARM_251</t>
  </si>
  <si>
    <t>BATCH_20250427_4</t>
  </si>
  <si>
    <t>farm_size_category</t>
  </si>
  <si>
    <t>avg_daily_milk_liters</t>
  </si>
  <si>
    <t>Smallholder</t>
  </si>
  <si>
    <t>FARM_2</t>
  </si>
  <si>
    <t>Farmer_653</t>
  </si>
  <si>
    <t>Large</t>
  </si>
  <si>
    <t>FARM_3</t>
  </si>
  <si>
    <t>Medium</t>
  </si>
  <si>
    <t>FARM_8</t>
  </si>
  <si>
    <t>FARM_9</t>
  </si>
  <si>
    <t>Farmer_426</t>
  </si>
  <si>
    <t>FARM_14</t>
  </si>
  <si>
    <t>Farmer_636</t>
  </si>
  <si>
    <t>Farmer_402</t>
  </si>
  <si>
    <t>FARM_18</t>
  </si>
  <si>
    <t>FARM_19</t>
  </si>
  <si>
    <t>FARM_20</t>
  </si>
  <si>
    <t>FARM_23</t>
  </si>
  <si>
    <t>Farmer_60</t>
  </si>
  <si>
    <t>Farmer_79</t>
  </si>
  <si>
    <t>FARM_25</t>
  </si>
  <si>
    <t>Farmer_319</t>
  </si>
  <si>
    <t>FARM_29</t>
  </si>
  <si>
    <t>Farmer_127</t>
  </si>
  <si>
    <t>Farmer_539</t>
  </si>
  <si>
    <t>FARM_33</t>
  </si>
  <si>
    <t>Farmer_791</t>
  </si>
  <si>
    <t>Farmer_294</t>
  </si>
  <si>
    <t>FARM_36</t>
  </si>
  <si>
    <t>Farmer_553</t>
  </si>
  <si>
    <t>Farmer_143</t>
  </si>
  <si>
    <t>FARM_49</t>
  </si>
  <si>
    <t>Farmer_775</t>
  </si>
  <si>
    <t>Farmer_418</t>
  </si>
  <si>
    <t>FARM_51</t>
  </si>
  <si>
    <t>Farmer_175</t>
  </si>
  <si>
    <t>Farmer_835</t>
  </si>
  <si>
    <t>Farmer_162</t>
  </si>
  <si>
    <t>FARM_57</t>
  </si>
  <si>
    <t>Farmer_518</t>
  </si>
  <si>
    <t>FARM_60</t>
  </si>
  <si>
    <t>Farmer_152</t>
  </si>
  <si>
    <t>Farmer_76</t>
  </si>
  <si>
    <t>Farmer_344</t>
  </si>
  <si>
    <t>FARM_71</t>
  </si>
  <si>
    <t>FARM_77</t>
  </si>
  <si>
    <t>Farmer_134</t>
  </si>
  <si>
    <t>Farmer_533</t>
  </si>
  <si>
    <t>FARM_81</t>
  </si>
  <si>
    <t>FARM_83</t>
  </si>
  <si>
    <t>FARM_85</t>
  </si>
  <si>
    <t>Farmer_646</t>
  </si>
  <si>
    <t>FARM_89</t>
  </si>
  <si>
    <t>Farmer_244</t>
  </si>
  <si>
    <t>FARM_91</t>
  </si>
  <si>
    <t>FARM_93</t>
  </si>
  <si>
    <t>Farmer_439</t>
  </si>
  <si>
    <t>Farmer_810</t>
  </si>
  <si>
    <t>FARM_106</t>
  </si>
  <si>
    <t>FARM_107</t>
  </si>
  <si>
    <t>Farmer_57</t>
  </si>
  <si>
    <t>FARM_113</t>
  </si>
  <si>
    <t>FARM_114</t>
  </si>
  <si>
    <t>Farmer_623</t>
  </si>
  <si>
    <t>FARM_118</t>
  </si>
  <si>
    <t>Farmer_838</t>
  </si>
  <si>
    <t>Farmer_893</t>
  </si>
  <si>
    <t>FARM_123</t>
  </si>
  <si>
    <t>FARM_124</t>
  </si>
  <si>
    <t>Farmer_158</t>
  </si>
  <si>
    <t>FARM_125</t>
  </si>
  <si>
    <t>Farmer_467</t>
  </si>
  <si>
    <t>FARM_129</t>
  </si>
  <si>
    <t>Farmer_218</t>
  </si>
  <si>
    <t>Farmer_261</t>
  </si>
  <si>
    <t>FARM_137</t>
  </si>
  <si>
    <t>Farmer_365</t>
  </si>
  <si>
    <t>FARM_140</t>
  </si>
  <si>
    <t>FARM_142</t>
  </si>
  <si>
    <t>Farmer_564</t>
  </si>
  <si>
    <t>Farmer_642</t>
  </si>
  <si>
    <t>FARM_149</t>
  </si>
  <si>
    <t>Farmer_868</t>
  </si>
  <si>
    <t>FARM_150</t>
  </si>
  <si>
    <t>FARM_151</t>
  </si>
  <si>
    <t>Farmer_435</t>
  </si>
  <si>
    <t>Farmer_216</t>
  </si>
  <si>
    <t>FARM_159</t>
  </si>
  <si>
    <t>FARM_163</t>
  </si>
  <si>
    <t>Farmer_568</t>
  </si>
  <si>
    <t>FARM_168</t>
  </si>
  <si>
    <t>FARM_170</t>
  </si>
  <si>
    <t>Farmer_459</t>
  </si>
  <si>
    <t>FARM_172</t>
  </si>
  <si>
    <t>FARM_173</t>
  </si>
  <si>
    <t>Farmer_199</t>
  </si>
  <si>
    <t>FARM_174</t>
  </si>
  <si>
    <t>FARM_177</t>
  </si>
  <si>
    <t>FARM_178</t>
  </si>
  <si>
    <t>Farmer_755</t>
  </si>
  <si>
    <t>FARM_184</t>
  </si>
  <si>
    <t>FARM_186</t>
  </si>
  <si>
    <t>Farmer_384</t>
  </si>
  <si>
    <t>FARM_190</t>
  </si>
  <si>
    <t>Farmer_630</t>
  </si>
  <si>
    <t>FARM_195</t>
  </si>
  <si>
    <t>Farmer_380</t>
  </si>
  <si>
    <t>FARM_197</t>
  </si>
  <si>
    <t>FARM_199</t>
  </si>
  <si>
    <t>FARM_200</t>
  </si>
  <si>
    <t>FARM_201</t>
  </si>
  <si>
    <t>Farmer_520</t>
  </si>
  <si>
    <t>Farmer_378</t>
  </si>
  <si>
    <t>FARM_208</t>
  </si>
  <si>
    <t>Farmer_725</t>
  </si>
  <si>
    <t>FARM_210</t>
  </si>
  <si>
    <t>Farmer_293</t>
  </si>
  <si>
    <t>Farmer_588</t>
  </si>
  <si>
    <t>FARM_214</t>
  </si>
  <si>
    <t>FARM_215</t>
  </si>
  <si>
    <t>Farmer_17</t>
  </si>
  <si>
    <t>FARM_216</t>
  </si>
  <si>
    <t>FARM_218</t>
  </si>
  <si>
    <t>FARM_219</t>
  </si>
  <si>
    <t>Farmer_170</t>
  </si>
  <si>
    <t>FARM_224</t>
  </si>
  <si>
    <t>Farmer_724</t>
  </si>
  <si>
    <t>FARM_226</t>
  </si>
  <si>
    <t>FARM_228</t>
  </si>
  <si>
    <t>Farmer_641</t>
  </si>
  <si>
    <t>FARM_229</t>
  </si>
  <si>
    <t>Farmer_431</t>
  </si>
  <si>
    <t>Farmer_640</t>
  </si>
  <si>
    <t>Farmer_891</t>
  </si>
  <si>
    <t>FARM_236</t>
  </si>
  <si>
    <t>FARM_237</t>
  </si>
  <si>
    <t>FARM_238</t>
  </si>
  <si>
    <t>Farmer_304</t>
  </si>
  <si>
    <t>FARM_240</t>
  </si>
  <si>
    <t>FARM_243</t>
  </si>
  <si>
    <t>FARM_244</t>
  </si>
  <si>
    <t>Farmer_615</t>
  </si>
  <si>
    <t>FARM_245</t>
  </si>
  <si>
    <t>FARM_247</t>
  </si>
  <si>
    <t>FARM_248</t>
  </si>
  <si>
    <t>Farmer_780</t>
  </si>
  <si>
    <t>Farmer_875</t>
  </si>
  <si>
    <t>Farmer_92</t>
  </si>
  <si>
    <t>Farmer_535</t>
  </si>
  <si>
    <t>FARM_258</t>
  </si>
  <si>
    <t>FARM_263</t>
  </si>
  <si>
    <t>FARM_266</t>
  </si>
  <si>
    <t>FARM_274</t>
  </si>
  <si>
    <t>Farmer_634</t>
  </si>
  <si>
    <t>FARM_275</t>
  </si>
  <si>
    <t>FARM_276</t>
  </si>
  <si>
    <t>FARM_278</t>
  </si>
  <si>
    <t>Farmer_195</t>
  </si>
  <si>
    <t>FARM_286</t>
  </si>
  <si>
    <t>FARM_289</t>
  </si>
  <si>
    <t>Farmer_414</t>
  </si>
  <si>
    <t>FARM_295</t>
  </si>
  <si>
    <t>FARM_296</t>
  </si>
  <si>
    <t>Farmer_638</t>
  </si>
  <si>
    <t>FARM_299</t>
  </si>
  <si>
    <t>Farmer_485</t>
  </si>
  <si>
    <t>Farmer_159</t>
  </si>
  <si>
    <t>Farmer_656</t>
  </si>
  <si>
    <t>Farmer_469</t>
  </si>
  <si>
    <t>Farmer_428</t>
  </si>
  <si>
    <t>FARM_310</t>
  </si>
  <si>
    <t>Farmer_179</t>
  </si>
  <si>
    <t>FARM_315</t>
  </si>
  <si>
    <t>FARM_316</t>
  </si>
  <si>
    <t>Farmer_576</t>
  </si>
  <si>
    <t>FARM_317</t>
  </si>
  <si>
    <t>Farmer_334</t>
  </si>
  <si>
    <t>FARM_323</t>
  </si>
  <si>
    <t>FARM_324</t>
  </si>
  <si>
    <t>Farmer_679</t>
  </si>
  <si>
    <t>Farmer_371</t>
  </si>
  <si>
    <t>FARM_329</t>
  </si>
  <si>
    <t>FARM_331</t>
  </si>
  <si>
    <t>Farmer_776</t>
  </si>
  <si>
    <t>FARM_336</t>
  </si>
  <si>
    <t>FARM_337</t>
  </si>
  <si>
    <t>Farmer_292</t>
  </si>
  <si>
    <t>FARM_345</t>
  </si>
  <si>
    <t>Farmer_712</t>
  </si>
  <si>
    <t>Farmer_580</t>
  </si>
  <si>
    <t>Farmer_445</t>
  </si>
  <si>
    <t>FARM_350</t>
  </si>
  <si>
    <t>Farmer_563</t>
  </si>
  <si>
    <t>FARM_354</t>
  </si>
  <si>
    <t>FARM_355</t>
  </si>
  <si>
    <t>Farmer_558</t>
  </si>
  <si>
    <t>FARM_361</t>
  </si>
  <si>
    <t>FARM_364</t>
  </si>
  <si>
    <t>Farmer_273</t>
  </si>
  <si>
    <t>Farmer_388</t>
  </si>
  <si>
    <t>FARM_374</t>
  </si>
  <si>
    <t>FARM_376</t>
  </si>
  <si>
    <t>FARM_377</t>
  </si>
  <si>
    <t>Farmer_494</t>
  </si>
  <si>
    <t>Farmer_101</t>
  </si>
  <si>
    <t>FARM_384</t>
  </si>
  <si>
    <t>FARM_385</t>
  </si>
  <si>
    <t>FARM_388</t>
  </si>
  <si>
    <t>Farmer_785</t>
  </si>
  <si>
    <t>FARM_390</t>
  </si>
  <si>
    <t>FARM_393</t>
  </si>
  <si>
    <t>FARM_395</t>
  </si>
  <si>
    <t>Farmer_258</t>
  </si>
  <si>
    <t>FARM_399</t>
  </si>
  <si>
    <t>Farmer_197</t>
  </si>
  <si>
    <t>Farmer_796</t>
  </si>
  <si>
    <t>FARM_404</t>
  </si>
  <si>
    <t>Farmer_153</t>
  </si>
  <si>
    <t>FARM_406</t>
  </si>
  <si>
    <t>FARM_409</t>
  </si>
  <si>
    <t>Farmer_871</t>
  </si>
  <si>
    <t>FARM_411</t>
  </si>
  <si>
    <t>Farmer_876</t>
  </si>
  <si>
    <t>Farmer_490</t>
  </si>
  <si>
    <t>FARM_420</t>
  </si>
  <si>
    <t>Farmer_230</t>
  </si>
  <si>
    <t>FARM_422</t>
  </si>
  <si>
    <t>Farmer_2</t>
  </si>
  <si>
    <t>FARM_423</t>
  </si>
  <si>
    <t>Farmer_7</t>
  </si>
  <si>
    <t>FARM_426</t>
  </si>
  <si>
    <t>FARM_430</t>
  </si>
  <si>
    <t>FARM_431</t>
  </si>
  <si>
    <t>Farmer_65</t>
  </si>
  <si>
    <t>FARM_432</t>
  </si>
  <si>
    <t>FARM_433</t>
  </si>
  <si>
    <t>Farmer_854</t>
  </si>
  <si>
    <t>Farmer_77</t>
  </si>
  <si>
    <t>FARM_440</t>
  </si>
  <si>
    <t>Farmer_84</t>
  </si>
  <si>
    <t>Farmer_685</t>
  </si>
  <si>
    <t>FARM_442</t>
  </si>
  <si>
    <t>Farmer_627</t>
  </si>
  <si>
    <t>FARM_446</t>
  </si>
  <si>
    <t>Farmer_844</t>
  </si>
  <si>
    <t>Farmer_27</t>
  </si>
  <si>
    <t>FARM_452</t>
  </si>
  <si>
    <t>Farmer_58</t>
  </si>
  <si>
    <t>FARM_459</t>
  </si>
  <si>
    <t>FARM_461</t>
  </si>
  <si>
    <t>FARM_463</t>
  </si>
  <si>
    <t>Farmer_879</t>
  </si>
  <si>
    <t>Farmer_756</t>
  </si>
  <si>
    <t>FARM_466</t>
  </si>
  <si>
    <t>FARM_471</t>
  </si>
  <si>
    <t>FARM_474</t>
  </si>
  <si>
    <t>FARM_477</t>
  </si>
  <si>
    <t>Farmer_454</t>
  </si>
  <si>
    <t>FARM_478</t>
  </si>
  <si>
    <t>FARM_479</t>
  </si>
  <si>
    <t>FARM_481</t>
  </si>
  <si>
    <t>FARM_486</t>
  </si>
  <si>
    <t>Farmer_287</t>
  </si>
  <si>
    <t>Farmer_508</t>
  </si>
  <si>
    <t>FARM_491</t>
  </si>
  <si>
    <t>FARM_492</t>
  </si>
  <si>
    <t>Farmer_460</t>
  </si>
  <si>
    <t>FARM_504</t>
  </si>
  <si>
    <t>FARM_506</t>
  </si>
  <si>
    <t>Farmer_688</t>
  </si>
  <si>
    <t>FARM_509</t>
  </si>
  <si>
    <t>Farmer_569</t>
  </si>
  <si>
    <t>FARM_516</t>
  </si>
  <si>
    <t>Farmer_894</t>
  </si>
  <si>
    <t>Farmer_486</t>
  </si>
  <si>
    <t>FARM_523</t>
  </si>
  <si>
    <t>FARM_526</t>
  </si>
  <si>
    <t>FARM_528</t>
  </si>
  <si>
    <t>Farmer_788</t>
  </si>
  <si>
    <t>Farmer_270</t>
  </si>
  <si>
    <t>FARM_534</t>
  </si>
  <si>
    <t>Farmer_537</t>
  </si>
  <si>
    <t>FARM_536</t>
  </si>
  <si>
    <t>FARM_537</t>
  </si>
  <si>
    <t>FARM_539</t>
  </si>
  <si>
    <t>Farmer_204</t>
  </si>
  <si>
    <t>Farmer_208</t>
  </si>
  <si>
    <t>Farmer_238</t>
  </si>
  <si>
    <t>FARM_545</t>
  </si>
  <si>
    <t>FARM_546</t>
  </si>
  <si>
    <t>FARM_550</t>
  </si>
  <si>
    <t>Farmer_476</t>
  </si>
  <si>
    <t>FARM_559</t>
  </si>
  <si>
    <t>Farmer_210</t>
  </si>
  <si>
    <t>FARM_563</t>
  </si>
  <si>
    <t>Farmer_389</t>
  </si>
  <si>
    <t>FARM_569</t>
  </si>
  <si>
    <t>FARM_570</t>
  </si>
  <si>
    <t>FARM_574</t>
  </si>
  <si>
    <t>Farmer_845</t>
  </si>
  <si>
    <t>FARM_580</t>
  </si>
  <si>
    <t>Farmer_560</t>
  </si>
  <si>
    <t>FARM_582</t>
  </si>
  <si>
    <t>FARM_587</t>
  </si>
  <si>
    <t>FARM_593</t>
  </si>
  <si>
    <t>Farmer_315</t>
  </si>
  <si>
    <t>FARM_594</t>
  </si>
  <si>
    <t>Farmer_173</t>
  </si>
  <si>
    <t>Farmer_885</t>
  </si>
  <si>
    <t>Farmer_523</t>
  </si>
  <si>
    <t>FARM_611</t>
  </si>
  <si>
    <t>Farmer_243</t>
  </si>
  <si>
    <t>FARM_616</t>
  </si>
  <si>
    <t>FARM_618</t>
  </si>
  <si>
    <t>FARM_623</t>
  </si>
  <si>
    <t>FARM_624</t>
  </si>
  <si>
    <t>Farmer_548</t>
  </si>
  <si>
    <t>FARM_626</t>
  </si>
  <si>
    <t>Farmer_759</t>
  </si>
  <si>
    <t>FARM_632</t>
  </si>
  <si>
    <t>FARM_634</t>
  </si>
  <si>
    <t>FARM_635</t>
  </si>
  <si>
    <t>FARM_636</t>
  </si>
  <si>
    <t>Farmer_900</t>
  </si>
  <si>
    <t>Farmer_841</t>
  </si>
  <si>
    <t>Farmer_604</t>
  </si>
  <si>
    <t>Farmer_550</t>
  </si>
  <si>
    <t>FARM_647</t>
  </si>
  <si>
    <t>Farmer_644</t>
  </si>
  <si>
    <t>FARM_650</t>
  </si>
  <si>
    <t>FARM_652</t>
  </si>
  <si>
    <t>Farmer_430</t>
  </si>
  <si>
    <t>FARM_655</t>
  </si>
  <si>
    <t>FARM_656</t>
  </si>
  <si>
    <t>Farmer_753</t>
  </si>
  <si>
    <t>Farmer_804</t>
  </si>
  <si>
    <t>Farmer_449</t>
  </si>
  <si>
    <t>FARM_668</t>
  </si>
  <si>
    <t>FARM_669</t>
  </si>
  <si>
    <t>Farmer_888</t>
  </si>
  <si>
    <t>FARM_671</t>
  </si>
  <si>
    <t>Farmer_898</t>
  </si>
  <si>
    <t>Farmer_118</t>
  </si>
  <si>
    <t>Farmer_698</t>
  </si>
  <si>
    <t>Farmer_30</t>
  </si>
  <si>
    <t>FARM_686</t>
  </si>
  <si>
    <t>FARM_687</t>
  </si>
  <si>
    <t>FARM_688</t>
  </si>
  <si>
    <t>Farmer_603</t>
  </si>
  <si>
    <t>Farmer_737</t>
  </si>
  <si>
    <t>FARM_700</t>
  </si>
  <si>
    <t>FARM_702</t>
  </si>
  <si>
    <t>Farmer_122</t>
  </si>
  <si>
    <t>FARM_704</t>
  </si>
  <si>
    <t>Farmer_509</t>
  </si>
  <si>
    <t>Farmer_242</t>
  </si>
  <si>
    <t>FARM_712</t>
  </si>
  <si>
    <t>FARM_722</t>
  </si>
  <si>
    <t>Farmer_554</t>
  </si>
  <si>
    <t>FARM_728</t>
  </si>
  <si>
    <t>FARM_731</t>
  </si>
  <si>
    <t>Farmer_358</t>
  </si>
  <si>
    <t>FARM_734</t>
  </si>
  <si>
    <t>Farmer_164</t>
  </si>
  <si>
    <t>FARM_737</t>
  </si>
  <si>
    <t>FARM_738</t>
  </si>
  <si>
    <t>Farmer_696</t>
  </si>
  <si>
    <t>FARM_746</t>
  </si>
  <si>
    <t>FARM_748</t>
  </si>
  <si>
    <t>Farmer_108</t>
  </si>
  <si>
    <t>FARM_749</t>
  </si>
  <si>
    <t>FARM_750</t>
  </si>
  <si>
    <t>Farmer_154</t>
  </si>
  <si>
    <t>FARM_754</t>
  </si>
  <si>
    <t>Farmer_751</t>
  </si>
  <si>
    <t>FARM_755</t>
  </si>
  <si>
    <t>FARM_756</t>
  </si>
  <si>
    <t>Farmer_789</t>
  </si>
  <si>
    <t>FARM_759</t>
  </si>
  <si>
    <t>FARM_763</t>
  </si>
  <si>
    <t>FARM_764</t>
  </si>
  <si>
    <t>FARM_765</t>
  </si>
  <si>
    <t>FARM_766</t>
  </si>
  <si>
    <t>FARM_769</t>
  </si>
  <si>
    <t>Farmer_41</t>
  </si>
  <si>
    <t>FARM_771</t>
  </si>
  <si>
    <t>FARM_772</t>
  </si>
  <si>
    <t>Farmer_241</t>
  </si>
  <si>
    <t>Farmer_296</t>
  </si>
  <si>
    <t>Farmer_872</t>
  </si>
  <si>
    <t>FARM_790</t>
  </si>
  <si>
    <t>FARM_791</t>
  </si>
  <si>
    <t>FARM_796</t>
  </si>
  <si>
    <t>FARM_800</t>
  </si>
  <si>
    <t>CC_41</t>
  </si>
  <si>
    <t>CC_100</t>
  </si>
  <si>
    <t>CC_101</t>
  </si>
  <si>
    <t>CC_102</t>
  </si>
  <si>
    <t>CC_103</t>
  </si>
  <si>
    <t>CC_104</t>
  </si>
  <si>
    <t>CC_105</t>
  </si>
  <si>
    <t>CC_106</t>
  </si>
  <si>
    <t>CC_107</t>
  </si>
  <si>
    <t>CC_108</t>
  </si>
  <si>
    <t>CC_109</t>
  </si>
  <si>
    <t>CC_110</t>
  </si>
  <si>
    <t>CC_111</t>
  </si>
  <si>
    <t>CC_112</t>
  </si>
  <si>
    <t>CC_113</t>
  </si>
  <si>
    <t>CC_114</t>
  </si>
  <si>
    <t>CC_115</t>
  </si>
  <si>
    <t>CC_116</t>
  </si>
  <si>
    <t>CC_117</t>
  </si>
  <si>
    <t>CC_118</t>
  </si>
  <si>
    <t>CC_42</t>
  </si>
  <si>
    <t>CC_43</t>
  </si>
  <si>
    <t>CC_44</t>
  </si>
  <si>
    <t>CC_45</t>
  </si>
  <si>
    <t>CC_46</t>
  </si>
  <si>
    <t>CC_47</t>
  </si>
  <si>
    <t>CC_48</t>
  </si>
  <si>
    <t>CC_49</t>
  </si>
  <si>
    <t>CC_50</t>
  </si>
  <si>
    <t>CC_51</t>
  </si>
  <si>
    <t>CC_52</t>
  </si>
  <si>
    <t>CC_53</t>
  </si>
  <si>
    <t>CC_54</t>
  </si>
  <si>
    <t>CC_55</t>
  </si>
  <si>
    <t>CC_56</t>
  </si>
  <si>
    <t>CC_57</t>
  </si>
  <si>
    <t>CC_58</t>
  </si>
  <si>
    <t>CC_59</t>
  </si>
  <si>
    <t>CC_60</t>
  </si>
  <si>
    <t>CC_61</t>
  </si>
  <si>
    <t>CC_62</t>
  </si>
  <si>
    <t>CC_63</t>
  </si>
  <si>
    <t>CC_64</t>
  </si>
  <si>
    <t>CC_65</t>
  </si>
  <si>
    <t>CC_66</t>
  </si>
  <si>
    <t>CC_67</t>
  </si>
  <si>
    <t>CC_68</t>
  </si>
  <si>
    <t>CC_69</t>
  </si>
  <si>
    <t>CC_70</t>
  </si>
  <si>
    <t>CC_71</t>
  </si>
  <si>
    <t>CC_72</t>
  </si>
  <si>
    <t>CC_73</t>
  </si>
  <si>
    <t>CC_74</t>
  </si>
  <si>
    <t>CC_75</t>
  </si>
  <si>
    <t>CC_76</t>
  </si>
  <si>
    <t>CC_77</t>
  </si>
  <si>
    <t>CC_78</t>
  </si>
  <si>
    <t>CC_79</t>
  </si>
  <si>
    <t>CC_80</t>
  </si>
  <si>
    <t>CC_81</t>
  </si>
  <si>
    <t>CC_82</t>
  </si>
  <si>
    <t>CC_83</t>
  </si>
  <si>
    <t>CC_84</t>
  </si>
  <si>
    <t>CC_85</t>
  </si>
  <si>
    <t>CC_86</t>
  </si>
  <si>
    <t>CC_87</t>
  </si>
  <si>
    <t>CC_88</t>
  </si>
  <si>
    <t>CC_89</t>
  </si>
  <si>
    <t>CC_90</t>
  </si>
  <si>
    <t>CC_91</t>
  </si>
  <si>
    <t>CC_92</t>
  </si>
  <si>
    <t>CC_93</t>
  </si>
  <si>
    <t>CC_94</t>
  </si>
  <si>
    <t>CC_95</t>
  </si>
  <si>
    <t>CC_96</t>
  </si>
  <si>
    <t>CC_97</t>
  </si>
  <si>
    <t>CC_98</t>
  </si>
  <si>
    <t>CC_99</t>
  </si>
  <si>
    <t>CC_119</t>
  </si>
  <si>
    <t>CC_120</t>
  </si>
  <si>
    <t>CC_121</t>
  </si>
  <si>
    <t>CC_122</t>
  </si>
  <si>
    <t>CC_123</t>
  </si>
  <si>
    <t>CC_124</t>
  </si>
  <si>
    <t>CC_125</t>
  </si>
  <si>
    <t>CC_126</t>
  </si>
  <si>
    <t>CC_127</t>
  </si>
  <si>
    <t>CC_128</t>
  </si>
  <si>
    <t>CC_129</t>
  </si>
  <si>
    <t>CC_130</t>
  </si>
  <si>
    <t>CC_131</t>
  </si>
  <si>
    <t>CC_132</t>
  </si>
  <si>
    <t>CC_133</t>
  </si>
  <si>
    <t>CC_134</t>
  </si>
  <si>
    <t>CC_135</t>
  </si>
  <si>
    <t>CC_136</t>
  </si>
  <si>
    <t>CC_137</t>
  </si>
  <si>
    <t>CC_138</t>
  </si>
  <si>
    <t>CC_139</t>
  </si>
  <si>
    <t>CC_140</t>
  </si>
  <si>
    <t>CC_141</t>
  </si>
  <si>
    <t>CC_142</t>
  </si>
  <si>
    <t>CC_143</t>
  </si>
  <si>
    <t>CC_144</t>
  </si>
  <si>
    <t>CC_145</t>
  </si>
  <si>
    <t>CC_146</t>
  </si>
  <si>
    <t>CC_147</t>
  </si>
  <si>
    <t>CC_148</t>
  </si>
  <si>
    <t>CC_149</t>
  </si>
  <si>
    <t>CC_150</t>
  </si>
  <si>
    <t>CC_151</t>
  </si>
  <si>
    <t>CC_152</t>
  </si>
  <si>
    <t>CC_153</t>
  </si>
  <si>
    <t>CC_154</t>
  </si>
  <si>
    <t>CC_155</t>
  </si>
  <si>
    <t>CC_156</t>
  </si>
  <si>
    <t>CC_157</t>
  </si>
  <si>
    <t>CC_158</t>
  </si>
  <si>
    <t>CC_159</t>
  </si>
  <si>
    <t>CC_160</t>
  </si>
  <si>
    <t>CC_161</t>
  </si>
  <si>
    <t>CC_162</t>
  </si>
  <si>
    <t>CC_163</t>
  </si>
  <si>
    <t>CC_164</t>
  </si>
  <si>
    <t>CC_165</t>
  </si>
  <si>
    <t>CC_166</t>
  </si>
  <si>
    <t>CC_167</t>
  </si>
  <si>
    <t>CC_168</t>
  </si>
  <si>
    <t>CC_169</t>
  </si>
  <si>
    <t>CC_170</t>
  </si>
  <si>
    <t>CC_171</t>
  </si>
  <si>
    <t>CC_172</t>
  </si>
  <si>
    <t>CC_173</t>
  </si>
  <si>
    <t>CC_174</t>
  </si>
  <si>
    <t>CC_175</t>
  </si>
  <si>
    <t>CC_176</t>
  </si>
  <si>
    <t>CC_177</t>
  </si>
  <si>
    <t>CC_178</t>
  </si>
  <si>
    <t>CC_179</t>
  </si>
  <si>
    <t>CC_180</t>
  </si>
  <si>
    <t>CC_181</t>
  </si>
  <si>
    <t>CC_182</t>
  </si>
  <si>
    <t>CC_183</t>
  </si>
  <si>
    <t>CC_184</t>
  </si>
  <si>
    <t>CC_185</t>
  </si>
  <si>
    <t>CC_186</t>
  </si>
  <si>
    <t>CC_187</t>
  </si>
  <si>
    <t>CC_188</t>
  </si>
  <si>
    <t>CC_189</t>
  </si>
  <si>
    <t>CC_190</t>
  </si>
  <si>
    <t>CC_191</t>
  </si>
  <si>
    <t>CC_192</t>
  </si>
  <si>
    <t>CC_193</t>
  </si>
  <si>
    <t>CC_194</t>
  </si>
  <si>
    <t>CC_195</t>
  </si>
  <si>
    <t>founded_year</t>
  </si>
  <si>
    <t>members_count</t>
  </si>
  <si>
    <t>Village</t>
  </si>
  <si>
    <t>Chill_21</t>
  </si>
  <si>
    <t>Chill_22</t>
  </si>
  <si>
    <t>Chill_23</t>
  </si>
  <si>
    <t>Chill_24</t>
  </si>
  <si>
    <t>Chill_25</t>
  </si>
  <si>
    <t>Chill_26</t>
  </si>
  <si>
    <t>Chill_27</t>
  </si>
  <si>
    <t>Chill_28</t>
  </si>
  <si>
    <t>Coop_21</t>
  </si>
  <si>
    <t>Coop_22</t>
  </si>
  <si>
    <t>Coop_23</t>
  </si>
  <si>
    <t>Coop_24</t>
  </si>
  <si>
    <t>Coop_25</t>
  </si>
  <si>
    <t>Coop_26</t>
  </si>
  <si>
    <t>Coop_27</t>
  </si>
  <si>
    <t>Coop_28</t>
  </si>
  <si>
    <t>vehicle_type</t>
  </si>
  <si>
    <t>owner_type</t>
  </si>
  <si>
    <t>Mini-Truck</t>
  </si>
  <si>
    <t>Cooperative</t>
  </si>
  <si>
    <t>Private</t>
  </si>
  <si>
    <t>Van</t>
  </si>
  <si>
    <t>Plant_11</t>
  </si>
  <si>
    <t>zone</t>
  </si>
  <si>
    <t>TN1</t>
  </si>
  <si>
    <t>RJ1</t>
  </si>
  <si>
    <t>PJ1</t>
  </si>
  <si>
    <t>MH1</t>
  </si>
  <si>
    <t>RJ2</t>
  </si>
  <si>
    <t>KA1</t>
  </si>
  <si>
    <t>PJ2</t>
  </si>
  <si>
    <t>KA2</t>
  </si>
  <si>
    <t>MH2</t>
  </si>
  <si>
    <t>TN2</t>
  </si>
  <si>
    <t>HR1</t>
  </si>
  <si>
    <t>Plant_12</t>
  </si>
  <si>
    <t>HR2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</si>
</sst>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AE623-3CE3-4F67-9EDA-B4A174CEC21D}" name="scd" displayName="scd" ref="A1:AE1001" totalsRowShown="0">
  <autoFilter ref="A1:AE1001" xr:uid="{04EAE623-3CE3-4F67-9EDA-B4A174CEC21D}"/>
  <sortState xmlns:xlrd2="http://schemas.microsoft.com/office/spreadsheetml/2017/richdata2" ref="A2:AE1001">
    <sortCondition ref="R1:R1001"/>
  </sortState>
  <tableColumns count="31">
    <tableColumn id="1" xr3:uid="{7225BF31-C4B0-4320-B7D2-0241C07BDE63}" name="collection_id"/>
    <tableColumn id="2" xr3:uid="{C678B620-A322-46FD-8142-8595E36D78B8}" name="collection_date" dataDxfId="8"/>
    <tableColumn id="3" xr3:uid="{B4566CAC-6BB5-4139-BF1F-8D45BE27DAF8}" name="pickup_time" dataDxfId="7"/>
    <tableColumn id="4" xr3:uid="{B5733FF1-9BD6-47EB-B1F3-20D073F05C96}" name="arrival_time" dataDxfId="6"/>
    <tableColumn id="5" xr3:uid="{EAD0452B-9739-41B7-9376-6428D06C069B}" name="farm_id"/>
    <tableColumn id="6" xr3:uid="{A5366D3C-0903-4B35-9901-0EAA7C3718E8}" name="farmer_name">
      <calculatedColumnFormula>_xlfn.XLOOKUP(scd[[#This Row],[farm_id]],farms[farm_id],farms[farmer_name])</calculatedColumnFormula>
    </tableColumn>
    <tableColumn id="7" xr3:uid="{63D0B58C-7026-4B46-99CD-47B3AA46CA4E}" name="village">
      <calculatedColumnFormula>_xlfn.XLOOKUP(scd[[#This Row],[farm_id]],farms[farm_id],farms[village])</calculatedColumnFormula>
    </tableColumn>
    <tableColumn id="8" xr3:uid="{A0C0D292-5342-4018-90BE-6C7D94B4DC63}" name="district">
      <calculatedColumnFormula>_xlfn.XLOOKUP(scd[[#This Row],[farm_id]],farms[farm_id],farms[district])</calculatedColumnFormula>
    </tableColumn>
    <tableColumn id="9" xr3:uid="{CF759D09-48D8-4C0D-BE2A-1A7EA228712E}" name="state">
      <calculatedColumnFormula>_xlfn.XLOOKUP(scd[[#This Row],[farm_id]],farms[farm_id],farms[state])</calculatedColumnFormula>
    </tableColumn>
    <tableColumn id="10" xr3:uid="{6C5031E3-408E-479E-A5BA-CDBA8EC641ED}" name="cooperative_id">
      <calculatedColumnFormula>_xlfn.XLOOKUP(scd[[#This Row],[district]],cooperatives[district],cooperatives[cooperative_id])</calculatedColumnFormula>
    </tableColumn>
    <tableColumn id="11" xr3:uid="{AA5534AC-501D-4320-A047-DDB85FC7865D}" name="collection_center_id" dataDxfId="5">
      <calculatedColumnFormula>_xlfn.XLOOKUP(scd[[#This Row],[village]],collectioncenters[village],collectioncenters[collection_center_id])</calculatedColumnFormula>
    </tableColumn>
    <tableColumn id="12" xr3:uid="{A024A0E7-90A7-45EA-B6A9-BD52522462EF}" name="chilling_center_id">
      <calculatedColumnFormula>_xlfn.XLOOKUP(scd[[#This Row],[district]],chillingcenters[district],chillingcenters[chilling_center_id])</calculatedColumnFormula>
    </tableColumn>
    <tableColumn id="31" xr3:uid="{148BCCB5-7F16-4B6E-853B-56CF42D8EE62}" name="zone" dataDxfId="4">
      <calculatedColumnFormula>_xlfn.XLOOKUP(scd[[#This Row],[chilling_center_id]],chillingcenters[chilling_center_id],chillingcenters[zone])</calculatedColumnFormula>
    </tableColumn>
    <tableColumn id="13" xr3:uid="{3F271510-DBD7-4404-9CAB-1FBF8506A25B}" name="processing_plant_id" dataDxfId="3">
      <calculatedColumnFormula>_xlfn.XLOOKUP(scd[[#This Row],[zone]],plants[zone],plants[processing_plant_id])</calculatedColumnFormula>
    </tableColumn>
    <tableColumn id="14" xr3:uid="{179BC169-8FD0-4419-B363-8A54926299CE}" name="vehicle_id"/>
    <tableColumn id="15" xr3:uid="{655590FF-26D4-4AA4-AC1E-F013EB1E209C}" name="distance_km"/>
    <tableColumn id="16" xr3:uid="{3B5A3DB9-98EB-4045-8B6F-3E196A19A1F9}" name="volume_liters"/>
    <tableColumn id="17" xr3:uid="{0570004D-20AD-4DE9-B022-E71570770068}" name="fat_percent"/>
    <tableColumn id="18" xr3:uid="{45DB5225-F1E5-4507-ABCF-4D20EED8F339}" name="snf_percent"/>
    <tableColumn id="19" xr3:uid="{3D0B3A1F-DBF8-444A-A675-392913024737}" name="temp_c_at_collection"/>
    <tableColumn id="20" xr3:uid="{882B1064-0A38-475B-9FD9-7458915F073C}" name="temp_c_at_arrival"/>
    <tableColumn id="21" xr3:uid="{AC8FB3F3-A68C-4E53-BC0D-A83C7F443C6F}" name="quality_pass"/>
    <tableColumn id="22" xr3:uid="{727E1C43-A4DB-48B2-96B9-5FD76BB3670A}" name="spoilage_liters"/>
    <tableColumn id="23" xr3:uid="{8DBB8919-BD62-4934-B9C4-0AC8FABF8322}" name="payment_amount_inr"/>
    <tableColumn id="24" xr3:uid="{52CCFC0A-9F5D-4F2E-9168-92DF8ECE6083}" name="payment_date" dataDxfId="2"/>
    <tableColumn id="25" xr3:uid="{58894BC4-08AA-4FF8-B963-E17ACC5CF3D7}" name="payment_method"/>
    <tableColumn id="26" xr3:uid="{304F2690-D118-41B9-AB5A-72DF29FC87A6}" name="product_processed_type"/>
    <tableColumn id="27" xr3:uid="{3D909057-410A-4042-89F3-32E77A05F63A}" name="batch_id"/>
    <tableColumn id="28" xr3:uid="{FEBD8D41-B55F-4026-9E20-3C460B3F360B}" name="transit_time_minutes"/>
    <tableColumn id="29" xr3:uid="{A6472EB9-F764-4E5A-8C52-38DFFF68BA3B}" name="net_volume_liters"/>
    <tableColumn id="30" xr3:uid="{DA961F88-5EEA-46C8-849F-D1D9E40B533F}" name="rate_per_liter_in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6E14F9-8E78-49A6-81B0-3AF056154EA6}" name="cooperatives" displayName="cooperatives" ref="A1:E29" totalsRowShown="0">
  <autoFilter ref="A1:E29" xr:uid="{966E14F9-8E78-49A6-81B0-3AF056154EA6}"/>
  <tableColumns count="5">
    <tableColumn id="1" xr3:uid="{CF949911-E018-4576-9B88-8209B39A9224}" name="cooperative_id"/>
    <tableColumn id="2" xr3:uid="{E1FE2DA3-1FB9-4018-802D-1FF1F54F0B0C}" name="district"/>
    <tableColumn id="3" xr3:uid="{3976F6BB-95BC-4297-AC44-A083EF59CEAB}" name="state">
      <calculatedColumnFormula>_xlfn.XLOOKUP(cooperatives[[#This Row],[district]],farms[district],farms[state])</calculatedColumnFormula>
    </tableColumn>
    <tableColumn id="4" xr3:uid="{14F3AB5E-209A-424E-863F-B59AF66A7986}" name="founded_year"/>
    <tableColumn id="5" xr3:uid="{0095FEFF-04CC-4004-B5F8-DE52059B273D}" name="members_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F4820B-9F11-4747-A499-73DFCBA40C96}" name="farms" displayName="farms" ref="A1:G801" totalsRowShown="0">
  <autoFilter ref="A1:G801" xr:uid="{2AF4820B-9F11-4747-A499-73DFCBA40C96}"/>
  <tableColumns count="7">
    <tableColumn id="1" xr3:uid="{5FC68A5B-2DD0-493E-904B-2BD4926EA4DF}" name="farm_id"/>
    <tableColumn id="2" xr3:uid="{D145683A-50E4-4F52-B53B-C3191E6E372D}" name="farmer_name"/>
    <tableColumn id="3" xr3:uid="{D214C4BA-84F4-4DF4-BC48-4C326EE0C79B}" name="village"/>
    <tableColumn id="4" xr3:uid="{C9CE52F8-CD2D-454F-BADF-F1DA03862BEB}" name="district"/>
    <tableColumn id="5" xr3:uid="{76422892-C760-4A64-BB0D-ED6C3D388033}" name="state"/>
    <tableColumn id="6" xr3:uid="{C7F6533E-4E12-4B84-83E5-181D7C2654CC}" name="farm_size_category"/>
    <tableColumn id="7" xr3:uid="{D95C2FA4-D936-4198-A5A9-E6075DB83049}" name="avg_daily_milk_lit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291513-CE09-4E22-9BD6-BD895E7FC3EA}" name="collectioncenters" displayName="collectioncenters" ref="A1:D196" totalsRowShown="0">
  <autoFilter ref="A1:D196" xr:uid="{E8291513-CE09-4E22-9BD6-BD895E7FC3EA}"/>
  <tableColumns count="4">
    <tableColumn id="1" xr3:uid="{EE42F2A9-5BA0-4607-9259-64CA66BA6AD7}" name="collection_center_id"/>
    <tableColumn id="2" xr3:uid="{33FD4938-1187-42D8-AFFE-578A8532B205}" name="village"/>
    <tableColumn id="3" xr3:uid="{4290224C-1CED-4D7B-B5DF-E7C788E12DF8}" name="district">
      <calculatedColumnFormula>_xlfn.XLOOKUP(collectioncenters[[#This Row],[village]],farms[village],farms[district])</calculatedColumnFormula>
    </tableColumn>
    <tableColumn id="4" xr3:uid="{D4299291-DC8E-4F34-85AC-B9B3BB8C17FE}" name="state">
      <calculatedColumnFormula>_xlfn.XLOOKUP(collectioncenters[[#This Row],[district]],farms[district],farms[state])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E68525-1D53-4B65-A7CB-AF0F09B39E45}" name="chillingcenters" displayName="chillingcenters" ref="A1:E29" totalsRowShown="0">
  <autoFilter ref="A1:E29" xr:uid="{74E68525-1D53-4B65-A7CB-AF0F09B39E45}"/>
  <tableColumns count="5">
    <tableColumn id="1" xr3:uid="{868B8CD5-77BF-48C9-9F2D-A5758A1F5D5A}" name="chilling_center_id"/>
    <tableColumn id="6" xr3:uid="{C9428984-F58C-4DE9-A019-A7E083D9327B}" name="Village" dataDxfId="1">
      <calculatedColumnFormula>_xlfn.XLOOKUP(chillingcenters[[#This Row],[district]],farms[district],farms[village])</calculatedColumnFormula>
    </tableColumn>
    <tableColumn id="2" xr3:uid="{181EF9AB-BF85-4B9C-9D93-FE0583FBB48C}" name="district" dataDxfId="0"/>
    <tableColumn id="3" xr3:uid="{455A0E71-A8ED-4FA7-8E83-ACF433A7231B}" name="state">
      <calculatedColumnFormula>_xlfn.XLOOKUP(chillingcenters[[#This Row],[district]],farms[district],farms[state])</calculatedColumnFormula>
    </tableColumn>
    <tableColumn id="7" xr3:uid="{A04D7B55-17CD-4F17-996D-64DB537C97C9}" name="zo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40C8AF-6CD5-491B-ABF5-8E3978A5531B}" name="vehicles" displayName="vehicles" ref="A1:C81" totalsRowShown="0">
  <autoFilter ref="A1:C81" xr:uid="{0540C8AF-6CD5-491B-ABF5-8E3978A5531B}"/>
  <tableColumns count="3">
    <tableColumn id="1" xr3:uid="{8FCE0602-6A11-4368-A6F8-7A0968066544}" name="vehicle_id"/>
    <tableColumn id="2" xr3:uid="{6CEB84F0-062A-482C-A2E4-D794DC122814}" name="vehicle_type"/>
    <tableColumn id="4" xr3:uid="{85F88963-452F-4BB8-A6DB-20A681439C62}" name="owner_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4C8B85-8D77-4C71-92C8-253556BB9F70}" name="plants" displayName="plants" ref="A1:D13" totalsRowShown="0">
  <autoFilter ref="A1:D13" xr:uid="{794C8B85-8D77-4C71-92C8-253556BB9F70}"/>
  <sortState xmlns:xlrd2="http://schemas.microsoft.com/office/spreadsheetml/2017/richdata2" ref="A2:D13">
    <sortCondition ref="A2:A13"/>
  </sortState>
  <tableColumns count="4">
    <tableColumn id="1" xr3:uid="{1A6C0344-671D-437B-B58D-C1FF396B89B0}" name="processing_plant_id"/>
    <tableColumn id="2" xr3:uid="{307337F5-14C9-4968-BF57-9574069731A5}" name="district"/>
    <tableColumn id="3" xr3:uid="{8AF75C5C-230F-4D8A-B4A6-1E7BD53BBE86}" name="state"/>
    <tableColumn id="6" xr3:uid="{0DEB688A-75B7-42E8-91ED-D24C2CA52BE3}" name="z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4CD7-111E-401C-B493-3926EF148B60}">
  <dimension ref="A1:AE1001"/>
  <sheetViews>
    <sheetView workbookViewId="0"/>
  </sheetViews>
  <sheetFormatPr defaultRowHeight="15" x14ac:dyDescent="0.25"/>
  <cols>
    <col min="1" max="1" width="14.85546875" bestFit="1" customWidth="1"/>
    <col min="2" max="2" width="17.28515625" bestFit="1" customWidth="1"/>
    <col min="3" max="4" width="15.5703125" bestFit="1" customWidth="1"/>
    <col min="5" max="5" width="10" bestFit="1" customWidth="1"/>
    <col min="6" max="6" width="15.140625" customWidth="1"/>
    <col min="7" max="7" width="10.85546875" bestFit="1" customWidth="1"/>
    <col min="8" max="8" width="17.5703125" bestFit="1" customWidth="1"/>
    <col min="9" max="9" width="12.42578125" bestFit="1" customWidth="1"/>
    <col min="10" max="10" width="16.7109375" bestFit="1" customWidth="1"/>
    <col min="11" max="11" width="21.85546875" bestFit="1" customWidth="1"/>
    <col min="12" max="12" width="19" customWidth="1"/>
    <col min="13" max="13" width="7.5703125" bestFit="1" customWidth="1"/>
    <col min="14" max="14" width="21" customWidth="1"/>
    <col min="15" max="15" width="12.28515625" customWidth="1"/>
    <col min="16" max="16" width="14.42578125" customWidth="1"/>
    <col min="17" max="17" width="15.42578125" customWidth="1"/>
    <col min="18" max="18" width="13.42578125" customWidth="1"/>
    <col min="19" max="19" width="13.85546875" customWidth="1"/>
    <col min="20" max="20" width="22.140625" customWidth="1"/>
    <col min="21" max="21" width="22.5703125" bestFit="1" customWidth="1"/>
    <col min="22" max="22" width="14.28515625" customWidth="1"/>
    <col min="23" max="23" width="16.28515625" customWidth="1"/>
    <col min="24" max="24" width="22" customWidth="1"/>
    <col min="25" max="25" width="15.85546875" customWidth="1"/>
    <col min="26" max="26" width="18.85546875" customWidth="1"/>
    <col min="27" max="27" width="25.28515625" customWidth="1"/>
    <col min="28" max="28" width="19.7109375" bestFit="1" customWidth="1"/>
    <col min="29" max="29" width="22.28515625" customWidth="1"/>
    <col min="30" max="30" width="19.28515625" customWidth="1"/>
    <col min="31" max="31" width="18.42578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3952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1072</v>
      </c>
      <c r="B2" s="1">
        <v>45817</v>
      </c>
      <c r="C2" s="2">
        <v>45817.241666666669</v>
      </c>
      <c r="D2" s="2">
        <v>45817.272916666669</v>
      </c>
      <c r="E2" t="s">
        <v>1073</v>
      </c>
      <c r="F2" t="str">
        <f>_xlfn.XLOOKUP(scd[[#This Row],[farm_id]],farms[farm_id],farms[farmer_name])</f>
        <v>Farmer_885</v>
      </c>
      <c r="G2" t="str">
        <f>_xlfn.XLOOKUP(scd[[#This Row],[farm_id]],farms[farm_id],farms[village])</f>
        <v>Village_113</v>
      </c>
      <c r="H2" t="str">
        <f>_xlfn.XLOOKUP(scd[[#This Row],[farm_id]],farms[farm_id],farms[district])</f>
        <v>Jaipur</v>
      </c>
      <c r="I2" t="str">
        <f>_xlfn.XLOOKUP(scd[[#This Row],[farm_id]],farms[farm_id],farms[state])</f>
        <v>Rajasthan</v>
      </c>
      <c r="J2" t="str">
        <f>_xlfn.XLOOKUP(scd[[#This Row],[district]],cooperatives[district],cooperatives[cooperative_id])</f>
        <v>Coop_8</v>
      </c>
      <c r="K2" t="str">
        <f>_xlfn.XLOOKUP(scd[[#This Row],[village]],collectioncenters[village],collectioncenters[collection_center_id])</f>
        <v>CC_17</v>
      </c>
      <c r="L2" t="str">
        <f>_xlfn.XLOOKUP(scd[[#This Row],[district]],chillingcenters[district],chillingcenters[chilling_center_id])</f>
        <v>Chill_8</v>
      </c>
      <c r="M2" t="str">
        <f>_xlfn.XLOOKUP(scd[[#This Row],[chilling_center_id]],chillingcenters[chilling_center_id],chillingcenters[zone])</f>
        <v>RJ1</v>
      </c>
      <c r="N2" t="str">
        <f>_xlfn.XLOOKUP(scd[[#This Row],[zone]],plants[zone],plants[processing_plant_id])</f>
        <v>Plant_2</v>
      </c>
      <c r="O2" t="s">
        <v>773</v>
      </c>
      <c r="P2">
        <v>1.9</v>
      </c>
      <c r="Q2">
        <v>56.4</v>
      </c>
      <c r="R2">
        <v>2.5</v>
      </c>
      <c r="S2">
        <v>8.1199999999999992</v>
      </c>
      <c r="T2">
        <v>31.1</v>
      </c>
      <c r="U2">
        <v>10.4</v>
      </c>
      <c r="V2" t="b">
        <v>1</v>
      </c>
      <c r="W2">
        <v>0.23</v>
      </c>
      <c r="X2">
        <v>2098.5100000000002</v>
      </c>
      <c r="Y2" s="1">
        <v>45824</v>
      </c>
      <c r="Z2" t="s">
        <v>41</v>
      </c>
      <c r="AA2" t="s">
        <v>42</v>
      </c>
      <c r="AB2" t="s">
        <v>1074</v>
      </c>
      <c r="AC2">
        <v>45</v>
      </c>
      <c r="AD2">
        <v>56.17</v>
      </c>
      <c r="AE2">
        <v>37.36</v>
      </c>
    </row>
    <row r="3" spans="1:31" x14ac:dyDescent="0.25">
      <c r="A3" t="s">
        <v>2920</v>
      </c>
      <c r="B3" s="1">
        <v>45708</v>
      </c>
      <c r="C3" s="2">
        <v>45708.347222222219</v>
      </c>
      <c r="D3" s="2">
        <v>45708.363888888889</v>
      </c>
      <c r="E3" t="s">
        <v>1184</v>
      </c>
      <c r="F3" t="str">
        <f>_xlfn.XLOOKUP(scd[[#This Row],[farm_id]],farms[farm_id],farms[farmer_name])</f>
        <v>Farmer_16</v>
      </c>
      <c r="G3" t="str">
        <f>_xlfn.XLOOKUP(scd[[#This Row],[farm_id]],farms[farm_id],farms[village])</f>
        <v>Village_157</v>
      </c>
      <c r="H3" t="str">
        <f>_xlfn.XLOOKUP(scd[[#This Row],[farm_id]],farms[farm_id],farms[district])</f>
        <v>Hubli</v>
      </c>
      <c r="I3" t="str">
        <f>_xlfn.XLOOKUP(scd[[#This Row],[farm_id]],farms[farm_id],farms[state])</f>
        <v>Karnataka</v>
      </c>
      <c r="J3" t="str">
        <f>_xlfn.XLOOKUP(scd[[#This Row],[district]],cooperatives[district],cooperatives[cooperative_id])</f>
        <v>Coop_18</v>
      </c>
      <c r="K3" t="str">
        <f>_xlfn.XLOOKUP(scd[[#This Row],[village]],collectioncenters[village],collectioncenters[collection_center_id])</f>
        <v>CC_65</v>
      </c>
      <c r="L3" t="str">
        <f>_xlfn.XLOOKUP(scd[[#This Row],[district]],chillingcenters[district],chillingcenters[chilling_center_id])</f>
        <v>Chill_18</v>
      </c>
      <c r="M3" t="str">
        <f>_xlfn.XLOOKUP(scd[[#This Row],[chilling_center_id]],chillingcenters[chilling_center_id],chillingcenters[zone])</f>
        <v>KA2</v>
      </c>
      <c r="N3" t="str">
        <f>_xlfn.XLOOKUP(scd[[#This Row],[zone]],plants[zone],plants[processing_plant_id])</f>
        <v>Plant_8</v>
      </c>
      <c r="O3" t="s">
        <v>409</v>
      </c>
      <c r="P3">
        <v>7.3</v>
      </c>
      <c r="Q3">
        <v>5.8</v>
      </c>
      <c r="R3">
        <v>2.68</v>
      </c>
      <c r="S3">
        <v>8.16</v>
      </c>
      <c r="T3">
        <v>33.1</v>
      </c>
      <c r="U3">
        <v>10.3</v>
      </c>
      <c r="V3" t="b">
        <v>1</v>
      </c>
      <c r="W3">
        <v>0</v>
      </c>
      <c r="X3">
        <v>222.6</v>
      </c>
      <c r="Y3" s="1">
        <v>45709</v>
      </c>
      <c r="Z3" t="s">
        <v>76</v>
      </c>
      <c r="AA3" t="s">
        <v>420</v>
      </c>
      <c r="AB3" t="s">
        <v>2921</v>
      </c>
      <c r="AC3">
        <v>24</v>
      </c>
      <c r="AD3">
        <v>5.8</v>
      </c>
      <c r="AE3">
        <v>38.380000000000003</v>
      </c>
    </row>
    <row r="4" spans="1:31" x14ac:dyDescent="0.25">
      <c r="A4" t="s">
        <v>483</v>
      </c>
      <c r="B4" s="1">
        <v>45763</v>
      </c>
      <c r="C4" s="2">
        <v>45763.456250000003</v>
      </c>
      <c r="D4" s="2">
        <v>45763.525000000001</v>
      </c>
      <c r="E4" t="s">
        <v>484</v>
      </c>
      <c r="F4" t="str">
        <f>_xlfn.XLOOKUP(scd[[#This Row],[farm_id]],farms[farm_id],farms[farmer_name])</f>
        <v>Farmer_803</v>
      </c>
      <c r="G4" t="str">
        <f>_xlfn.XLOOKUP(scd[[#This Row],[farm_id]],farms[farm_id],farms[village])</f>
        <v>Village_61</v>
      </c>
      <c r="H4" t="str">
        <f>_xlfn.XLOOKUP(scd[[#This Row],[farm_id]],farms[farm_id],farms[district])</f>
        <v>Panipat</v>
      </c>
      <c r="I4" t="str">
        <f>_xlfn.XLOOKUP(scd[[#This Row],[farm_id]],farms[farm_id],farms[state])</f>
        <v>Haryana</v>
      </c>
      <c r="J4" t="str">
        <f>_xlfn.XLOOKUP(scd[[#This Row],[district]],cooperatives[district],cooperatives[cooperative_id])</f>
        <v>Coop_28</v>
      </c>
      <c r="K4" t="str">
        <f>_xlfn.XLOOKUP(scd[[#This Row],[village]],collectioncenters[village],collectioncenters[collection_center_id])</f>
        <v>CC_157</v>
      </c>
      <c r="L4" t="str">
        <f>_xlfn.XLOOKUP(scd[[#This Row],[district]],chillingcenters[district],chillingcenters[chilling_center_id])</f>
        <v>Chill_28</v>
      </c>
      <c r="M4" t="str">
        <f>_xlfn.XLOOKUP(scd[[#This Row],[chilling_center_id]],chillingcenters[chilling_center_id],chillingcenters[zone])</f>
        <v>HR2</v>
      </c>
      <c r="N4" t="str">
        <f>_xlfn.XLOOKUP(scd[[#This Row],[zone]],plants[zone],plants[processing_plant_id])</f>
        <v>Plant_12</v>
      </c>
      <c r="O4" t="s">
        <v>97</v>
      </c>
      <c r="P4">
        <v>3.7</v>
      </c>
      <c r="Q4">
        <v>22.1</v>
      </c>
      <c r="R4">
        <v>2.75</v>
      </c>
      <c r="S4">
        <v>8.24</v>
      </c>
      <c r="T4">
        <v>31.2</v>
      </c>
      <c r="U4">
        <v>12</v>
      </c>
      <c r="V4" t="b">
        <v>0</v>
      </c>
      <c r="W4">
        <v>0</v>
      </c>
      <c r="X4">
        <v>861.24</v>
      </c>
      <c r="Y4" s="1">
        <v>45764</v>
      </c>
      <c r="Z4" t="s">
        <v>239</v>
      </c>
      <c r="AA4" t="s">
        <v>42</v>
      </c>
      <c r="AB4" t="s">
        <v>486</v>
      </c>
      <c r="AC4">
        <v>99</v>
      </c>
      <c r="AD4">
        <v>22.1</v>
      </c>
      <c r="AE4">
        <v>38.97</v>
      </c>
    </row>
    <row r="5" spans="1:31" x14ac:dyDescent="0.25">
      <c r="A5" t="s">
        <v>1377</v>
      </c>
      <c r="B5" s="1">
        <v>45785</v>
      </c>
      <c r="C5" s="2">
        <v>45785.254861111112</v>
      </c>
      <c r="D5" s="2">
        <v>45785.258333333331</v>
      </c>
      <c r="E5" t="s">
        <v>1378</v>
      </c>
      <c r="F5" t="str">
        <f>_xlfn.XLOOKUP(scd[[#This Row],[farm_id]],farms[farm_id],farms[farmer_name])</f>
        <v>Farmer_55</v>
      </c>
      <c r="G5" t="str">
        <f>_xlfn.XLOOKUP(scd[[#This Row],[farm_id]],farms[farm_id],farms[village])</f>
        <v>Village_133</v>
      </c>
      <c r="H5" t="str">
        <f>_xlfn.XLOOKUP(scd[[#This Row],[farm_id]],farms[farm_id],farms[district])</f>
        <v>Pune</v>
      </c>
      <c r="I5" t="str">
        <f>_xlfn.XLOOKUP(scd[[#This Row],[farm_id]],farms[farm_id],farms[state])</f>
        <v>Maharashtra</v>
      </c>
      <c r="J5" t="str">
        <f>_xlfn.XLOOKUP(scd[[#This Row],[district]],cooperatives[district],cooperatives[cooperative_id])</f>
        <v>Coop_4</v>
      </c>
      <c r="K5" t="str">
        <f>_xlfn.XLOOKUP(scd[[#This Row],[village]],collectioncenters[village],collectioncenters[collection_center_id])</f>
        <v>CC_39</v>
      </c>
      <c r="L5" t="str">
        <f>_xlfn.XLOOKUP(scd[[#This Row],[district]],chillingcenters[district],chillingcenters[chilling_center_id])</f>
        <v>Chill_4</v>
      </c>
      <c r="M5" t="str">
        <f>_xlfn.XLOOKUP(scd[[#This Row],[chilling_center_id]],chillingcenters[chilling_center_id],chillingcenters[zone])</f>
        <v>MH1</v>
      </c>
      <c r="N5" t="str">
        <f>_xlfn.XLOOKUP(scd[[#This Row],[zone]],plants[zone],plants[processing_plant_id])</f>
        <v>Plant_4</v>
      </c>
      <c r="O5" t="s">
        <v>291</v>
      </c>
      <c r="P5">
        <v>8.4</v>
      </c>
      <c r="Q5">
        <v>34.4</v>
      </c>
      <c r="R5">
        <v>2.78</v>
      </c>
      <c r="S5">
        <v>8.33</v>
      </c>
      <c r="T5">
        <v>26.1</v>
      </c>
      <c r="U5">
        <v>2</v>
      </c>
      <c r="V5" t="b">
        <v>1</v>
      </c>
      <c r="W5">
        <v>0.45</v>
      </c>
      <c r="X5">
        <v>1337.29</v>
      </c>
      <c r="Y5" s="1">
        <v>45787</v>
      </c>
      <c r="Z5" t="s">
        <v>76</v>
      </c>
      <c r="AA5" t="s">
        <v>42</v>
      </c>
      <c r="AB5" t="s">
        <v>1379</v>
      </c>
      <c r="AC5">
        <v>5</v>
      </c>
      <c r="AD5">
        <v>33.949999999999903</v>
      </c>
      <c r="AE5">
        <v>39.39</v>
      </c>
    </row>
    <row r="6" spans="1:31" x14ac:dyDescent="0.25">
      <c r="A6" t="s">
        <v>171</v>
      </c>
      <c r="B6" s="1">
        <v>45809</v>
      </c>
      <c r="C6" s="2">
        <v>45809.220833333333</v>
      </c>
      <c r="D6" s="2">
        <v>45809.300694444442</v>
      </c>
      <c r="E6" t="s">
        <v>172</v>
      </c>
      <c r="F6" t="str">
        <f>_xlfn.XLOOKUP(scd[[#This Row],[farm_id]],farms[farm_id],farms[farmer_name])</f>
        <v>Farmer_463</v>
      </c>
      <c r="G6" t="str">
        <f>_xlfn.XLOOKUP(scd[[#This Row],[farm_id]],farms[farm_id],farms[village])</f>
        <v>Village_127</v>
      </c>
      <c r="H6" t="str">
        <f>_xlfn.XLOOKUP(scd[[#This Row],[farm_id]],farms[farm_id],farms[district])</f>
        <v>Jodhpur</v>
      </c>
      <c r="I6" t="str">
        <f>_xlfn.XLOOKUP(scd[[#This Row],[farm_id]],farms[farm_id],farms[state])</f>
        <v>Rajasthan</v>
      </c>
      <c r="J6" t="str">
        <f>_xlfn.XLOOKUP(scd[[#This Row],[district]],cooperatives[district],cooperatives[cooperative_id])</f>
        <v>Coop_23</v>
      </c>
      <c r="K6" t="str">
        <f>_xlfn.XLOOKUP(scd[[#This Row],[village]],collectioncenters[village],collectioncenters[collection_center_id])</f>
        <v>CC_32</v>
      </c>
      <c r="L6" t="str">
        <f>_xlfn.XLOOKUP(scd[[#This Row],[district]],chillingcenters[district],chillingcenters[chilling_center_id])</f>
        <v>Chill_23</v>
      </c>
      <c r="M6" t="str">
        <f>_xlfn.XLOOKUP(scd[[#This Row],[chilling_center_id]],chillingcenters[chilling_center_id],chillingcenters[zone])</f>
        <v>RJ2</v>
      </c>
      <c r="N6" t="str">
        <f>_xlfn.XLOOKUP(scd[[#This Row],[zone]],plants[zone],plants[processing_plant_id])</f>
        <v>Plant_5</v>
      </c>
      <c r="O6" t="s">
        <v>178</v>
      </c>
      <c r="P6">
        <v>36.1</v>
      </c>
      <c r="Q6">
        <v>20.399999999999999</v>
      </c>
      <c r="R6">
        <v>2.87</v>
      </c>
      <c r="S6">
        <v>8.8699999999999992</v>
      </c>
      <c r="T6">
        <v>23.8</v>
      </c>
      <c r="U6">
        <v>5</v>
      </c>
      <c r="V6" t="b">
        <v>1</v>
      </c>
      <c r="W6">
        <v>0.02</v>
      </c>
      <c r="X6">
        <v>844.95</v>
      </c>
      <c r="Y6" s="1">
        <v>45809</v>
      </c>
      <c r="Z6" t="s">
        <v>41</v>
      </c>
      <c r="AA6" t="s">
        <v>42</v>
      </c>
      <c r="AB6" t="s">
        <v>179</v>
      </c>
      <c r="AC6">
        <v>115</v>
      </c>
      <c r="AD6">
        <v>20.38</v>
      </c>
      <c r="AE6">
        <v>41.46</v>
      </c>
    </row>
    <row r="7" spans="1:31" x14ac:dyDescent="0.25">
      <c r="A7" t="s">
        <v>2608</v>
      </c>
      <c r="B7" s="1">
        <v>45766</v>
      </c>
      <c r="C7" s="2">
        <v>45766.319444444445</v>
      </c>
      <c r="D7" s="2">
        <v>45766.343055555553</v>
      </c>
      <c r="E7" t="s">
        <v>2574</v>
      </c>
      <c r="F7" t="str">
        <f>_xlfn.XLOOKUP(scd[[#This Row],[farm_id]],farms[farm_id],farms[farmer_name])</f>
        <v>Farmer_237</v>
      </c>
      <c r="G7" t="str">
        <f>_xlfn.XLOOKUP(scd[[#This Row],[farm_id]],farms[farm_id],farms[village])</f>
        <v>Village_100</v>
      </c>
      <c r="H7" t="str">
        <f>_xlfn.XLOOKUP(scd[[#This Row],[farm_id]],farms[farm_id],farms[district])</f>
        <v>Jaipur</v>
      </c>
      <c r="I7" t="str">
        <f>_xlfn.XLOOKUP(scd[[#This Row],[farm_id]],farms[farm_id],farms[state])</f>
        <v>Rajasthan</v>
      </c>
      <c r="J7" t="str">
        <f>_xlfn.XLOOKUP(scd[[#This Row],[district]],cooperatives[district],cooperatives[cooperative_id])</f>
        <v>Coop_8</v>
      </c>
      <c r="K7" t="str">
        <f>_xlfn.XLOOKUP(scd[[#This Row],[village]],collectioncenters[village],collectioncenters[collection_center_id])</f>
        <v>CC_3</v>
      </c>
      <c r="L7" t="str">
        <f>_xlfn.XLOOKUP(scd[[#This Row],[district]],chillingcenters[district],chillingcenters[chilling_center_id])</f>
        <v>Chill_8</v>
      </c>
      <c r="M7" t="str">
        <f>_xlfn.XLOOKUP(scd[[#This Row],[chilling_center_id]],chillingcenters[chilling_center_id],chillingcenters[zone])</f>
        <v>RJ1</v>
      </c>
      <c r="N7" t="str">
        <f>_xlfn.XLOOKUP(scd[[#This Row],[zone]],plants[zone],plants[processing_plant_id])</f>
        <v>Plant_2</v>
      </c>
      <c r="O7" t="s">
        <v>502</v>
      </c>
      <c r="P7">
        <v>21.3</v>
      </c>
      <c r="Q7">
        <v>70.099999999999994</v>
      </c>
      <c r="R7">
        <v>2.89</v>
      </c>
      <c r="S7">
        <v>8.35</v>
      </c>
      <c r="T7">
        <v>29.6</v>
      </c>
      <c r="U7">
        <v>5.5</v>
      </c>
      <c r="V7" t="b">
        <v>1</v>
      </c>
      <c r="W7">
        <v>0.02</v>
      </c>
      <c r="X7">
        <v>2803.2</v>
      </c>
      <c r="Y7" s="1">
        <v>45766</v>
      </c>
      <c r="Z7" t="s">
        <v>76</v>
      </c>
      <c r="AA7" t="s">
        <v>42</v>
      </c>
      <c r="AB7" t="s">
        <v>2609</v>
      </c>
      <c r="AC7">
        <v>34</v>
      </c>
      <c r="AD7">
        <v>70.08</v>
      </c>
      <c r="AE7">
        <v>40</v>
      </c>
    </row>
    <row r="8" spans="1:31" x14ac:dyDescent="0.25">
      <c r="A8" t="s">
        <v>140</v>
      </c>
      <c r="B8" s="1">
        <v>45745</v>
      </c>
      <c r="C8" s="2">
        <v>45745.192361111112</v>
      </c>
      <c r="D8" s="2">
        <v>45745.257638888892</v>
      </c>
      <c r="E8" t="s">
        <v>141</v>
      </c>
      <c r="F8" t="str">
        <f>_xlfn.XLOOKUP(scd[[#This Row],[farm_id]],farms[farm_id],farms[farmer_name])</f>
        <v>Farmer_148</v>
      </c>
      <c r="G8" t="str">
        <f>_xlfn.XLOOKUP(scd[[#This Row],[farm_id]],farms[farm_id],farms[village])</f>
        <v>Village_22</v>
      </c>
      <c r="H8" t="str">
        <f>_xlfn.XLOOKUP(scd[[#This Row],[farm_id]],farms[farm_id],farms[district])</f>
        <v>Ahmedabad</v>
      </c>
      <c r="I8" t="str">
        <f>_xlfn.XLOOKUP(scd[[#This Row],[farm_id]],farms[farm_id],farms[state])</f>
        <v>Gujarat</v>
      </c>
      <c r="J8" t="str">
        <f>_xlfn.XLOOKUP(scd[[#This Row],[district]],cooperatives[district],cooperatives[cooperative_id])</f>
        <v>Coop_24</v>
      </c>
      <c r="K8" t="str">
        <f>_xlfn.XLOOKUP(scd[[#This Row],[village]],collectioncenters[village],collectioncenters[collection_center_id])</f>
        <v>CC_114</v>
      </c>
      <c r="L8" t="str">
        <f>_xlfn.XLOOKUP(scd[[#This Row],[district]],chillingcenters[district],chillingcenters[chilling_center_id])</f>
        <v>Chill_24</v>
      </c>
      <c r="M8" t="str">
        <f>_xlfn.XLOOKUP(scd[[#This Row],[chilling_center_id]],chillingcenters[chilling_center_id],chillingcenters[zone])</f>
        <v>MH1</v>
      </c>
      <c r="N8" t="str">
        <f>_xlfn.XLOOKUP(scd[[#This Row],[zone]],plants[zone],plants[processing_plant_id])</f>
        <v>Plant_4</v>
      </c>
      <c r="O8" t="s">
        <v>146</v>
      </c>
      <c r="P8">
        <v>8.1999999999999993</v>
      </c>
      <c r="Q8">
        <v>37.200000000000003</v>
      </c>
      <c r="R8">
        <v>3.04</v>
      </c>
      <c r="S8">
        <v>8.11</v>
      </c>
      <c r="T8">
        <v>26.1</v>
      </c>
      <c r="U8">
        <v>1.4</v>
      </c>
      <c r="V8" t="b">
        <v>1</v>
      </c>
      <c r="W8">
        <v>0.02</v>
      </c>
      <c r="X8">
        <v>1488.32</v>
      </c>
      <c r="Y8" s="1">
        <v>45752</v>
      </c>
      <c r="Z8" t="s">
        <v>41</v>
      </c>
      <c r="AA8" t="s">
        <v>42</v>
      </c>
      <c r="AB8" t="s">
        <v>147</v>
      </c>
      <c r="AC8">
        <v>94</v>
      </c>
      <c r="AD8">
        <v>37.18</v>
      </c>
      <c r="AE8">
        <v>40.03</v>
      </c>
    </row>
    <row r="9" spans="1:31" x14ac:dyDescent="0.25">
      <c r="A9" t="s">
        <v>1296</v>
      </c>
      <c r="B9" s="1">
        <v>45823</v>
      </c>
      <c r="C9" s="2">
        <v>45823.219444444447</v>
      </c>
      <c r="D9" s="2">
        <v>45823.227777777778</v>
      </c>
      <c r="E9" t="s">
        <v>1297</v>
      </c>
      <c r="F9" t="str">
        <f>_xlfn.XLOOKUP(scd[[#This Row],[farm_id]],farms[farm_id],farms[farmer_name])</f>
        <v>Farmer_490</v>
      </c>
      <c r="G9" t="str">
        <f>_xlfn.XLOOKUP(scd[[#This Row],[farm_id]],farms[farm_id],farms[village])</f>
        <v>Village_132</v>
      </c>
      <c r="H9" t="str">
        <f>_xlfn.XLOOKUP(scd[[#This Row],[farm_id]],farms[farm_id],farms[district])</f>
        <v>Jodhpur</v>
      </c>
      <c r="I9" t="str">
        <f>_xlfn.XLOOKUP(scd[[#This Row],[farm_id]],farms[farm_id],farms[state])</f>
        <v>Rajasthan</v>
      </c>
      <c r="J9" t="str">
        <f>_xlfn.XLOOKUP(scd[[#This Row],[district]],cooperatives[district],cooperatives[cooperative_id])</f>
        <v>Coop_23</v>
      </c>
      <c r="K9" t="str">
        <f>_xlfn.XLOOKUP(scd[[#This Row],[village]],collectioncenters[village],collectioncenters[collection_center_id])</f>
        <v>CC_38</v>
      </c>
      <c r="L9" t="str">
        <f>_xlfn.XLOOKUP(scd[[#This Row],[district]],chillingcenters[district],chillingcenters[chilling_center_id])</f>
        <v>Chill_23</v>
      </c>
      <c r="M9" t="str">
        <f>_xlfn.XLOOKUP(scd[[#This Row],[chilling_center_id]],chillingcenters[chilling_center_id],chillingcenters[zone])</f>
        <v>RJ2</v>
      </c>
      <c r="N9" t="str">
        <f>_xlfn.XLOOKUP(scd[[#This Row],[zone]],plants[zone],plants[processing_plant_id])</f>
        <v>Plant_5</v>
      </c>
      <c r="O9" t="s">
        <v>53</v>
      </c>
      <c r="P9">
        <v>10.3</v>
      </c>
      <c r="Q9">
        <v>30.4</v>
      </c>
      <c r="R9">
        <v>3.04</v>
      </c>
      <c r="S9">
        <v>9.0500000000000007</v>
      </c>
      <c r="T9">
        <v>32.4</v>
      </c>
      <c r="U9">
        <v>8.5</v>
      </c>
      <c r="V9" t="b">
        <v>0</v>
      </c>
      <c r="W9">
        <v>3.11</v>
      </c>
      <c r="X9">
        <v>1169.3800000000001</v>
      </c>
      <c r="Y9" s="1">
        <v>45823</v>
      </c>
      <c r="Z9" t="s">
        <v>41</v>
      </c>
      <c r="AA9" t="s">
        <v>42</v>
      </c>
      <c r="AB9" t="s">
        <v>1298</v>
      </c>
      <c r="AC9">
        <v>12</v>
      </c>
      <c r="AD9">
        <v>27.29</v>
      </c>
      <c r="AE9">
        <v>42.85</v>
      </c>
    </row>
    <row r="10" spans="1:31" x14ac:dyDescent="0.25">
      <c r="A10" t="s">
        <v>2940</v>
      </c>
      <c r="B10" s="1">
        <v>45806</v>
      </c>
      <c r="C10" s="2">
        <v>45806.457638888889</v>
      </c>
      <c r="D10" s="2">
        <v>45806.499305555553</v>
      </c>
      <c r="E10" t="s">
        <v>2302</v>
      </c>
      <c r="F10" t="str">
        <f>_xlfn.XLOOKUP(scd[[#This Row],[farm_id]],farms[farm_id],farms[farmer_name])</f>
        <v>Farmer_48</v>
      </c>
      <c r="G10" t="str">
        <f>_xlfn.XLOOKUP(scd[[#This Row],[farm_id]],farms[farm_id],farms[village])</f>
        <v>Village_144</v>
      </c>
      <c r="H10" t="str">
        <f>_xlfn.XLOOKUP(scd[[#This Row],[farm_id]],farms[farm_id],farms[district])</f>
        <v>Pune</v>
      </c>
      <c r="I10" t="str">
        <f>_xlfn.XLOOKUP(scd[[#This Row],[farm_id]],farms[farm_id],farms[state])</f>
        <v>Maharashtra</v>
      </c>
      <c r="J10" t="str">
        <f>_xlfn.XLOOKUP(scd[[#This Row],[district]],cooperatives[district],cooperatives[cooperative_id])</f>
        <v>Coop_4</v>
      </c>
      <c r="K10" t="str">
        <f>_xlfn.XLOOKUP(scd[[#This Row],[village]],collectioncenters[village],collectioncenters[collection_center_id])</f>
        <v>CC_51</v>
      </c>
      <c r="L10" t="str">
        <f>_xlfn.XLOOKUP(scd[[#This Row],[district]],chillingcenters[district],chillingcenters[chilling_center_id])</f>
        <v>Chill_4</v>
      </c>
      <c r="M10" t="str">
        <f>_xlfn.XLOOKUP(scd[[#This Row],[chilling_center_id]],chillingcenters[chilling_center_id],chillingcenters[zone])</f>
        <v>MH1</v>
      </c>
      <c r="N10" t="str">
        <f>_xlfn.XLOOKUP(scd[[#This Row],[zone]],plants[zone],plants[processing_plant_id])</f>
        <v>Plant_4</v>
      </c>
      <c r="O10" t="s">
        <v>660</v>
      </c>
      <c r="P10">
        <v>7.7</v>
      </c>
      <c r="Q10">
        <v>6.5</v>
      </c>
      <c r="R10">
        <v>3.06</v>
      </c>
      <c r="S10">
        <v>8.18</v>
      </c>
      <c r="T10">
        <v>28.5</v>
      </c>
      <c r="U10">
        <v>5.5</v>
      </c>
      <c r="V10" t="b">
        <v>1</v>
      </c>
      <c r="W10">
        <v>0</v>
      </c>
      <c r="X10">
        <v>262.20999999999998</v>
      </c>
      <c r="Y10" s="1">
        <v>45808</v>
      </c>
      <c r="Z10" t="s">
        <v>41</v>
      </c>
      <c r="AA10" t="s">
        <v>42</v>
      </c>
      <c r="AB10" t="s">
        <v>2941</v>
      </c>
      <c r="AC10">
        <v>60</v>
      </c>
      <c r="AD10">
        <v>6.5</v>
      </c>
      <c r="AE10">
        <v>40.340000000000003</v>
      </c>
    </row>
    <row r="11" spans="1:31" x14ac:dyDescent="0.25">
      <c r="A11" t="s">
        <v>2319</v>
      </c>
      <c r="B11" s="1">
        <v>45825</v>
      </c>
      <c r="C11" s="2">
        <v>45825.288888888892</v>
      </c>
      <c r="D11" s="2">
        <v>45825.347222222219</v>
      </c>
      <c r="E11" t="s">
        <v>2320</v>
      </c>
      <c r="F11" t="str">
        <f>_xlfn.XLOOKUP(scd[[#This Row],[farm_id]],farms[farm_id],farms[farmer_name])</f>
        <v>Farmer_176</v>
      </c>
      <c r="G11" t="str">
        <f>_xlfn.XLOOKUP(scd[[#This Row],[farm_id]],farms[farm_id],farms[village])</f>
        <v>Village_128</v>
      </c>
      <c r="H11" t="str">
        <f>_xlfn.XLOOKUP(scd[[#This Row],[farm_id]],farms[farm_id],farms[district])</f>
        <v>Jalandhar</v>
      </c>
      <c r="I11" t="str">
        <f>_xlfn.XLOOKUP(scd[[#This Row],[farm_id]],farms[farm_id],farms[state])</f>
        <v>Punjab</v>
      </c>
      <c r="J11" t="str">
        <f>_xlfn.XLOOKUP(scd[[#This Row],[district]],cooperatives[district],cooperatives[cooperative_id])</f>
        <v>Coop_26</v>
      </c>
      <c r="K11" t="str">
        <f>_xlfn.XLOOKUP(scd[[#This Row],[village]],collectioncenters[village],collectioncenters[collection_center_id])</f>
        <v>CC_33</v>
      </c>
      <c r="L11" t="str">
        <f>_xlfn.XLOOKUP(scd[[#This Row],[district]],chillingcenters[district],chillingcenters[chilling_center_id])</f>
        <v>Chill_26</v>
      </c>
      <c r="M11" t="str">
        <f>_xlfn.XLOOKUP(scd[[#This Row],[chilling_center_id]],chillingcenters[chilling_center_id],chillingcenters[zone])</f>
        <v>PJ1</v>
      </c>
      <c r="N11" t="str">
        <f>_xlfn.XLOOKUP(scd[[#This Row],[zone]],plants[zone],plants[processing_plant_id])</f>
        <v>Plant_3</v>
      </c>
      <c r="O11" t="s">
        <v>431</v>
      </c>
      <c r="P11">
        <v>3.6</v>
      </c>
      <c r="Q11">
        <v>5</v>
      </c>
      <c r="R11">
        <v>3.07</v>
      </c>
      <c r="S11">
        <v>8.2799999999999994</v>
      </c>
      <c r="T11">
        <v>28</v>
      </c>
      <c r="U11">
        <v>7.6</v>
      </c>
      <c r="V11" t="b">
        <v>1</v>
      </c>
      <c r="W11">
        <v>0.36</v>
      </c>
      <c r="X11">
        <v>188.8</v>
      </c>
      <c r="Y11" s="1">
        <v>45828</v>
      </c>
      <c r="Z11" t="s">
        <v>76</v>
      </c>
      <c r="AA11" t="s">
        <v>42</v>
      </c>
      <c r="AB11" t="s">
        <v>2321</v>
      </c>
      <c r="AC11">
        <v>84</v>
      </c>
      <c r="AD11">
        <v>4.6399999999999997</v>
      </c>
      <c r="AE11">
        <v>40.69</v>
      </c>
    </row>
    <row r="12" spans="1:31" x14ac:dyDescent="0.25">
      <c r="A12" t="s">
        <v>66</v>
      </c>
      <c r="B12" s="1">
        <v>45672</v>
      </c>
      <c r="C12" s="2">
        <v>45672.265277777777</v>
      </c>
      <c r="D12" s="2">
        <v>45672.329861111109</v>
      </c>
      <c r="E12" t="s">
        <v>67</v>
      </c>
      <c r="F12" t="str">
        <f>_xlfn.XLOOKUP(scd[[#This Row],[farm_id]],farms[farm_id],farms[farmer_name])</f>
        <v>Farmer_622</v>
      </c>
      <c r="G12" t="str">
        <f>_xlfn.XLOOKUP(scd[[#This Row],[farm_id]],farms[farm_id],farms[village])</f>
        <v>Village_171</v>
      </c>
      <c r="H12" t="str">
        <f>_xlfn.XLOOKUP(scd[[#This Row],[farm_id]],farms[farm_id],farms[district])</f>
        <v>Patiala</v>
      </c>
      <c r="I12" t="str">
        <f>_xlfn.XLOOKUP(scd[[#This Row],[farm_id]],farms[farm_id],farms[state])</f>
        <v>Punjab</v>
      </c>
      <c r="J12" t="str">
        <f>_xlfn.XLOOKUP(scd[[#This Row],[district]],cooperatives[district],cooperatives[cooperative_id])</f>
        <v>Coop_13</v>
      </c>
      <c r="K12" t="str">
        <f>_xlfn.XLOOKUP(scd[[#This Row],[village]],collectioncenters[village],collectioncenters[collection_center_id])</f>
        <v>CC_81</v>
      </c>
      <c r="L12" t="str">
        <f>_xlfn.XLOOKUP(scd[[#This Row],[district]],chillingcenters[district],chillingcenters[chilling_center_id])</f>
        <v>Chill_13</v>
      </c>
      <c r="M12" t="str">
        <f>_xlfn.XLOOKUP(scd[[#This Row],[chilling_center_id]],chillingcenters[chilling_center_id],chillingcenters[zone])</f>
        <v>PJ2</v>
      </c>
      <c r="N12" t="str">
        <f>_xlfn.XLOOKUP(scd[[#This Row],[zone]],plants[zone],plants[processing_plant_id])</f>
        <v>Plant_7</v>
      </c>
      <c r="O12" t="s">
        <v>75</v>
      </c>
      <c r="P12">
        <v>2.8</v>
      </c>
      <c r="Q12">
        <v>36.700000000000003</v>
      </c>
      <c r="R12">
        <v>3.09</v>
      </c>
      <c r="S12">
        <v>8.23</v>
      </c>
      <c r="T12">
        <v>30.9</v>
      </c>
      <c r="U12">
        <v>4.8</v>
      </c>
      <c r="V12" t="b">
        <v>1</v>
      </c>
      <c r="W12">
        <v>0.44</v>
      </c>
      <c r="X12">
        <v>1473.61</v>
      </c>
      <c r="Y12" s="1">
        <v>45674</v>
      </c>
      <c r="Z12" t="s">
        <v>76</v>
      </c>
      <c r="AA12" t="s">
        <v>42</v>
      </c>
      <c r="AB12" t="s">
        <v>77</v>
      </c>
      <c r="AC12">
        <v>93</v>
      </c>
      <c r="AD12">
        <v>36.26</v>
      </c>
      <c r="AE12">
        <v>40.64</v>
      </c>
    </row>
    <row r="13" spans="1:31" x14ac:dyDescent="0.25">
      <c r="A13" t="s">
        <v>2279</v>
      </c>
      <c r="B13" s="1">
        <v>45699</v>
      </c>
      <c r="C13" s="2">
        <v>45699.299305555556</v>
      </c>
      <c r="D13" s="2">
        <v>45699.303472222222</v>
      </c>
      <c r="E13" t="s">
        <v>2280</v>
      </c>
      <c r="F13" t="str">
        <f>_xlfn.XLOOKUP(scd[[#This Row],[farm_id]],farms[farm_id],farms[farmer_name])</f>
        <v>Farmer_400</v>
      </c>
      <c r="G13" t="str">
        <f>_xlfn.XLOOKUP(scd[[#This Row],[farm_id]],farms[farm_id],farms[village])</f>
        <v>Village_72</v>
      </c>
      <c r="H13" t="str">
        <f>_xlfn.XLOOKUP(scd[[#This Row],[farm_id]],farms[farm_id],farms[district])</f>
        <v>Bikaner</v>
      </c>
      <c r="I13" t="str">
        <f>_xlfn.XLOOKUP(scd[[#This Row],[farm_id]],farms[farm_id],farms[state])</f>
        <v>Rajasthan</v>
      </c>
      <c r="J13" t="str">
        <f>_xlfn.XLOOKUP(scd[[#This Row],[district]],cooperatives[district],cooperatives[cooperative_id])</f>
        <v>Coop_14</v>
      </c>
      <c r="K13" t="str">
        <f>_xlfn.XLOOKUP(scd[[#This Row],[village]],collectioncenters[village],collectioncenters[collection_center_id])</f>
        <v>CC_168</v>
      </c>
      <c r="L13" t="str">
        <f>_xlfn.XLOOKUP(scd[[#This Row],[district]],chillingcenters[district],chillingcenters[chilling_center_id])</f>
        <v>Chill_14</v>
      </c>
      <c r="M13" t="str">
        <f>_xlfn.XLOOKUP(scd[[#This Row],[chilling_center_id]],chillingcenters[chilling_center_id],chillingcenters[zone])</f>
        <v>RJ1</v>
      </c>
      <c r="N13" t="str">
        <f>_xlfn.XLOOKUP(scd[[#This Row],[zone]],plants[zone],plants[processing_plant_id])</f>
        <v>Plant_2</v>
      </c>
      <c r="O13" t="s">
        <v>742</v>
      </c>
      <c r="P13">
        <v>1.9</v>
      </c>
      <c r="Q13">
        <v>26</v>
      </c>
      <c r="R13">
        <v>3.11</v>
      </c>
      <c r="S13">
        <v>8.83</v>
      </c>
      <c r="T13">
        <v>25.6</v>
      </c>
      <c r="U13">
        <v>5.9</v>
      </c>
      <c r="V13" t="b">
        <v>1</v>
      </c>
      <c r="W13">
        <v>0.32</v>
      </c>
      <c r="X13">
        <v>1092.43</v>
      </c>
      <c r="Y13" s="1">
        <v>45702</v>
      </c>
      <c r="Z13" t="s">
        <v>41</v>
      </c>
      <c r="AA13" t="s">
        <v>42</v>
      </c>
      <c r="AB13" t="s">
        <v>2281</v>
      </c>
      <c r="AC13">
        <v>6</v>
      </c>
      <c r="AD13">
        <v>25.68</v>
      </c>
      <c r="AE13">
        <v>42.54</v>
      </c>
    </row>
    <row r="14" spans="1:31" x14ac:dyDescent="0.25">
      <c r="A14" t="s">
        <v>2991</v>
      </c>
      <c r="B14" s="1">
        <v>45720</v>
      </c>
      <c r="C14" s="2">
        <v>45720.394444444442</v>
      </c>
      <c r="D14" s="2">
        <v>45720.477777777778</v>
      </c>
      <c r="E14" t="s">
        <v>949</v>
      </c>
      <c r="F14" t="str">
        <f>_xlfn.XLOOKUP(scd[[#This Row],[farm_id]],farms[farm_id],farms[farmer_name])</f>
        <v>Farmer_775</v>
      </c>
      <c r="G14" t="str">
        <f>_xlfn.XLOOKUP(scd[[#This Row],[farm_id]],farms[farm_id],farms[village])</f>
        <v>Village_13</v>
      </c>
      <c r="H14" t="str">
        <f>_xlfn.XLOOKUP(scd[[#This Row],[farm_id]],farms[farm_id],farms[district])</f>
        <v>Anand</v>
      </c>
      <c r="I14" t="str">
        <f>_xlfn.XLOOKUP(scd[[#This Row],[farm_id]],farms[farm_id],farms[state])</f>
        <v>Gujarat</v>
      </c>
      <c r="J14" t="str">
        <f>_xlfn.XLOOKUP(scd[[#This Row],[district]],cooperatives[district],cooperatives[cooperative_id])</f>
        <v>Coop_5</v>
      </c>
      <c r="K14" t="str">
        <f>_xlfn.XLOOKUP(scd[[#This Row],[village]],collectioncenters[village],collectioncenters[collection_center_id])</f>
        <v>CC_35</v>
      </c>
      <c r="L14" t="str">
        <f>_xlfn.XLOOKUP(scd[[#This Row],[district]],chillingcenters[district],chillingcenters[chilling_center_id])</f>
        <v>Chill_5</v>
      </c>
      <c r="M14" t="str">
        <f>_xlfn.XLOOKUP(scd[[#This Row],[chilling_center_id]],chillingcenters[chilling_center_id],chillingcenters[zone])</f>
        <v>MH1</v>
      </c>
      <c r="N14" t="str">
        <f>_xlfn.XLOOKUP(scd[[#This Row],[zone]],plants[zone],plants[processing_plant_id])</f>
        <v>Plant_4</v>
      </c>
      <c r="O14" t="s">
        <v>155</v>
      </c>
      <c r="P14">
        <v>16.100000000000001</v>
      </c>
      <c r="Q14">
        <v>13.1</v>
      </c>
      <c r="R14">
        <v>3.13</v>
      </c>
      <c r="S14">
        <v>8.57</v>
      </c>
      <c r="T14">
        <v>35</v>
      </c>
      <c r="U14">
        <v>10.7</v>
      </c>
      <c r="V14" t="b">
        <v>1</v>
      </c>
      <c r="W14">
        <v>0.3</v>
      </c>
      <c r="X14">
        <v>535.80999999999995</v>
      </c>
      <c r="Y14" s="1">
        <v>45727</v>
      </c>
      <c r="Z14" t="s">
        <v>41</v>
      </c>
      <c r="AA14" t="s">
        <v>42</v>
      </c>
      <c r="AB14" t="s">
        <v>2993</v>
      </c>
      <c r="AC14">
        <v>120</v>
      </c>
      <c r="AD14">
        <v>12.799999999999899</v>
      </c>
      <c r="AE14">
        <v>41.86</v>
      </c>
    </row>
    <row r="15" spans="1:31" x14ac:dyDescent="0.25">
      <c r="A15" t="s">
        <v>1879</v>
      </c>
      <c r="B15" s="1">
        <v>45673</v>
      </c>
      <c r="C15" s="2">
        <v>45673.418749999997</v>
      </c>
      <c r="D15" s="2">
        <v>45673.423611111109</v>
      </c>
      <c r="E15" t="s">
        <v>1880</v>
      </c>
      <c r="F15" t="str">
        <f>_xlfn.XLOOKUP(scd[[#This Row],[farm_id]],farms[farm_id],farms[farmer_name])</f>
        <v>Farmer_748</v>
      </c>
      <c r="G15" t="str">
        <f>_xlfn.XLOOKUP(scd[[#This Row],[farm_id]],farms[farm_id],farms[village])</f>
        <v>Village_56</v>
      </c>
      <c r="H15" t="str">
        <f>_xlfn.XLOOKUP(scd[[#This Row],[farm_id]],farms[farm_id],farms[district])</f>
        <v>Nashik</v>
      </c>
      <c r="I15" t="str">
        <f>_xlfn.XLOOKUP(scd[[#This Row],[farm_id]],farms[farm_id],farms[state])</f>
        <v>Maharashtra</v>
      </c>
      <c r="J15" t="str">
        <f>_xlfn.XLOOKUP(scd[[#This Row],[district]],cooperatives[district],cooperatives[cooperative_id])</f>
        <v>Coop_10</v>
      </c>
      <c r="K15" t="str">
        <f>_xlfn.XLOOKUP(scd[[#This Row],[village]],collectioncenters[village],collectioncenters[collection_center_id])</f>
        <v>CC_151</v>
      </c>
      <c r="L15" t="str">
        <f>_xlfn.XLOOKUP(scd[[#This Row],[district]],chillingcenters[district],chillingcenters[chilling_center_id])</f>
        <v>Chill_10</v>
      </c>
      <c r="M15" t="str">
        <f>_xlfn.XLOOKUP(scd[[#This Row],[chilling_center_id]],chillingcenters[chilling_center_id],chillingcenters[zone])</f>
        <v>MH1</v>
      </c>
      <c r="N15" t="str">
        <f>_xlfn.XLOOKUP(scd[[#This Row],[zone]],plants[zone],plants[processing_plant_id])</f>
        <v>Plant_4</v>
      </c>
      <c r="O15" t="s">
        <v>86</v>
      </c>
      <c r="P15">
        <v>1.8</v>
      </c>
      <c r="Q15">
        <v>86.1</v>
      </c>
      <c r="R15">
        <v>3.14</v>
      </c>
      <c r="S15">
        <v>8.85</v>
      </c>
      <c r="T15">
        <v>32.9</v>
      </c>
      <c r="U15">
        <v>10.9</v>
      </c>
      <c r="V15" t="b">
        <v>1</v>
      </c>
      <c r="W15">
        <v>0</v>
      </c>
      <c r="X15">
        <v>3680.77</v>
      </c>
      <c r="Y15" s="1">
        <v>45673</v>
      </c>
      <c r="Z15" t="s">
        <v>41</v>
      </c>
      <c r="AA15" t="s">
        <v>54</v>
      </c>
      <c r="AB15" t="s">
        <v>1881</v>
      </c>
      <c r="AC15">
        <v>7</v>
      </c>
      <c r="AD15">
        <v>86.1</v>
      </c>
      <c r="AE15">
        <v>42.75</v>
      </c>
    </row>
    <row r="16" spans="1:31" x14ac:dyDescent="0.25">
      <c r="A16" t="s">
        <v>2955</v>
      </c>
      <c r="B16" s="1">
        <v>45747</v>
      </c>
      <c r="C16" s="2">
        <v>45747.397222222222</v>
      </c>
      <c r="D16" s="2">
        <v>45747.426388888889</v>
      </c>
      <c r="E16" t="s">
        <v>1337</v>
      </c>
      <c r="F16" t="str">
        <f>_xlfn.XLOOKUP(scd[[#This Row],[farm_id]],farms[farm_id],farms[farmer_name])</f>
        <v>Farmer_151</v>
      </c>
      <c r="G16" t="str">
        <f>_xlfn.XLOOKUP(scd[[#This Row],[farm_id]],farms[farm_id],farms[village])</f>
        <v>Village_131</v>
      </c>
      <c r="H16" t="str">
        <f>_xlfn.XLOOKUP(scd[[#This Row],[farm_id]],farms[farm_id],farms[district])</f>
        <v>Tiruchirappalli</v>
      </c>
      <c r="I16" t="str">
        <f>_xlfn.XLOOKUP(scd[[#This Row],[farm_id]],farms[farm_id],farms[state])</f>
        <v>Tamil Nadu</v>
      </c>
      <c r="J16" t="str">
        <f>_xlfn.XLOOKUP(scd[[#This Row],[district]],cooperatives[district],cooperatives[cooperative_id])</f>
        <v>Coop_9</v>
      </c>
      <c r="K16" t="str">
        <f>_xlfn.XLOOKUP(scd[[#This Row],[village]],collectioncenters[village],collectioncenters[collection_center_id])</f>
        <v>CC_37</v>
      </c>
      <c r="L16" t="str">
        <f>_xlfn.XLOOKUP(scd[[#This Row],[district]],chillingcenters[district],chillingcenters[chilling_center_id])</f>
        <v>Chill_9</v>
      </c>
      <c r="M16" t="str">
        <f>_xlfn.XLOOKUP(scd[[#This Row],[chilling_center_id]],chillingcenters[chilling_center_id],chillingcenters[zone])</f>
        <v>TN2</v>
      </c>
      <c r="N16" t="str">
        <f>_xlfn.XLOOKUP(scd[[#This Row],[zone]],plants[zone],plants[processing_plant_id])</f>
        <v>Plant_10</v>
      </c>
      <c r="O16" t="s">
        <v>512</v>
      </c>
      <c r="P16">
        <v>13.4</v>
      </c>
      <c r="Q16">
        <v>16.7</v>
      </c>
      <c r="R16">
        <v>3.14</v>
      </c>
      <c r="S16">
        <v>8.49</v>
      </c>
      <c r="T16">
        <v>28.4</v>
      </c>
      <c r="U16">
        <v>4.5</v>
      </c>
      <c r="V16" t="b">
        <v>1</v>
      </c>
      <c r="W16">
        <v>0.5</v>
      </c>
      <c r="X16">
        <v>675.05</v>
      </c>
      <c r="Y16" s="1">
        <v>45748</v>
      </c>
      <c r="Z16" t="s">
        <v>41</v>
      </c>
      <c r="AA16" t="s">
        <v>216</v>
      </c>
      <c r="AB16" t="s">
        <v>2956</v>
      </c>
      <c r="AC16">
        <v>42</v>
      </c>
      <c r="AD16">
        <v>16.2</v>
      </c>
      <c r="AE16">
        <v>41.67</v>
      </c>
    </row>
    <row r="17" spans="1:31" x14ac:dyDescent="0.25">
      <c r="A17" t="s">
        <v>702</v>
      </c>
      <c r="B17" s="1">
        <v>45808</v>
      </c>
      <c r="C17" s="2">
        <v>45808.402083333334</v>
      </c>
      <c r="D17" s="2">
        <v>45808.42083333333</v>
      </c>
      <c r="E17" t="s">
        <v>703</v>
      </c>
      <c r="F17" t="str">
        <f>_xlfn.XLOOKUP(scd[[#This Row],[farm_id]],farms[farm_id],farms[farmer_name])</f>
        <v>Farmer_433</v>
      </c>
      <c r="G17" t="str">
        <f>_xlfn.XLOOKUP(scd[[#This Row],[farm_id]],farms[farm_id],farms[village])</f>
        <v>Village_186</v>
      </c>
      <c r="H17" t="str">
        <f>_xlfn.XLOOKUP(scd[[#This Row],[farm_id]],farms[farm_id],farms[district])</f>
        <v>Bikaner</v>
      </c>
      <c r="I17" t="str">
        <f>_xlfn.XLOOKUP(scd[[#This Row],[farm_id]],farms[farm_id],farms[state])</f>
        <v>Rajasthan</v>
      </c>
      <c r="J17" t="str">
        <f>_xlfn.XLOOKUP(scd[[#This Row],[district]],cooperatives[district],cooperatives[cooperative_id])</f>
        <v>Coop_14</v>
      </c>
      <c r="K17" t="str">
        <f>_xlfn.XLOOKUP(scd[[#This Row],[village]],collectioncenters[village],collectioncenters[collection_center_id])</f>
        <v>CC_96</v>
      </c>
      <c r="L17" t="str">
        <f>_xlfn.XLOOKUP(scd[[#This Row],[district]],chillingcenters[district],chillingcenters[chilling_center_id])</f>
        <v>Chill_14</v>
      </c>
      <c r="M17" t="str">
        <f>_xlfn.XLOOKUP(scd[[#This Row],[chilling_center_id]],chillingcenters[chilling_center_id],chillingcenters[zone])</f>
        <v>RJ1</v>
      </c>
      <c r="N17" t="str">
        <f>_xlfn.XLOOKUP(scd[[#This Row],[zone]],plants[zone],plants[processing_plant_id])</f>
        <v>Plant_2</v>
      </c>
      <c r="O17" t="s">
        <v>683</v>
      </c>
      <c r="P17">
        <v>1</v>
      </c>
      <c r="Q17">
        <v>30.3</v>
      </c>
      <c r="R17">
        <v>3.15</v>
      </c>
      <c r="S17">
        <v>8.57</v>
      </c>
      <c r="T17">
        <v>32.799999999999997</v>
      </c>
      <c r="U17">
        <v>12</v>
      </c>
      <c r="V17" t="b">
        <v>1</v>
      </c>
      <c r="W17">
        <v>0</v>
      </c>
      <c r="X17">
        <v>1271.3900000000001</v>
      </c>
      <c r="Y17" s="1">
        <v>45811</v>
      </c>
      <c r="Z17" t="s">
        <v>41</v>
      </c>
      <c r="AA17" t="s">
        <v>109</v>
      </c>
      <c r="AB17" t="s">
        <v>705</v>
      </c>
      <c r="AC17">
        <v>27</v>
      </c>
      <c r="AD17">
        <v>30.3</v>
      </c>
      <c r="AE17">
        <v>41.96</v>
      </c>
    </row>
    <row r="18" spans="1:31" x14ac:dyDescent="0.25">
      <c r="A18" t="s">
        <v>3058</v>
      </c>
      <c r="B18" s="1">
        <v>45695</v>
      </c>
      <c r="C18" s="2">
        <v>45695.432638888888</v>
      </c>
      <c r="D18" s="2">
        <v>45695.474999999999</v>
      </c>
      <c r="E18" t="s">
        <v>3059</v>
      </c>
      <c r="F18" t="str">
        <f>_xlfn.XLOOKUP(scd[[#This Row],[farm_id]],farms[farm_id],farms[farmer_name])</f>
        <v>Farmer_282</v>
      </c>
      <c r="G18" t="str">
        <f>_xlfn.XLOOKUP(scd[[#This Row],[farm_id]],farms[farm_id],farms[village])</f>
        <v>Village_99</v>
      </c>
      <c r="H18" t="str">
        <f>_xlfn.XLOOKUP(scd[[#This Row],[farm_id]],farms[farm_id],farms[district])</f>
        <v>Mysore</v>
      </c>
      <c r="I18" t="str">
        <f>_xlfn.XLOOKUP(scd[[#This Row],[farm_id]],farms[farm_id],farms[state])</f>
        <v>Karnataka</v>
      </c>
      <c r="J18" t="str">
        <f>_xlfn.XLOOKUP(scd[[#This Row],[district]],cooperatives[district],cooperatives[cooperative_id])</f>
        <v>Coop_11</v>
      </c>
      <c r="K18" t="str">
        <f>_xlfn.XLOOKUP(scd[[#This Row],[village]],collectioncenters[village],collectioncenters[collection_center_id])</f>
        <v>CC_195</v>
      </c>
      <c r="L18" t="str">
        <f>_xlfn.XLOOKUP(scd[[#This Row],[district]],chillingcenters[district],chillingcenters[chilling_center_id])</f>
        <v>Chill_11</v>
      </c>
      <c r="M18" t="str">
        <f>_xlfn.XLOOKUP(scd[[#This Row],[chilling_center_id]],chillingcenters[chilling_center_id],chillingcenters[zone])</f>
        <v>KA1</v>
      </c>
      <c r="N18" t="str">
        <f>_xlfn.XLOOKUP(scd[[#This Row],[zone]],plants[zone],plants[processing_plant_id])</f>
        <v>Plant_6</v>
      </c>
      <c r="O18" t="s">
        <v>40</v>
      </c>
      <c r="P18">
        <v>14.4</v>
      </c>
      <c r="Q18">
        <v>41.1</v>
      </c>
      <c r="R18">
        <v>3.15</v>
      </c>
      <c r="S18">
        <v>8.42</v>
      </c>
      <c r="T18">
        <v>28.6</v>
      </c>
      <c r="U18">
        <v>9.6999999999999993</v>
      </c>
      <c r="V18" t="b">
        <v>1</v>
      </c>
      <c r="W18">
        <v>0.33</v>
      </c>
      <c r="X18">
        <v>1692.36</v>
      </c>
      <c r="Y18" s="1">
        <v>45695</v>
      </c>
      <c r="Z18" t="s">
        <v>41</v>
      </c>
      <c r="AA18" t="s">
        <v>42</v>
      </c>
      <c r="AB18" t="s">
        <v>3061</v>
      </c>
      <c r="AC18">
        <v>61</v>
      </c>
      <c r="AD18">
        <v>40.770000000000003</v>
      </c>
      <c r="AE18">
        <v>41.51</v>
      </c>
    </row>
    <row r="19" spans="1:31" x14ac:dyDescent="0.25">
      <c r="A19" t="s">
        <v>3310</v>
      </c>
      <c r="B19" s="1">
        <v>45667</v>
      </c>
      <c r="C19" s="2">
        <v>45667.254166666666</v>
      </c>
      <c r="D19" s="2">
        <v>45667.298611111109</v>
      </c>
      <c r="E19" t="s">
        <v>3311</v>
      </c>
      <c r="F19" t="str">
        <f>_xlfn.XLOOKUP(scd[[#This Row],[farm_id]],farms[farm_id],farms[farmer_name])</f>
        <v>Farmer_96</v>
      </c>
      <c r="G19" t="str">
        <f>_xlfn.XLOOKUP(scd[[#This Row],[farm_id]],farms[farm_id],farms[village])</f>
        <v>Village_19</v>
      </c>
      <c r="H19" t="str">
        <f>_xlfn.XLOOKUP(scd[[#This Row],[farm_id]],farms[farm_id],farms[district])</f>
        <v>Pune</v>
      </c>
      <c r="I19" t="str">
        <f>_xlfn.XLOOKUP(scd[[#This Row],[farm_id]],farms[farm_id],farms[state])</f>
        <v>Maharashtra</v>
      </c>
      <c r="J19" t="str">
        <f>_xlfn.XLOOKUP(scd[[#This Row],[district]],cooperatives[district],cooperatives[cooperative_id])</f>
        <v>Coop_4</v>
      </c>
      <c r="K19" t="str">
        <f>_xlfn.XLOOKUP(scd[[#This Row],[village]],collectioncenters[village],collectioncenters[collection_center_id])</f>
        <v>CC_100</v>
      </c>
      <c r="L19" t="str">
        <f>_xlfn.XLOOKUP(scd[[#This Row],[district]],chillingcenters[district],chillingcenters[chilling_center_id])</f>
        <v>Chill_4</v>
      </c>
      <c r="M19" t="str">
        <f>_xlfn.XLOOKUP(scd[[#This Row],[chilling_center_id]],chillingcenters[chilling_center_id],chillingcenters[zone])</f>
        <v>MH1</v>
      </c>
      <c r="N19" t="str">
        <f>_xlfn.XLOOKUP(scd[[#This Row],[zone]],plants[zone],plants[processing_plant_id])</f>
        <v>Plant_4</v>
      </c>
      <c r="O19" t="s">
        <v>714</v>
      </c>
      <c r="P19">
        <v>10.1</v>
      </c>
      <c r="Q19">
        <v>23.6</v>
      </c>
      <c r="R19">
        <v>3.15</v>
      </c>
      <c r="S19">
        <v>8.6199999999999992</v>
      </c>
      <c r="T19">
        <v>29.3</v>
      </c>
      <c r="U19">
        <v>8.6999999999999993</v>
      </c>
      <c r="V19" t="b">
        <v>1</v>
      </c>
      <c r="W19">
        <v>0.05</v>
      </c>
      <c r="X19">
        <v>991.69</v>
      </c>
      <c r="Y19" s="1">
        <v>45668</v>
      </c>
      <c r="Z19" t="s">
        <v>41</v>
      </c>
      <c r="AA19" t="s">
        <v>109</v>
      </c>
      <c r="AB19" t="s">
        <v>3312</v>
      </c>
      <c r="AC19">
        <v>64</v>
      </c>
      <c r="AD19">
        <v>23.55</v>
      </c>
      <c r="AE19">
        <v>42.11</v>
      </c>
    </row>
    <row r="20" spans="1:31" x14ac:dyDescent="0.25">
      <c r="A20" t="s">
        <v>1768</v>
      </c>
      <c r="B20" s="1">
        <v>45712</v>
      </c>
      <c r="C20" s="2">
        <v>45712.318055555559</v>
      </c>
      <c r="D20" s="2">
        <v>45712.365972222222</v>
      </c>
      <c r="E20" t="s">
        <v>1769</v>
      </c>
      <c r="F20" t="str">
        <f>_xlfn.XLOOKUP(scd[[#This Row],[farm_id]],farms[farm_id],farms[farmer_name])</f>
        <v>Farmer_77</v>
      </c>
      <c r="G20" t="str">
        <f>_xlfn.XLOOKUP(scd[[#This Row],[farm_id]],farms[farm_id],farms[village])</f>
        <v>Village_156</v>
      </c>
      <c r="H20" t="str">
        <f>_xlfn.XLOOKUP(scd[[#This Row],[farm_id]],farms[farm_id],farms[district])</f>
        <v>Gurugram</v>
      </c>
      <c r="I20" t="str">
        <f>_xlfn.XLOOKUP(scd[[#This Row],[farm_id]],farms[farm_id],farms[state])</f>
        <v>Haryana</v>
      </c>
      <c r="J20" t="str">
        <f>_xlfn.XLOOKUP(scd[[#This Row],[district]],cooperatives[district],cooperatives[cooperative_id])</f>
        <v>Coop_2</v>
      </c>
      <c r="K20" t="str">
        <f>_xlfn.XLOOKUP(scd[[#This Row],[village]],collectioncenters[village],collectioncenters[collection_center_id])</f>
        <v>CC_64</v>
      </c>
      <c r="L20" t="str">
        <f>_xlfn.XLOOKUP(scd[[#This Row],[district]],chillingcenters[district],chillingcenters[chilling_center_id])</f>
        <v>Chill_2</v>
      </c>
      <c r="M20" t="str">
        <f>_xlfn.XLOOKUP(scd[[#This Row],[chilling_center_id]],chillingcenters[chilling_center_id],chillingcenters[zone])</f>
        <v>HR1</v>
      </c>
      <c r="N20" t="str">
        <f>_xlfn.XLOOKUP(scd[[#This Row],[zone]],plants[zone],plants[processing_plant_id])</f>
        <v>Plant_11</v>
      </c>
      <c r="O20" t="s">
        <v>431</v>
      </c>
      <c r="P20">
        <v>7.9</v>
      </c>
      <c r="Q20">
        <v>55.8</v>
      </c>
      <c r="R20">
        <v>3.16</v>
      </c>
      <c r="S20">
        <v>8.34</v>
      </c>
      <c r="T20">
        <v>31.5</v>
      </c>
      <c r="U20">
        <v>12</v>
      </c>
      <c r="V20" t="b">
        <v>1</v>
      </c>
      <c r="W20">
        <v>0</v>
      </c>
      <c r="X20">
        <v>2305.66</v>
      </c>
      <c r="Y20" s="1">
        <v>45713</v>
      </c>
      <c r="Z20" t="s">
        <v>41</v>
      </c>
      <c r="AA20" t="s">
        <v>54</v>
      </c>
      <c r="AB20" t="s">
        <v>1770</v>
      </c>
      <c r="AC20">
        <v>69</v>
      </c>
      <c r="AD20">
        <v>55.8</v>
      </c>
      <c r="AE20">
        <v>41.32</v>
      </c>
    </row>
    <row r="21" spans="1:31" x14ac:dyDescent="0.25">
      <c r="A21" t="s">
        <v>1167</v>
      </c>
      <c r="B21" s="1">
        <v>45785</v>
      </c>
      <c r="C21" s="2">
        <v>45785.35</v>
      </c>
      <c r="D21" s="2">
        <v>45785.353472222225</v>
      </c>
      <c r="E21" t="s">
        <v>1082</v>
      </c>
      <c r="F21" t="str">
        <f>_xlfn.XLOOKUP(scd[[#This Row],[farm_id]],farms[farm_id],farms[farmer_name])</f>
        <v>Farmer_408</v>
      </c>
      <c r="G21" t="str">
        <f>_xlfn.XLOOKUP(scd[[#This Row],[farm_id]],farms[farm_id],farms[village])</f>
        <v>Village_139</v>
      </c>
      <c r="H21" t="str">
        <f>_xlfn.XLOOKUP(scd[[#This Row],[farm_id]],farms[farm_id],farms[district])</f>
        <v>Belgaum</v>
      </c>
      <c r="I21" t="str">
        <f>_xlfn.XLOOKUP(scd[[#This Row],[farm_id]],farms[farm_id],farms[state])</f>
        <v>Karnataka</v>
      </c>
      <c r="J21" t="str">
        <f>_xlfn.XLOOKUP(scd[[#This Row],[district]],cooperatives[district],cooperatives[cooperative_id])</f>
        <v>Coop_21</v>
      </c>
      <c r="K21" t="str">
        <f>_xlfn.XLOOKUP(scd[[#This Row],[village]],collectioncenters[village],collectioncenters[collection_center_id])</f>
        <v>CC_45</v>
      </c>
      <c r="L21" t="str">
        <f>_xlfn.XLOOKUP(scd[[#This Row],[district]],chillingcenters[district],chillingcenters[chilling_center_id])</f>
        <v>Chill_21</v>
      </c>
      <c r="M21" t="str">
        <f>_xlfn.XLOOKUP(scd[[#This Row],[chilling_center_id]],chillingcenters[chilling_center_id],chillingcenters[zone])</f>
        <v>KA2</v>
      </c>
      <c r="N21" t="str">
        <f>_xlfn.XLOOKUP(scd[[#This Row],[zone]],plants[zone],plants[processing_plant_id])</f>
        <v>Plant_8</v>
      </c>
      <c r="O21" t="s">
        <v>185</v>
      </c>
      <c r="P21">
        <v>9.1</v>
      </c>
      <c r="Q21">
        <v>91.9</v>
      </c>
      <c r="R21">
        <v>3.18</v>
      </c>
      <c r="S21">
        <v>8.34</v>
      </c>
      <c r="T21">
        <v>32.6</v>
      </c>
      <c r="U21">
        <v>10.8</v>
      </c>
      <c r="V21" t="b">
        <v>1</v>
      </c>
      <c r="W21">
        <v>0.1</v>
      </c>
      <c r="X21">
        <v>3802.36</v>
      </c>
      <c r="Y21" s="1">
        <v>45786</v>
      </c>
      <c r="Z21" t="s">
        <v>41</v>
      </c>
      <c r="AA21" t="s">
        <v>42</v>
      </c>
      <c r="AB21" t="s">
        <v>1169</v>
      </c>
      <c r="AC21">
        <v>5</v>
      </c>
      <c r="AD21">
        <v>91.8</v>
      </c>
      <c r="AE21">
        <v>41.42</v>
      </c>
    </row>
    <row r="22" spans="1:31" x14ac:dyDescent="0.25">
      <c r="A22" t="s">
        <v>2062</v>
      </c>
      <c r="B22" s="1">
        <v>45787</v>
      </c>
      <c r="C22" s="2">
        <v>45787.200694444444</v>
      </c>
      <c r="D22" s="2">
        <v>45787.220833333333</v>
      </c>
      <c r="E22" t="s">
        <v>1187</v>
      </c>
      <c r="F22" t="str">
        <f>_xlfn.XLOOKUP(scd[[#This Row],[farm_id]],farms[farm_id],farms[farmer_name])</f>
        <v>Farmer_241</v>
      </c>
      <c r="G22" t="str">
        <f>_xlfn.XLOOKUP(scd[[#This Row],[farm_id]],farms[farm_id],farms[village])</f>
        <v>Village_191</v>
      </c>
      <c r="H22" t="str">
        <f>_xlfn.XLOOKUP(scd[[#This Row],[farm_id]],farms[farm_id],farms[district])</f>
        <v>Udaipur</v>
      </c>
      <c r="I22" t="str">
        <f>_xlfn.XLOOKUP(scd[[#This Row],[farm_id]],farms[farm_id],farms[state])</f>
        <v>Rajasthan</v>
      </c>
      <c r="J22" t="str">
        <f>_xlfn.XLOOKUP(scd[[#This Row],[district]],cooperatives[district],cooperatives[cooperative_id])</f>
        <v>Coop_17</v>
      </c>
      <c r="K22" t="str">
        <f>_xlfn.XLOOKUP(scd[[#This Row],[village]],collectioncenters[village],collectioncenters[collection_center_id])</f>
        <v>CC_102</v>
      </c>
      <c r="L22" t="str">
        <f>_xlfn.XLOOKUP(scd[[#This Row],[district]],chillingcenters[district],chillingcenters[chilling_center_id])</f>
        <v>Chill_17</v>
      </c>
      <c r="M22" t="str">
        <f>_xlfn.XLOOKUP(scd[[#This Row],[chilling_center_id]],chillingcenters[chilling_center_id],chillingcenters[zone])</f>
        <v>RJ2</v>
      </c>
      <c r="N22" t="str">
        <f>_xlfn.XLOOKUP(scd[[#This Row],[zone]],plants[zone],plants[processing_plant_id])</f>
        <v>Plant_5</v>
      </c>
      <c r="O22" t="s">
        <v>215</v>
      </c>
      <c r="P22">
        <v>3.8</v>
      </c>
      <c r="Q22">
        <v>38.799999999999997</v>
      </c>
      <c r="R22">
        <v>3.18</v>
      </c>
      <c r="S22">
        <v>8.08</v>
      </c>
      <c r="T22">
        <v>29.2</v>
      </c>
      <c r="U22">
        <v>29.8</v>
      </c>
      <c r="V22" t="b">
        <v>1</v>
      </c>
      <c r="W22">
        <v>0.02</v>
      </c>
      <c r="X22">
        <v>1576.02</v>
      </c>
      <c r="Y22" s="1">
        <v>45790</v>
      </c>
      <c r="Z22" t="s">
        <v>118</v>
      </c>
      <c r="AA22" t="s">
        <v>42</v>
      </c>
      <c r="AB22" t="s">
        <v>2063</v>
      </c>
      <c r="AC22">
        <v>29</v>
      </c>
      <c r="AD22">
        <v>38.779999999999902</v>
      </c>
      <c r="AE22">
        <v>40.64</v>
      </c>
    </row>
    <row r="23" spans="1:31" x14ac:dyDescent="0.25">
      <c r="A23" t="s">
        <v>2848</v>
      </c>
      <c r="B23" s="1">
        <v>45674</v>
      </c>
      <c r="C23" s="2">
        <v>45674.172222222223</v>
      </c>
      <c r="D23" s="2">
        <v>45674.205555555556</v>
      </c>
      <c r="E23" t="s">
        <v>2574</v>
      </c>
      <c r="F23" t="str">
        <f>_xlfn.XLOOKUP(scd[[#This Row],[farm_id]],farms[farm_id],farms[farmer_name])</f>
        <v>Farmer_237</v>
      </c>
      <c r="G23" t="str">
        <f>_xlfn.XLOOKUP(scd[[#This Row],[farm_id]],farms[farm_id],farms[village])</f>
        <v>Village_100</v>
      </c>
      <c r="H23" t="str">
        <f>_xlfn.XLOOKUP(scd[[#This Row],[farm_id]],farms[farm_id],farms[district])</f>
        <v>Jaipur</v>
      </c>
      <c r="I23" t="str">
        <f>_xlfn.XLOOKUP(scd[[#This Row],[farm_id]],farms[farm_id],farms[state])</f>
        <v>Rajasthan</v>
      </c>
      <c r="J23" t="str">
        <f>_xlfn.XLOOKUP(scd[[#This Row],[district]],cooperatives[district],cooperatives[cooperative_id])</f>
        <v>Coop_8</v>
      </c>
      <c r="K23" t="str">
        <f>_xlfn.XLOOKUP(scd[[#This Row],[village]],collectioncenters[village],collectioncenters[collection_center_id])</f>
        <v>CC_3</v>
      </c>
      <c r="L23" t="str">
        <f>_xlfn.XLOOKUP(scd[[#This Row],[district]],chillingcenters[district],chillingcenters[chilling_center_id])</f>
        <v>Chill_8</v>
      </c>
      <c r="M23" t="str">
        <f>_xlfn.XLOOKUP(scd[[#This Row],[chilling_center_id]],chillingcenters[chilling_center_id],chillingcenters[zone])</f>
        <v>RJ1</v>
      </c>
      <c r="N23" t="str">
        <f>_xlfn.XLOOKUP(scd[[#This Row],[zone]],plants[zone],plants[processing_plant_id])</f>
        <v>Plant_2</v>
      </c>
      <c r="O23" t="s">
        <v>714</v>
      </c>
      <c r="P23">
        <v>7.4</v>
      </c>
      <c r="Q23">
        <v>26.1</v>
      </c>
      <c r="R23">
        <v>3.19</v>
      </c>
      <c r="S23">
        <v>9.1300000000000008</v>
      </c>
      <c r="T23">
        <v>28.7</v>
      </c>
      <c r="U23">
        <v>4.9000000000000004</v>
      </c>
      <c r="V23" t="b">
        <v>1</v>
      </c>
      <c r="W23">
        <v>7.0000000000000007E-2</v>
      </c>
      <c r="X23">
        <v>1141.1600000000001</v>
      </c>
      <c r="Y23" s="1">
        <v>45675</v>
      </c>
      <c r="Z23" t="s">
        <v>76</v>
      </c>
      <c r="AA23" t="s">
        <v>42</v>
      </c>
      <c r="AB23" t="s">
        <v>2849</v>
      </c>
      <c r="AC23">
        <v>48</v>
      </c>
      <c r="AD23">
        <v>26.03</v>
      </c>
      <c r="AE23">
        <v>43.84</v>
      </c>
    </row>
    <row r="24" spans="1:31" x14ac:dyDescent="0.25">
      <c r="A24" t="s">
        <v>3330</v>
      </c>
      <c r="B24" s="1">
        <v>45741</v>
      </c>
      <c r="C24" s="2">
        <v>45741.405555555553</v>
      </c>
      <c r="D24" s="2">
        <v>45741.458333333336</v>
      </c>
      <c r="E24" t="s">
        <v>2053</v>
      </c>
      <c r="F24" t="str">
        <f>_xlfn.XLOOKUP(scd[[#This Row],[farm_id]],farms[farm_id],farms[farmer_name])</f>
        <v>Farmer_240</v>
      </c>
      <c r="G24" t="str">
        <f>_xlfn.XLOOKUP(scd[[#This Row],[farm_id]],farms[farm_id],farms[village])</f>
        <v>Village_92</v>
      </c>
      <c r="H24" t="str">
        <f>_xlfn.XLOOKUP(scd[[#This Row],[farm_id]],farms[farm_id],farms[district])</f>
        <v>Panipat</v>
      </c>
      <c r="I24" t="str">
        <f>_xlfn.XLOOKUP(scd[[#This Row],[farm_id]],farms[farm_id],farms[state])</f>
        <v>Haryana</v>
      </c>
      <c r="J24" t="str">
        <f>_xlfn.XLOOKUP(scd[[#This Row],[district]],cooperatives[district],cooperatives[cooperative_id])</f>
        <v>Coop_28</v>
      </c>
      <c r="K24" t="str">
        <f>_xlfn.XLOOKUP(scd[[#This Row],[village]],collectioncenters[village],collectioncenters[collection_center_id])</f>
        <v>CC_188</v>
      </c>
      <c r="L24" t="str">
        <f>_xlfn.XLOOKUP(scd[[#This Row],[district]],chillingcenters[district],chillingcenters[chilling_center_id])</f>
        <v>Chill_28</v>
      </c>
      <c r="M24" t="str">
        <f>_xlfn.XLOOKUP(scd[[#This Row],[chilling_center_id]],chillingcenters[chilling_center_id],chillingcenters[zone])</f>
        <v>HR2</v>
      </c>
      <c r="N24" t="str">
        <f>_xlfn.XLOOKUP(scd[[#This Row],[zone]],plants[zone],plants[processing_plant_id])</f>
        <v>Plant_12</v>
      </c>
      <c r="O24" t="s">
        <v>994</v>
      </c>
      <c r="P24">
        <v>35.5</v>
      </c>
      <c r="Q24">
        <v>7.2</v>
      </c>
      <c r="R24">
        <v>3.19</v>
      </c>
      <c r="S24">
        <v>8.48</v>
      </c>
      <c r="T24">
        <v>25.6</v>
      </c>
      <c r="U24">
        <v>7.5</v>
      </c>
      <c r="V24" t="b">
        <v>1</v>
      </c>
      <c r="W24">
        <v>0.33</v>
      </c>
      <c r="X24">
        <v>287.77999999999997</v>
      </c>
      <c r="Y24" s="1">
        <v>45741</v>
      </c>
      <c r="Z24" t="s">
        <v>41</v>
      </c>
      <c r="AA24" t="s">
        <v>109</v>
      </c>
      <c r="AB24" t="s">
        <v>3332</v>
      </c>
      <c r="AC24">
        <v>76</v>
      </c>
      <c r="AD24">
        <v>6.87</v>
      </c>
      <c r="AE24">
        <v>41.89</v>
      </c>
    </row>
    <row r="25" spans="1:31" x14ac:dyDescent="0.25">
      <c r="A25" t="s">
        <v>2203</v>
      </c>
      <c r="B25" s="1">
        <v>45757</v>
      </c>
      <c r="C25" s="2">
        <v>45757.299305555556</v>
      </c>
      <c r="D25" s="2">
        <v>45757.384027777778</v>
      </c>
      <c r="E25" t="s">
        <v>2204</v>
      </c>
      <c r="F25" t="str">
        <f>_xlfn.XLOOKUP(scd[[#This Row],[farm_id]],farms[farm_id],farms[farmer_name])</f>
        <v>Farmer_841</v>
      </c>
      <c r="G25" t="str">
        <f>_xlfn.XLOOKUP(scd[[#This Row],[farm_id]],farms[farm_id],farms[village])</f>
        <v>Village_12</v>
      </c>
      <c r="H25" t="str">
        <f>_xlfn.XLOOKUP(scd[[#This Row],[farm_id]],farms[farm_id],farms[district])</f>
        <v>Ahmedabad</v>
      </c>
      <c r="I25" t="str">
        <f>_xlfn.XLOOKUP(scd[[#This Row],[farm_id]],farms[farm_id],farms[state])</f>
        <v>Gujarat</v>
      </c>
      <c r="J25" t="str">
        <f>_xlfn.XLOOKUP(scd[[#This Row],[district]],cooperatives[district],cooperatives[cooperative_id])</f>
        <v>Coop_24</v>
      </c>
      <c r="K25" t="str">
        <f>_xlfn.XLOOKUP(scd[[#This Row],[village]],collectioncenters[village],collectioncenters[collection_center_id])</f>
        <v>CC_24</v>
      </c>
      <c r="L25" t="str">
        <f>_xlfn.XLOOKUP(scd[[#This Row],[district]],chillingcenters[district],chillingcenters[chilling_center_id])</f>
        <v>Chill_24</v>
      </c>
      <c r="M25" t="str">
        <f>_xlfn.XLOOKUP(scd[[#This Row],[chilling_center_id]],chillingcenters[chilling_center_id],chillingcenters[zone])</f>
        <v>MH1</v>
      </c>
      <c r="N25" t="str">
        <f>_xlfn.XLOOKUP(scd[[#This Row],[zone]],plants[zone],plants[processing_plant_id])</f>
        <v>Plant_4</v>
      </c>
      <c r="O25" t="s">
        <v>1141</v>
      </c>
      <c r="P25">
        <v>11.1</v>
      </c>
      <c r="Q25">
        <v>40.5</v>
      </c>
      <c r="R25">
        <v>3.2</v>
      </c>
      <c r="S25">
        <v>8.57</v>
      </c>
      <c r="T25">
        <v>30.2</v>
      </c>
      <c r="U25">
        <v>25.7</v>
      </c>
      <c r="V25" t="b">
        <v>1</v>
      </c>
      <c r="W25">
        <v>0</v>
      </c>
      <c r="X25">
        <v>1709.51</v>
      </c>
      <c r="Y25" s="1">
        <v>45759</v>
      </c>
      <c r="Z25" t="s">
        <v>41</v>
      </c>
      <c r="AA25" t="s">
        <v>42</v>
      </c>
      <c r="AB25" t="s">
        <v>2205</v>
      </c>
      <c r="AC25">
        <v>122</v>
      </c>
      <c r="AD25">
        <v>40.5</v>
      </c>
      <c r="AE25">
        <v>42.21</v>
      </c>
    </row>
    <row r="26" spans="1:31" x14ac:dyDescent="0.25">
      <c r="A26" t="s">
        <v>2873</v>
      </c>
      <c r="B26" s="1">
        <v>45768</v>
      </c>
      <c r="C26" s="2">
        <v>45768.246527777781</v>
      </c>
      <c r="D26" s="2">
        <v>45768.3</v>
      </c>
      <c r="E26" t="s">
        <v>749</v>
      </c>
      <c r="F26" t="str">
        <f>_xlfn.XLOOKUP(scd[[#This Row],[farm_id]],farms[farm_id],farms[farmer_name])</f>
        <v>Farmer_504</v>
      </c>
      <c r="G26" t="str">
        <f>_xlfn.XLOOKUP(scd[[#This Row],[farm_id]],farms[farm_id],farms[village])</f>
        <v>Village_17</v>
      </c>
      <c r="H26" t="str">
        <f>_xlfn.XLOOKUP(scd[[#This Row],[farm_id]],farms[farm_id],farms[district])</f>
        <v>Karnal</v>
      </c>
      <c r="I26" t="str">
        <f>_xlfn.XLOOKUP(scd[[#This Row],[farm_id]],farms[farm_id],farms[state])</f>
        <v>Haryana</v>
      </c>
      <c r="J26" t="str">
        <f>_xlfn.XLOOKUP(scd[[#This Row],[district]],cooperatives[district],cooperatives[cooperative_id])</f>
        <v>Coop_1</v>
      </c>
      <c r="K26" t="str">
        <f>_xlfn.XLOOKUP(scd[[#This Row],[village]],collectioncenters[village],collectioncenters[collection_center_id])</f>
        <v>CC_79</v>
      </c>
      <c r="L26" t="str">
        <f>_xlfn.XLOOKUP(scd[[#This Row],[district]],chillingcenters[district],chillingcenters[chilling_center_id])</f>
        <v>Chill_1</v>
      </c>
      <c r="M26" t="str">
        <f>_xlfn.XLOOKUP(scd[[#This Row],[chilling_center_id]],chillingcenters[chilling_center_id],chillingcenters[zone])</f>
        <v>HR1</v>
      </c>
      <c r="N26" t="str">
        <f>_xlfn.XLOOKUP(scd[[#This Row],[zone]],plants[zone],plants[processing_plant_id])</f>
        <v>Plant_11</v>
      </c>
      <c r="O26" t="s">
        <v>856</v>
      </c>
      <c r="P26">
        <v>32.5</v>
      </c>
      <c r="Q26">
        <v>36.9</v>
      </c>
      <c r="R26">
        <v>3.2</v>
      </c>
      <c r="S26">
        <v>8.5500000000000007</v>
      </c>
      <c r="T26">
        <v>27.5</v>
      </c>
      <c r="U26">
        <v>6.3</v>
      </c>
      <c r="V26" t="b">
        <v>1</v>
      </c>
      <c r="W26">
        <v>0.02</v>
      </c>
      <c r="X26">
        <v>1554.49</v>
      </c>
      <c r="Y26" s="1">
        <v>45771</v>
      </c>
      <c r="Z26" t="s">
        <v>41</v>
      </c>
      <c r="AA26" t="s">
        <v>42</v>
      </c>
      <c r="AB26" t="s">
        <v>2874</v>
      </c>
      <c r="AC26">
        <v>77</v>
      </c>
      <c r="AD26">
        <v>36.879999999999903</v>
      </c>
      <c r="AE26">
        <v>42.15</v>
      </c>
    </row>
    <row r="27" spans="1:31" x14ac:dyDescent="0.25">
      <c r="A27" t="s">
        <v>671</v>
      </c>
      <c r="B27" s="1">
        <v>45685</v>
      </c>
      <c r="C27" s="2">
        <v>45685.22152777778</v>
      </c>
      <c r="D27" s="2">
        <v>45685.234027777777</v>
      </c>
      <c r="E27" t="s">
        <v>672</v>
      </c>
      <c r="F27" t="str">
        <f>_xlfn.XLOOKUP(scd[[#This Row],[farm_id]],farms[farm_id],farms[farmer_name])</f>
        <v>Farmer_441</v>
      </c>
      <c r="G27" t="str">
        <f>_xlfn.XLOOKUP(scd[[#This Row],[farm_id]],farms[farm_id],farms[village])</f>
        <v>Village_123</v>
      </c>
      <c r="H27" t="str">
        <f>_xlfn.XLOOKUP(scd[[#This Row],[farm_id]],farms[farm_id],farms[district])</f>
        <v>Hisar</v>
      </c>
      <c r="I27" t="str">
        <f>_xlfn.XLOOKUP(scd[[#This Row],[farm_id]],farms[farm_id],farms[state])</f>
        <v>Haryana</v>
      </c>
      <c r="J27" t="str">
        <f>_xlfn.XLOOKUP(scd[[#This Row],[district]],cooperatives[district],cooperatives[cooperative_id])</f>
        <v>Coop_15</v>
      </c>
      <c r="K27" t="str">
        <f>_xlfn.XLOOKUP(scd[[#This Row],[village]],collectioncenters[village],collectioncenters[collection_center_id])</f>
        <v>CC_28</v>
      </c>
      <c r="L27" t="str">
        <f>_xlfn.XLOOKUP(scd[[#This Row],[district]],chillingcenters[district],chillingcenters[chilling_center_id])</f>
        <v>Chill_15</v>
      </c>
      <c r="M27" t="str">
        <f>_xlfn.XLOOKUP(scd[[#This Row],[chilling_center_id]],chillingcenters[chilling_center_id],chillingcenters[zone])</f>
        <v>HR2</v>
      </c>
      <c r="N27" t="str">
        <f>_xlfn.XLOOKUP(scd[[#This Row],[zone]],plants[zone],plants[processing_plant_id])</f>
        <v>Plant_12</v>
      </c>
      <c r="O27" t="s">
        <v>674</v>
      </c>
      <c r="P27">
        <v>27.2</v>
      </c>
      <c r="Q27">
        <v>20.399999999999999</v>
      </c>
      <c r="R27">
        <v>3.22</v>
      </c>
      <c r="S27">
        <v>8.67</v>
      </c>
      <c r="T27">
        <v>30.4</v>
      </c>
      <c r="U27">
        <v>10.5</v>
      </c>
      <c r="V27" t="b">
        <v>0</v>
      </c>
      <c r="W27">
        <v>0.95</v>
      </c>
      <c r="X27">
        <v>828.76</v>
      </c>
      <c r="Y27" s="1">
        <v>45686</v>
      </c>
      <c r="Z27" t="s">
        <v>41</v>
      </c>
      <c r="AA27" t="s">
        <v>42</v>
      </c>
      <c r="AB27" t="s">
        <v>675</v>
      </c>
      <c r="AC27">
        <v>18</v>
      </c>
      <c r="AD27">
        <v>19.45</v>
      </c>
      <c r="AE27">
        <v>42.61</v>
      </c>
    </row>
    <row r="28" spans="1:31" x14ac:dyDescent="0.25">
      <c r="A28" t="s">
        <v>1676</v>
      </c>
      <c r="B28" s="1">
        <v>45743</v>
      </c>
      <c r="C28" s="2">
        <v>45743.354166666664</v>
      </c>
      <c r="D28" s="2">
        <v>45743.376388888886</v>
      </c>
      <c r="E28" t="s">
        <v>1677</v>
      </c>
      <c r="F28" t="str">
        <f>_xlfn.XLOOKUP(scd[[#This Row],[farm_id]],farms[farm_id],farms[farmer_name])</f>
        <v>Farmer_303</v>
      </c>
      <c r="G28" t="str">
        <f>_xlfn.XLOOKUP(scd[[#This Row],[farm_id]],farms[farm_id],farms[village])</f>
        <v>Village_187</v>
      </c>
      <c r="H28" t="str">
        <f>_xlfn.XLOOKUP(scd[[#This Row],[farm_id]],farms[farm_id],farms[district])</f>
        <v>Mysore</v>
      </c>
      <c r="I28" t="str">
        <f>_xlfn.XLOOKUP(scd[[#This Row],[farm_id]],farms[farm_id],farms[state])</f>
        <v>Karnataka</v>
      </c>
      <c r="J28" t="str">
        <f>_xlfn.XLOOKUP(scd[[#This Row],[district]],cooperatives[district],cooperatives[cooperative_id])</f>
        <v>Coop_11</v>
      </c>
      <c r="K28" t="str">
        <f>_xlfn.XLOOKUP(scd[[#This Row],[village]],collectioncenters[village],collectioncenters[collection_center_id])</f>
        <v>CC_97</v>
      </c>
      <c r="L28" t="str">
        <f>_xlfn.XLOOKUP(scd[[#This Row],[district]],chillingcenters[district],chillingcenters[chilling_center_id])</f>
        <v>Chill_11</v>
      </c>
      <c r="M28" t="str">
        <f>_xlfn.XLOOKUP(scd[[#This Row],[chilling_center_id]],chillingcenters[chilling_center_id],chillingcenters[zone])</f>
        <v>KA1</v>
      </c>
      <c r="N28" t="str">
        <f>_xlfn.XLOOKUP(scd[[#This Row],[zone]],plants[zone],plants[processing_plant_id])</f>
        <v>Plant_6</v>
      </c>
      <c r="O28" t="s">
        <v>844</v>
      </c>
      <c r="P28">
        <v>8.9</v>
      </c>
      <c r="Q28">
        <v>94</v>
      </c>
      <c r="R28">
        <v>3.22</v>
      </c>
      <c r="S28">
        <v>8.84</v>
      </c>
      <c r="T28">
        <v>30.1</v>
      </c>
      <c r="U28">
        <v>6.3</v>
      </c>
      <c r="V28" t="b">
        <v>1</v>
      </c>
      <c r="W28">
        <v>0.09</v>
      </c>
      <c r="X28">
        <v>4049.4</v>
      </c>
      <c r="Y28" s="1">
        <v>45746</v>
      </c>
      <c r="Z28" t="s">
        <v>76</v>
      </c>
      <c r="AA28" t="s">
        <v>42</v>
      </c>
      <c r="AB28" t="s">
        <v>1679</v>
      </c>
      <c r="AC28">
        <v>32</v>
      </c>
      <c r="AD28">
        <v>93.91</v>
      </c>
      <c r="AE28">
        <v>43.12</v>
      </c>
    </row>
    <row r="29" spans="1:31" x14ac:dyDescent="0.25">
      <c r="A29" t="s">
        <v>2530</v>
      </c>
      <c r="B29" s="1">
        <v>45673</v>
      </c>
      <c r="C29" s="2">
        <v>45673.372916666667</v>
      </c>
      <c r="D29" s="2">
        <v>45673.434027777781</v>
      </c>
      <c r="E29" t="s">
        <v>2531</v>
      </c>
      <c r="F29" t="str">
        <f>_xlfn.XLOOKUP(scd[[#This Row],[farm_id]],farms[farm_id],farms[farmer_name])</f>
        <v>Farmer_703</v>
      </c>
      <c r="G29" t="str">
        <f>_xlfn.XLOOKUP(scd[[#This Row],[farm_id]],farms[farm_id],farms[village])</f>
        <v>Village_189</v>
      </c>
      <c r="H29" t="str">
        <f>_xlfn.XLOOKUP(scd[[#This Row],[farm_id]],farms[farm_id],farms[district])</f>
        <v>Vadodara</v>
      </c>
      <c r="I29" t="str">
        <f>_xlfn.XLOOKUP(scd[[#This Row],[farm_id]],farms[farm_id],farms[state])</f>
        <v>Gujarat</v>
      </c>
      <c r="J29" t="str">
        <f>_xlfn.XLOOKUP(scd[[#This Row],[district]],cooperatives[district],cooperatives[cooperative_id])</f>
        <v>Coop_6</v>
      </c>
      <c r="K29" t="str">
        <f>_xlfn.XLOOKUP(scd[[#This Row],[village]],collectioncenters[village],collectioncenters[collection_center_id])</f>
        <v>CC_99</v>
      </c>
      <c r="L29" t="str">
        <f>_xlfn.XLOOKUP(scd[[#This Row],[district]],chillingcenters[district],chillingcenters[chilling_center_id])</f>
        <v>Chill_6</v>
      </c>
      <c r="M29" t="str">
        <f>_xlfn.XLOOKUP(scd[[#This Row],[chilling_center_id]],chillingcenters[chilling_center_id],chillingcenters[zone])</f>
        <v>MH1</v>
      </c>
      <c r="N29" t="str">
        <f>_xlfn.XLOOKUP(scd[[#This Row],[zone]],plants[zone],plants[processing_plant_id])</f>
        <v>Plant_4</v>
      </c>
      <c r="O29" t="s">
        <v>1141</v>
      </c>
      <c r="P29">
        <v>15.1</v>
      </c>
      <c r="Q29">
        <v>8.3000000000000007</v>
      </c>
      <c r="R29">
        <v>3.24</v>
      </c>
      <c r="S29">
        <v>8.39</v>
      </c>
      <c r="T29">
        <v>26</v>
      </c>
      <c r="U29">
        <v>8.8000000000000007</v>
      </c>
      <c r="V29" t="b">
        <v>0</v>
      </c>
      <c r="W29">
        <v>0</v>
      </c>
      <c r="X29">
        <v>347.52</v>
      </c>
      <c r="Y29" s="1">
        <v>45673</v>
      </c>
      <c r="Z29" t="s">
        <v>41</v>
      </c>
      <c r="AA29" t="s">
        <v>42</v>
      </c>
      <c r="AB29" t="s">
        <v>2533</v>
      </c>
      <c r="AC29">
        <v>88</v>
      </c>
      <c r="AD29">
        <v>8.3000000000000007</v>
      </c>
      <c r="AE29">
        <v>41.87</v>
      </c>
    </row>
    <row r="30" spans="1:31" x14ac:dyDescent="0.25">
      <c r="A30" t="s">
        <v>1822</v>
      </c>
      <c r="B30" s="1">
        <v>45747</v>
      </c>
      <c r="C30" s="2">
        <v>45747.34652777778</v>
      </c>
      <c r="D30" s="2">
        <v>45747.381249999999</v>
      </c>
      <c r="E30" t="s">
        <v>1823</v>
      </c>
      <c r="F30" t="str">
        <f>_xlfn.XLOOKUP(scd[[#This Row],[farm_id]],farms[farm_id],farms[farmer_name])</f>
        <v>Farmer_553</v>
      </c>
      <c r="G30" t="str">
        <f>_xlfn.XLOOKUP(scd[[#This Row],[farm_id]],farms[farm_id],farms[village])</f>
        <v>Village_197</v>
      </c>
      <c r="H30" t="str">
        <f>_xlfn.XLOOKUP(scd[[#This Row],[farm_id]],farms[farm_id],farms[district])</f>
        <v>Coimbatore</v>
      </c>
      <c r="I30" t="str">
        <f>_xlfn.XLOOKUP(scd[[#This Row],[farm_id]],farms[farm_id],farms[state])</f>
        <v>Tamil Nadu</v>
      </c>
      <c r="J30" t="str">
        <f>_xlfn.XLOOKUP(scd[[#This Row],[district]],cooperatives[district],cooperatives[cooperative_id])</f>
        <v>Coop_25</v>
      </c>
      <c r="K30" t="str">
        <f>_xlfn.XLOOKUP(scd[[#This Row],[village]],collectioncenters[village],collectioncenters[collection_center_id])</f>
        <v>CC_107</v>
      </c>
      <c r="L30" t="str">
        <f>_xlfn.XLOOKUP(scd[[#This Row],[district]],chillingcenters[district],chillingcenters[chilling_center_id])</f>
        <v>Chill_25</v>
      </c>
      <c r="M30" t="str">
        <f>_xlfn.XLOOKUP(scd[[#This Row],[chilling_center_id]],chillingcenters[chilling_center_id],chillingcenters[zone])</f>
        <v>TN2</v>
      </c>
      <c r="N30" t="str">
        <f>_xlfn.XLOOKUP(scd[[#This Row],[zone]],plants[zone],plants[processing_plant_id])</f>
        <v>Plant_10</v>
      </c>
      <c r="O30" t="s">
        <v>194</v>
      </c>
      <c r="P30">
        <v>3</v>
      </c>
      <c r="Q30">
        <v>150.19999999999999</v>
      </c>
      <c r="R30">
        <v>3.25</v>
      </c>
      <c r="S30">
        <v>8.15</v>
      </c>
      <c r="T30">
        <v>25</v>
      </c>
      <c r="U30">
        <v>7.6</v>
      </c>
      <c r="V30" t="b">
        <v>1</v>
      </c>
      <c r="W30">
        <v>0.16</v>
      </c>
      <c r="X30">
        <v>6181.65</v>
      </c>
      <c r="Y30" s="1">
        <v>45750</v>
      </c>
      <c r="Z30" t="s">
        <v>118</v>
      </c>
      <c r="AA30" t="s">
        <v>42</v>
      </c>
      <c r="AB30" t="s">
        <v>1824</v>
      </c>
      <c r="AC30">
        <v>50</v>
      </c>
      <c r="AD30">
        <v>150.04</v>
      </c>
      <c r="AE30">
        <v>41.2</v>
      </c>
    </row>
    <row r="31" spans="1:31" x14ac:dyDescent="0.25">
      <c r="A31" t="s">
        <v>2909</v>
      </c>
      <c r="B31" s="1">
        <v>45750</v>
      </c>
      <c r="C31" s="2">
        <v>45750.382638888892</v>
      </c>
      <c r="D31" s="2">
        <v>45750.413194444445</v>
      </c>
      <c r="E31" t="s">
        <v>548</v>
      </c>
      <c r="F31" t="str">
        <f>_xlfn.XLOOKUP(scd[[#This Row],[farm_id]],farms[farm_id],farms[farmer_name])</f>
        <v>Farmer_388</v>
      </c>
      <c r="G31" t="str">
        <f>_xlfn.XLOOKUP(scd[[#This Row],[farm_id]],farms[farm_id],farms[village])</f>
        <v>Village_84</v>
      </c>
      <c r="H31" t="str">
        <f>_xlfn.XLOOKUP(scd[[#This Row],[farm_id]],farms[farm_id],farms[district])</f>
        <v>Nagpur</v>
      </c>
      <c r="I31" t="str">
        <f>_xlfn.XLOOKUP(scd[[#This Row],[farm_id]],farms[farm_id],farms[state])</f>
        <v>Maharashtra</v>
      </c>
      <c r="J31" t="str">
        <f>_xlfn.XLOOKUP(scd[[#This Row],[district]],cooperatives[district],cooperatives[cooperative_id])</f>
        <v>Coop_16</v>
      </c>
      <c r="K31" t="str">
        <f>_xlfn.XLOOKUP(scd[[#This Row],[village]],collectioncenters[village],collectioncenters[collection_center_id])</f>
        <v>CC_179</v>
      </c>
      <c r="L31" t="str">
        <f>_xlfn.XLOOKUP(scd[[#This Row],[district]],chillingcenters[district],chillingcenters[chilling_center_id])</f>
        <v>Chill_16</v>
      </c>
      <c r="M31" t="str">
        <f>_xlfn.XLOOKUP(scd[[#This Row],[chilling_center_id]],chillingcenters[chilling_center_id],chillingcenters[zone])</f>
        <v>MH2</v>
      </c>
      <c r="N31" t="str">
        <f>_xlfn.XLOOKUP(scd[[#This Row],[zone]],plants[zone],plants[processing_plant_id])</f>
        <v>Plant_9</v>
      </c>
      <c r="O31" t="s">
        <v>936</v>
      </c>
      <c r="P31">
        <v>13.6</v>
      </c>
      <c r="Q31">
        <v>93.9</v>
      </c>
      <c r="R31">
        <v>3.25</v>
      </c>
      <c r="S31">
        <v>8.86</v>
      </c>
      <c r="T31">
        <v>30.4</v>
      </c>
      <c r="U31">
        <v>7.6</v>
      </c>
      <c r="V31" t="b">
        <v>1</v>
      </c>
      <c r="W31">
        <v>0.22</v>
      </c>
      <c r="X31">
        <v>4059.15</v>
      </c>
      <c r="Y31" s="1">
        <v>45753</v>
      </c>
      <c r="Z31" t="s">
        <v>41</v>
      </c>
      <c r="AA31" t="s">
        <v>42</v>
      </c>
      <c r="AB31" t="s">
        <v>2910</v>
      </c>
      <c r="AC31">
        <v>44</v>
      </c>
      <c r="AD31">
        <v>93.68</v>
      </c>
      <c r="AE31">
        <v>43.33</v>
      </c>
    </row>
    <row r="32" spans="1:31" x14ac:dyDescent="0.25">
      <c r="A32" t="s">
        <v>3169</v>
      </c>
      <c r="B32" s="1">
        <v>45769</v>
      </c>
      <c r="C32" s="2">
        <v>45769.19027777778</v>
      </c>
      <c r="D32" s="2">
        <v>45769.201388888891</v>
      </c>
      <c r="E32" t="s">
        <v>1328</v>
      </c>
      <c r="F32" t="str">
        <f>_xlfn.XLOOKUP(scd[[#This Row],[farm_id]],farms[farm_id],farms[farmer_name])</f>
        <v>Farmer_563</v>
      </c>
      <c r="G32" t="str">
        <f>_xlfn.XLOOKUP(scd[[#This Row],[farm_id]],farms[farm_id],farms[village])</f>
        <v>Village_110</v>
      </c>
      <c r="H32" t="str">
        <f>_xlfn.XLOOKUP(scd[[#This Row],[farm_id]],farms[farm_id],farms[district])</f>
        <v>Madurai</v>
      </c>
      <c r="I32" t="str">
        <f>_xlfn.XLOOKUP(scd[[#This Row],[farm_id]],farms[farm_id],farms[state])</f>
        <v>Tamil Nadu</v>
      </c>
      <c r="J32" t="str">
        <f>_xlfn.XLOOKUP(scd[[#This Row],[district]],cooperatives[district],cooperatives[cooperative_id])</f>
        <v>Coop_20</v>
      </c>
      <c r="K32" t="str">
        <f>_xlfn.XLOOKUP(scd[[#This Row],[village]],collectioncenters[village],collectioncenters[collection_center_id])</f>
        <v>CC_14</v>
      </c>
      <c r="L32" t="str">
        <f>_xlfn.XLOOKUP(scd[[#This Row],[district]],chillingcenters[district],chillingcenters[chilling_center_id])</f>
        <v>Chill_20</v>
      </c>
      <c r="M32" t="str">
        <f>_xlfn.XLOOKUP(scd[[#This Row],[chilling_center_id]],chillingcenters[chilling_center_id],chillingcenters[zone])</f>
        <v>TN2</v>
      </c>
      <c r="N32" t="str">
        <f>_xlfn.XLOOKUP(scd[[#This Row],[zone]],plants[zone],plants[processing_plant_id])</f>
        <v>Plant_10</v>
      </c>
      <c r="O32" t="s">
        <v>784</v>
      </c>
      <c r="P32">
        <v>2.7</v>
      </c>
      <c r="Q32">
        <v>68.8</v>
      </c>
      <c r="R32">
        <v>3.25</v>
      </c>
      <c r="S32">
        <v>8.5299999999999994</v>
      </c>
      <c r="T32">
        <v>34.299999999999997</v>
      </c>
      <c r="U32">
        <v>12</v>
      </c>
      <c r="V32" t="b">
        <v>1</v>
      </c>
      <c r="W32">
        <v>0.22</v>
      </c>
      <c r="X32">
        <v>2903.68</v>
      </c>
      <c r="Y32" s="1">
        <v>45772</v>
      </c>
      <c r="Z32" t="s">
        <v>76</v>
      </c>
      <c r="AA32" t="s">
        <v>42</v>
      </c>
      <c r="AB32" t="s">
        <v>3171</v>
      </c>
      <c r="AC32">
        <v>16</v>
      </c>
      <c r="AD32">
        <v>68.58</v>
      </c>
      <c r="AE32">
        <v>42.34</v>
      </c>
    </row>
    <row r="33" spans="1:31" x14ac:dyDescent="0.25">
      <c r="A33" t="s">
        <v>1447</v>
      </c>
      <c r="B33" s="1">
        <v>45692</v>
      </c>
      <c r="C33" s="2">
        <v>45692.23541666667</v>
      </c>
      <c r="D33" s="2">
        <v>45692.238888888889</v>
      </c>
      <c r="E33" t="s">
        <v>1448</v>
      </c>
      <c r="F33" t="str">
        <f>_xlfn.XLOOKUP(scd[[#This Row],[farm_id]],farms[farm_id],farms[farmer_name])</f>
        <v>Farmer_768</v>
      </c>
      <c r="G33" t="str">
        <f>_xlfn.XLOOKUP(scd[[#This Row],[farm_id]],farms[farm_id],farms[village])</f>
        <v>Village_150</v>
      </c>
      <c r="H33" t="str">
        <f>_xlfn.XLOOKUP(scd[[#This Row],[farm_id]],farms[farm_id],farms[district])</f>
        <v>Tiruchirappalli</v>
      </c>
      <c r="I33" t="str">
        <f>_xlfn.XLOOKUP(scd[[#This Row],[farm_id]],farms[farm_id],farms[state])</f>
        <v>Tamil Nadu</v>
      </c>
      <c r="J33" t="str">
        <f>_xlfn.XLOOKUP(scd[[#This Row],[district]],cooperatives[district],cooperatives[cooperative_id])</f>
        <v>Coop_9</v>
      </c>
      <c r="K33" t="str">
        <f>_xlfn.XLOOKUP(scd[[#This Row],[village]],collectioncenters[village],collectioncenters[collection_center_id])</f>
        <v>CC_58</v>
      </c>
      <c r="L33" t="str">
        <f>_xlfn.XLOOKUP(scd[[#This Row],[district]],chillingcenters[district],chillingcenters[chilling_center_id])</f>
        <v>Chill_9</v>
      </c>
      <c r="M33" t="str">
        <f>_xlfn.XLOOKUP(scd[[#This Row],[chilling_center_id]],chillingcenters[chilling_center_id],chillingcenters[zone])</f>
        <v>TN2</v>
      </c>
      <c r="N33" t="str">
        <f>_xlfn.XLOOKUP(scd[[#This Row],[zone]],plants[zone],plants[processing_plant_id])</f>
        <v>Plant_10</v>
      </c>
      <c r="O33" t="s">
        <v>279</v>
      </c>
      <c r="P33">
        <v>21.8</v>
      </c>
      <c r="Q33">
        <v>66.400000000000006</v>
      </c>
      <c r="R33">
        <v>3.26</v>
      </c>
      <c r="S33">
        <v>8.84</v>
      </c>
      <c r="T33">
        <v>30.6</v>
      </c>
      <c r="U33">
        <v>11.4</v>
      </c>
      <c r="V33" t="b">
        <v>1</v>
      </c>
      <c r="W33">
        <v>0.23</v>
      </c>
      <c r="X33">
        <v>2866.48</v>
      </c>
      <c r="Y33" s="1">
        <v>45692</v>
      </c>
      <c r="Z33" t="s">
        <v>41</v>
      </c>
      <c r="AA33" t="s">
        <v>42</v>
      </c>
      <c r="AB33" t="s">
        <v>1449</v>
      </c>
      <c r="AC33">
        <v>5</v>
      </c>
      <c r="AD33">
        <v>66.17</v>
      </c>
      <c r="AE33">
        <v>43.32</v>
      </c>
    </row>
    <row r="34" spans="1:31" x14ac:dyDescent="0.25">
      <c r="A34" t="s">
        <v>1757</v>
      </c>
      <c r="B34" s="1">
        <v>45751</v>
      </c>
      <c r="C34" s="2">
        <v>45751.449305555558</v>
      </c>
      <c r="D34" s="2">
        <v>45751.508333333331</v>
      </c>
      <c r="E34" t="s">
        <v>1758</v>
      </c>
      <c r="F34" t="str">
        <f>_xlfn.XLOOKUP(scd[[#This Row],[farm_id]],farms[farm_id],farms[farmer_name])</f>
        <v>Farmer_459</v>
      </c>
      <c r="G34" t="str">
        <f>_xlfn.XLOOKUP(scd[[#This Row],[farm_id]],farms[farm_id],farms[village])</f>
        <v>Village_105</v>
      </c>
      <c r="H34" t="str">
        <f>_xlfn.XLOOKUP(scd[[#This Row],[farm_id]],farms[farm_id],farms[district])</f>
        <v>Nashik</v>
      </c>
      <c r="I34" t="str">
        <f>_xlfn.XLOOKUP(scd[[#This Row],[farm_id]],farms[farm_id],farms[state])</f>
        <v>Maharashtra</v>
      </c>
      <c r="J34" t="str">
        <f>_xlfn.XLOOKUP(scd[[#This Row],[district]],cooperatives[district],cooperatives[cooperative_id])</f>
        <v>Coop_10</v>
      </c>
      <c r="K34" t="str">
        <f>_xlfn.XLOOKUP(scd[[#This Row],[village]],collectioncenters[village],collectioncenters[collection_center_id])</f>
        <v>CC_8</v>
      </c>
      <c r="L34" t="str">
        <f>_xlfn.XLOOKUP(scd[[#This Row],[district]],chillingcenters[district],chillingcenters[chilling_center_id])</f>
        <v>Chill_10</v>
      </c>
      <c r="M34" t="str">
        <f>_xlfn.XLOOKUP(scd[[#This Row],[chilling_center_id]],chillingcenters[chilling_center_id],chillingcenters[zone])</f>
        <v>MH1</v>
      </c>
      <c r="N34" t="str">
        <f>_xlfn.XLOOKUP(scd[[#This Row],[zone]],plants[zone],plants[processing_plant_id])</f>
        <v>Plant_4</v>
      </c>
      <c r="O34" t="s">
        <v>97</v>
      </c>
      <c r="P34">
        <v>10</v>
      </c>
      <c r="Q34">
        <v>274.39999999999998</v>
      </c>
      <c r="R34">
        <v>3.26</v>
      </c>
      <c r="S34">
        <v>8.2799999999999994</v>
      </c>
      <c r="T34">
        <v>35.700000000000003</v>
      </c>
      <c r="U34">
        <v>11.4</v>
      </c>
      <c r="V34" t="b">
        <v>0</v>
      </c>
      <c r="W34">
        <v>1.84</v>
      </c>
      <c r="X34">
        <v>11349.4</v>
      </c>
      <c r="Y34" s="1">
        <v>45752</v>
      </c>
      <c r="Z34" t="s">
        <v>118</v>
      </c>
      <c r="AA34" t="s">
        <v>42</v>
      </c>
      <c r="AB34" t="s">
        <v>1759</v>
      </c>
      <c r="AC34">
        <v>85</v>
      </c>
      <c r="AD34">
        <v>272.56</v>
      </c>
      <c r="AE34">
        <v>41.64</v>
      </c>
    </row>
    <row r="35" spans="1:31" x14ac:dyDescent="0.25">
      <c r="A35" t="s">
        <v>1958</v>
      </c>
      <c r="B35" s="1">
        <v>45795</v>
      </c>
      <c r="C35" s="2">
        <v>45795.171527777777</v>
      </c>
      <c r="D35" s="2">
        <v>45795.198611111111</v>
      </c>
      <c r="E35" t="s">
        <v>1959</v>
      </c>
      <c r="F35" t="str">
        <f>_xlfn.XLOOKUP(scd[[#This Row],[farm_id]],farms[farm_id],farms[farmer_name])</f>
        <v>Farmer_782</v>
      </c>
      <c r="G35" t="str">
        <f>_xlfn.XLOOKUP(scd[[#This Row],[farm_id]],farms[farm_id],farms[village])</f>
        <v>Village_96</v>
      </c>
      <c r="H35" t="str">
        <f>_xlfn.XLOOKUP(scd[[#This Row],[farm_id]],farms[farm_id],farms[district])</f>
        <v>Hisar</v>
      </c>
      <c r="I35" t="str">
        <f>_xlfn.XLOOKUP(scd[[#This Row],[farm_id]],farms[farm_id],farms[state])</f>
        <v>Haryana</v>
      </c>
      <c r="J35" t="str">
        <f>_xlfn.XLOOKUP(scd[[#This Row],[district]],cooperatives[district],cooperatives[cooperative_id])</f>
        <v>Coop_15</v>
      </c>
      <c r="K35" t="str">
        <f>_xlfn.XLOOKUP(scd[[#This Row],[village]],collectioncenters[village],collectioncenters[collection_center_id])</f>
        <v>CC_192</v>
      </c>
      <c r="L35" t="str">
        <f>_xlfn.XLOOKUP(scd[[#This Row],[district]],chillingcenters[district],chillingcenters[chilling_center_id])</f>
        <v>Chill_15</v>
      </c>
      <c r="M35" t="str">
        <f>_xlfn.XLOOKUP(scd[[#This Row],[chilling_center_id]],chillingcenters[chilling_center_id],chillingcenters[zone])</f>
        <v>HR2</v>
      </c>
      <c r="N35" t="str">
        <f>_xlfn.XLOOKUP(scd[[#This Row],[zone]],plants[zone],plants[processing_plant_id])</f>
        <v>Plant_12</v>
      </c>
      <c r="O35" t="s">
        <v>231</v>
      </c>
      <c r="P35">
        <v>4.7</v>
      </c>
      <c r="Q35">
        <v>19.2</v>
      </c>
      <c r="R35">
        <v>3.27</v>
      </c>
      <c r="S35">
        <v>8.2100000000000009</v>
      </c>
      <c r="T35">
        <v>25.9</v>
      </c>
      <c r="U35">
        <v>4.3</v>
      </c>
      <c r="V35" t="b">
        <v>1</v>
      </c>
      <c r="W35">
        <v>0.04</v>
      </c>
      <c r="X35">
        <v>794.76</v>
      </c>
      <c r="Y35" s="1">
        <v>45797</v>
      </c>
      <c r="Z35" t="s">
        <v>41</v>
      </c>
      <c r="AA35" t="s">
        <v>42</v>
      </c>
      <c r="AB35" t="s">
        <v>1961</v>
      </c>
      <c r="AC35">
        <v>39</v>
      </c>
      <c r="AD35">
        <v>19.16</v>
      </c>
      <c r="AE35">
        <v>41.48</v>
      </c>
    </row>
    <row r="36" spans="1:31" x14ac:dyDescent="0.25">
      <c r="A36" t="s">
        <v>3189</v>
      </c>
      <c r="B36" s="1">
        <v>45712</v>
      </c>
      <c r="C36" s="2">
        <v>45712.270138888889</v>
      </c>
      <c r="D36" s="2">
        <v>45712.351388888892</v>
      </c>
      <c r="E36" t="s">
        <v>3190</v>
      </c>
      <c r="F36" t="str">
        <f>_xlfn.XLOOKUP(scd[[#This Row],[farm_id]],farms[farm_id],farms[farmer_name])</f>
        <v>Farmer_42</v>
      </c>
      <c r="G36" t="str">
        <f>_xlfn.XLOOKUP(scd[[#This Row],[farm_id]],farms[farm_id],farms[village])</f>
        <v>Village_39</v>
      </c>
      <c r="H36" t="str">
        <f>_xlfn.XLOOKUP(scd[[#This Row],[farm_id]],farms[farm_id],farms[district])</f>
        <v>Tiruchirappalli</v>
      </c>
      <c r="I36" t="str">
        <f>_xlfn.XLOOKUP(scd[[#This Row],[farm_id]],farms[farm_id],farms[state])</f>
        <v>Tamil Nadu</v>
      </c>
      <c r="J36" t="str">
        <f>_xlfn.XLOOKUP(scd[[#This Row],[district]],cooperatives[district],cooperatives[cooperative_id])</f>
        <v>Coop_9</v>
      </c>
      <c r="K36" t="str">
        <f>_xlfn.XLOOKUP(scd[[#This Row],[village]],collectioncenters[village],collectioncenters[collection_center_id])</f>
        <v>CC_132</v>
      </c>
      <c r="L36" t="str">
        <f>_xlfn.XLOOKUP(scd[[#This Row],[district]],chillingcenters[district],chillingcenters[chilling_center_id])</f>
        <v>Chill_9</v>
      </c>
      <c r="M36" t="str">
        <f>_xlfn.XLOOKUP(scd[[#This Row],[chilling_center_id]],chillingcenters[chilling_center_id],chillingcenters[zone])</f>
        <v>TN2</v>
      </c>
      <c r="N36" t="str">
        <f>_xlfn.XLOOKUP(scd[[#This Row],[zone]],plants[zone],plants[processing_plant_id])</f>
        <v>Plant_10</v>
      </c>
      <c r="O36" t="s">
        <v>117</v>
      </c>
      <c r="P36">
        <v>43.6</v>
      </c>
      <c r="Q36">
        <v>25.4</v>
      </c>
      <c r="R36">
        <v>3.27</v>
      </c>
      <c r="S36">
        <v>8.52</v>
      </c>
      <c r="T36">
        <v>35</v>
      </c>
      <c r="U36">
        <v>12</v>
      </c>
      <c r="V36" t="b">
        <v>1</v>
      </c>
      <c r="W36">
        <v>0.34</v>
      </c>
      <c r="X36">
        <v>1062.79</v>
      </c>
      <c r="Y36" s="1">
        <v>45715</v>
      </c>
      <c r="Z36" t="s">
        <v>41</v>
      </c>
      <c r="AA36" t="s">
        <v>42</v>
      </c>
      <c r="AB36" t="s">
        <v>3191</v>
      </c>
      <c r="AC36">
        <v>117</v>
      </c>
      <c r="AD36">
        <v>25.06</v>
      </c>
      <c r="AE36">
        <v>42.41</v>
      </c>
    </row>
    <row r="37" spans="1:31" x14ac:dyDescent="0.25">
      <c r="A37" t="s">
        <v>3218</v>
      </c>
      <c r="B37" s="1">
        <v>45791</v>
      </c>
      <c r="C37" s="2">
        <v>45791.332638888889</v>
      </c>
      <c r="D37" s="2">
        <v>45791.368055555555</v>
      </c>
      <c r="E37" t="s">
        <v>2229</v>
      </c>
      <c r="F37" t="str">
        <f>_xlfn.XLOOKUP(scd[[#This Row],[farm_id]],farms[farm_id],farms[farmer_name])</f>
        <v>Farmer_538</v>
      </c>
      <c r="G37" t="str">
        <f>_xlfn.XLOOKUP(scd[[#This Row],[farm_id]],farms[farm_id],farms[village])</f>
        <v>Village_84</v>
      </c>
      <c r="H37" t="str">
        <f>_xlfn.XLOOKUP(scd[[#This Row],[farm_id]],farms[farm_id],farms[district])</f>
        <v>Nashik</v>
      </c>
      <c r="I37" t="str">
        <f>_xlfn.XLOOKUP(scd[[#This Row],[farm_id]],farms[farm_id],farms[state])</f>
        <v>Maharashtra</v>
      </c>
      <c r="J37" t="str">
        <f>_xlfn.XLOOKUP(scd[[#This Row],[district]],cooperatives[district],cooperatives[cooperative_id])</f>
        <v>Coop_10</v>
      </c>
      <c r="K37" t="str">
        <f>_xlfn.XLOOKUP(scd[[#This Row],[village]],collectioncenters[village],collectioncenters[collection_center_id])</f>
        <v>CC_179</v>
      </c>
      <c r="L37" t="str">
        <f>_xlfn.XLOOKUP(scd[[#This Row],[district]],chillingcenters[district],chillingcenters[chilling_center_id])</f>
        <v>Chill_10</v>
      </c>
      <c r="M37" t="str">
        <f>_xlfn.XLOOKUP(scd[[#This Row],[chilling_center_id]],chillingcenters[chilling_center_id],chillingcenters[zone])</f>
        <v>MH1</v>
      </c>
      <c r="N37" t="str">
        <f>_xlfn.XLOOKUP(scd[[#This Row],[zone]],plants[zone],plants[processing_plant_id])</f>
        <v>Plant_4</v>
      </c>
      <c r="O37" t="s">
        <v>683</v>
      </c>
      <c r="P37">
        <v>1.9</v>
      </c>
      <c r="Q37">
        <v>116.3</v>
      </c>
      <c r="R37">
        <v>3.29</v>
      </c>
      <c r="S37">
        <v>8.75</v>
      </c>
      <c r="T37">
        <v>27.3</v>
      </c>
      <c r="U37">
        <v>5.8</v>
      </c>
      <c r="V37" t="b">
        <v>1</v>
      </c>
      <c r="W37">
        <v>0</v>
      </c>
      <c r="X37">
        <v>5024.16</v>
      </c>
      <c r="Y37" s="1">
        <v>45791</v>
      </c>
      <c r="Z37" t="s">
        <v>41</v>
      </c>
      <c r="AA37" t="s">
        <v>42</v>
      </c>
      <c r="AB37" t="s">
        <v>3219</v>
      </c>
      <c r="AC37">
        <v>51</v>
      </c>
      <c r="AD37">
        <v>116.3</v>
      </c>
      <c r="AE37">
        <v>43.2</v>
      </c>
    </row>
    <row r="38" spans="1:31" x14ac:dyDescent="0.25">
      <c r="A38" t="s">
        <v>3345</v>
      </c>
      <c r="B38" s="1">
        <v>45666</v>
      </c>
      <c r="C38" s="2">
        <v>45666.311805555553</v>
      </c>
      <c r="D38" s="2">
        <v>45666.31527777778</v>
      </c>
      <c r="E38" t="s">
        <v>814</v>
      </c>
      <c r="F38" t="str">
        <f>_xlfn.XLOOKUP(scd[[#This Row],[farm_id]],farms[farm_id],farms[farmer_name])</f>
        <v>Farmer_302</v>
      </c>
      <c r="G38" t="str">
        <f>_xlfn.XLOOKUP(scd[[#This Row],[farm_id]],farms[farm_id],farms[village])</f>
        <v>Village_28</v>
      </c>
      <c r="H38" t="str">
        <f>_xlfn.XLOOKUP(scd[[#This Row],[farm_id]],farms[farm_id],farms[district])</f>
        <v>Surat</v>
      </c>
      <c r="I38" t="str">
        <f>_xlfn.XLOOKUP(scd[[#This Row],[farm_id]],farms[farm_id],farms[state])</f>
        <v>Gujarat</v>
      </c>
      <c r="J38" t="str">
        <f>_xlfn.XLOOKUP(scd[[#This Row],[district]],cooperatives[district],cooperatives[cooperative_id])</f>
        <v>Coop_12</v>
      </c>
      <c r="K38" t="str">
        <f>_xlfn.XLOOKUP(scd[[#This Row],[village]],collectioncenters[village],collectioncenters[collection_center_id])</f>
        <v>CC_120</v>
      </c>
      <c r="L38" t="str">
        <f>_xlfn.XLOOKUP(scd[[#This Row],[district]],chillingcenters[district],chillingcenters[chilling_center_id])</f>
        <v>Chill_12</v>
      </c>
      <c r="M38" t="str">
        <f>_xlfn.XLOOKUP(scd[[#This Row],[chilling_center_id]],chillingcenters[chilling_center_id],chillingcenters[zone])</f>
        <v>MH1</v>
      </c>
      <c r="N38" t="str">
        <f>_xlfn.XLOOKUP(scd[[#This Row],[zone]],plants[zone],plants[processing_plant_id])</f>
        <v>Plant_4</v>
      </c>
      <c r="O38" t="s">
        <v>384</v>
      </c>
      <c r="P38">
        <v>3.5</v>
      </c>
      <c r="Q38">
        <v>29.6</v>
      </c>
      <c r="R38">
        <v>3.29</v>
      </c>
      <c r="S38">
        <v>8.92</v>
      </c>
      <c r="T38">
        <v>29.2</v>
      </c>
      <c r="U38">
        <v>7.2</v>
      </c>
      <c r="V38" t="b">
        <v>1</v>
      </c>
      <c r="W38">
        <v>0</v>
      </c>
      <c r="X38">
        <v>1293.82</v>
      </c>
      <c r="Y38" s="1">
        <v>45673</v>
      </c>
      <c r="Z38" t="s">
        <v>41</v>
      </c>
      <c r="AA38" t="s">
        <v>42</v>
      </c>
      <c r="AB38" t="s">
        <v>3346</v>
      </c>
      <c r="AC38">
        <v>5</v>
      </c>
      <c r="AD38">
        <v>29.6</v>
      </c>
      <c r="AE38">
        <v>43.71</v>
      </c>
    </row>
    <row r="39" spans="1:31" x14ac:dyDescent="0.25">
      <c r="A39" t="s">
        <v>1860</v>
      </c>
      <c r="B39" s="1">
        <v>45753</v>
      </c>
      <c r="C39" s="2">
        <v>45753.17083333333</v>
      </c>
      <c r="D39" s="2">
        <v>45753.220833333333</v>
      </c>
      <c r="E39" t="s">
        <v>466</v>
      </c>
      <c r="F39" t="str">
        <f>_xlfn.XLOOKUP(scd[[#This Row],[farm_id]],farms[farm_id],farms[farmer_name])</f>
        <v>Farmer_748</v>
      </c>
      <c r="G39" t="str">
        <f>_xlfn.XLOOKUP(scd[[#This Row],[farm_id]],farms[farm_id],farms[village])</f>
        <v>Village_144</v>
      </c>
      <c r="H39" t="str">
        <f>_xlfn.XLOOKUP(scd[[#This Row],[farm_id]],farms[farm_id],farms[district])</f>
        <v>Panipat</v>
      </c>
      <c r="I39" t="str">
        <f>_xlfn.XLOOKUP(scd[[#This Row],[farm_id]],farms[farm_id],farms[state])</f>
        <v>Haryana</v>
      </c>
      <c r="J39" t="str">
        <f>_xlfn.XLOOKUP(scd[[#This Row],[district]],cooperatives[district],cooperatives[cooperative_id])</f>
        <v>Coop_28</v>
      </c>
      <c r="K39" t="str">
        <f>_xlfn.XLOOKUP(scd[[#This Row],[village]],collectioncenters[village],collectioncenters[collection_center_id])</f>
        <v>CC_51</v>
      </c>
      <c r="L39" t="str">
        <f>_xlfn.XLOOKUP(scd[[#This Row],[district]],chillingcenters[district],chillingcenters[chilling_center_id])</f>
        <v>Chill_28</v>
      </c>
      <c r="M39" t="str">
        <f>_xlfn.XLOOKUP(scd[[#This Row],[chilling_center_id]],chillingcenters[chilling_center_id],chillingcenters[zone])</f>
        <v>HR2</v>
      </c>
      <c r="N39" t="str">
        <f>_xlfn.XLOOKUP(scd[[#This Row],[zone]],plants[zone],plants[processing_plant_id])</f>
        <v>Plant_12</v>
      </c>
      <c r="O39" t="s">
        <v>319</v>
      </c>
      <c r="P39">
        <v>12.1</v>
      </c>
      <c r="Q39">
        <v>23.7</v>
      </c>
      <c r="R39">
        <v>3.3</v>
      </c>
      <c r="S39">
        <v>8.15</v>
      </c>
      <c r="T39">
        <v>29</v>
      </c>
      <c r="U39">
        <v>4.2</v>
      </c>
      <c r="V39" t="b">
        <v>1</v>
      </c>
      <c r="W39">
        <v>0.45</v>
      </c>
      <c r="X39">
        <v>963.71</v>
      </c>
      <c r="Y39" s="1">
        <v>45753</v>
      </c>
      <c r="Z39" t="s">
        <v>41</v>
      </c>
      <c r="AA39" t="s">
        <v>420</v>
      </c>
      <c r="AB39" t="s">
        <v>1861</v>
      </c>
      <c r="AC39">
        <v>72</v>
      </c>
      <c r="AD39">
        <v>23.25</v>
      </c>
      <c r="AE39">
        <v>41.45</v>
      </c>
    </row>
    <row r="40" spans="1:31" x14ac:dyDescent="0.25">
      <c r="A40" t="s">
        <v>2151</v>
      </c>
      <c r="B40" s="1">
        <v>45669</v>
      </c>
      <c r="C40" s="2">
        <v>45669.229861111111</v>
      </c>
      <c r="D40" s="2">
        <v>45669.270833333336</v>
      </c>
      <c r="E40" t="s">
        <v>2152</v>
      </c>
      <c r="F40" t="str">
        <f>_xlfn.XLOOKUP(scd[[#This Row],[farm_id]],farms[farm_id],farms[farmer_name])</f>
        <v>Farmer_742</v>
      </c>
      <c r="G40" t="str">
        <f>_xlfn.XLOOKUP(scd[[#This Row],[farm_id]],farms[farm_id],farms[village])</f>
        <v>Village_166</v>
      </c>
      <c r="H40" t="str">
        <f>_xlfn.XLOOKUP(scd[[#This Row],[farm_id]],farms[farm_id],farms[district])</f>
        <v>Jodhpur</v>
      </c>
      <c r="I40" t="str">
        <f>_xlfn.XLOOKUP(scd[[#This Row],[farm_id]],farms[farm_id],farms[state])</f>
        <v>Rajasthan</v>
      </c>
      <c r="J40" t="str">
        <f>_xlfn.XLOOKUP(scd[[#This Row],[district]],cooperatives[district],cooperatives[cooperative_id])</f>
        <v>Coop_23</v>
      </c>
      <c r="K40" t="str">
        <f>_xlfn.XLOOKUP(scd[[#This Row],[village]],collectioncenters[village],collectioncenters[collection_center_id])</f>
        <v>CC_75</v>
      </c>
      <c r="L40" t="str">
        <f>_xlfn.XLOOKUP(scd[[#This Row],[district]],chillingcenters[district],chillingcenters[chilling_center_id])</f>
        <v>Chill_23</v>
      </c>
      <c r="M40" t="str">
        <f>_xlfn.XLOOKUP(scd[[#This Row],[chilling_center_id]],chillingcenters[chilling_center_id],chillingcenters[zone])</f>
        <v>RJ2</v>
      </c>
      <c r="N40" t="str">
        <f>_xlfn.XLOOKUP(scd[[#This Row],[zone]],plants[zone],plants[processing_plant_id])</f>
        <v>Plant_5</v>
      </c>
      <c r="O40" t="s">
        <v>291</v>
      </c>
      <c r="P40">
        <v>25.8</v>
      </c>
      <c r="Q40">
        <v>16.5</v>
      </c>
      <c r="R40">
        <v>3.3</v>
      </c>
      <c r="S40">
        <v>8.84</v>
      </c>
      <c r="T40">
        <v>29.4</v>
      </c>
      <c r="U40">
        <v>6.4</v>
      </c>
      <c r="V40" t="b">
        <v>1</v>
      </c>
      <c r="W40">
        <v>0.19</v>
      </c>
      <c r="X40">
        <v>709.81</v>
      </c>
      <c r="Y40" s="1">
        <v>45669</v>
      </c>
      <c r="Z40" t="s">
        <v>41</v>
      </c>
      <c r="AA40" t="s">
        <v>42</v>
      </c>
      <c r="AB40" t="s">
        <v>2153</v>
      </c>
      <c r="AC40">
        <v>59</v>
      </c>
      <c r="AD40">
        <v>16.309999999999999</v>
      </c>
      <c r="AE40">
        <v>43.52</v>
      </c>
    </row>
    <row r="41" spans="1:31" x14ac:dyDescent="0.25">
      <c r="A41" t="s">
        <v>1405</v>
      </c>
      <c r="B41" s="1">
        <v>45708</v>
      </c>
      <c r="C41" s="2">
        <v>45708.268055555556</v>
      </c>
      <c r="D41" s="2">
        <v>45708.327777777777</v>
      </c>
      <c r="E41" t="s">
        <v>1406</v>
      </c>
      <c r="F41" t="str">
        <f>_xlfn.XLOOKUP(scd[[#This Row],[farm_id]],farms[farm_id],farms[farmer_name])</f>
        <v>Farmer_787</v>
      </c>
      <c r="G41" t="str">
        <f>_xlfn.XLOOKUP(scd[[#This Row],[farm_id]],farms[farm_id],farms[village])</f>
        <v>Village_157</v>
      </c>
      <c r="H41" t="str">
        <f>_xlfn.XLOOKUP(scd[[#This Row],[farm_id]],farms[farm_id],farms[district])</f>
        <v>Jalandhar</v>
      </c>
      <c r="I41" t="str">
        <f>_xlfn.XLOOKUP(scd[[#This Row],[farm_id]],farms[farm_id],farms[state])</f>
        <v>Punjab</v>
      </c>
      <c r="J41" t="str">
        <f>_xlfn.XLOOKUP(scd[[#This Row],[district]],cooperatives[district],cooperatives[cooperative_id])</f>
        <v>Coop_26</v>
      </c>
      <c r="K41" t="str">
        <f>_xlfn.XLOOKUP(scd[[#This Row],[village]],collectioncenters[village],collectioncenters[collection_center_id])</f>
        <v>CC_65</v>
      </c>
      <c r="L41" t="str">
        <f>_xlfn.XLOOKUP(scd[[#This Row],[district]],chillingcenters[district],chillingcenters[chilling_center_id])</f>
        <v>Chill_26</v>
      </c>
      <c r="M41" t="str">
        <f>_xlfn.XLOOKUP(scd[[#This Row],[chilling_center_id]],chillingcenters[chilling_center_id],chillingcenters[zone])</f>
        <v>PJ1</v>
      </c>
      <c r="N41" t="str">
        <f>_xlfn.XLOOKUP(scd[[#This Row],[zone]],plants[zone],plants[processing_plant_id])</f>
        <v>Plant_3</v>
      </c>
      <c r="O41" t="s">
        <v>431</v>
      </c>
      <c r="P41">
        <v>20.6</v>
      </c>
      <c r="Q41">
        <v>16.399999999999999</v>
      </c>
      <c r="R41">
        <v>3.32</v>
      </c>
      <c r="S41">
        <v>8.4700000000000006</v>
      </c>
      <c r="T41">
        <v>31.3</v>
      </c>
      <c r="U41">
        <v>9.5</v>
      </c>
      <c r="V41" t="b">
        <v>0</v>
      </c>
      <c r="W41">
        <v>0</v>
      </c>
      <c r="X41">
        <v>697.16</v>
      </c>
      <c r="Y41" s="1">
        <v>45715</v>
      </c>
      <c r="Z41" t="s">
        <v>76</v>
      </c>
      <c r="AA41" t="s">
        <v>54</v>
      </c>
      <c r="AB41" t="s">
        <v>1407</v>
      </c>
      <c r="AC41">
        <v>86</v>
      </c>
      <c r="AD41">
        <v>16.399999999999999</v>
      </c>
      <c r="AE41">
        <v>42.51</v>
      </c>
    </row>
    <row r="42" spans="1:31" x14ac:dyDescent="0.25">
      <c r="A42" t="s">
        <v>1499</v>
      </c>
      <c r="B42" s="1">
        <v>45752</v>
      </c>
      <c r="C42" s="2">
        <v>45752.206250000003</v>
      </c>
      <c r="D42" s="2">
        <v>45752.234722222223</v>
      </c>
      <c r="E42" t="s">
        <v>997</v>
      </c>
      <c r="F42" t="str">
        <f>_xlfn.XLOOKUP(scd[[#This Row],[farm_id]],farms[farm_id],farms[farmer_name])</f>
        <v>Farmer_182</v>
      </c>
      <c r="G42" t="str">
        <f>_xlfn.XLOOKUP(scd[[#This Row],[farm_id]],farms[farm_id],farms[village])</f>
        <v>Village_181</v>
      </c>
      <c r="H42" t="str">
        <f>_xlfn.XLOOKUP(scd[[#This Row],[farm_id]],farms[farm_id],farms[district])</f>
        <v>Bengaluru Rural</v>
      </c>
      <c r="I42" t="str">
        <f>_xlfn.XLOOKUP(scd[[#This Row],[farm_id]],farms[farm_id],farms[state])</f>
        <v>Karnataka</v>
      </c>
      <c r="J42" t="str">
        <f>_xlfn.XLOOKUP(scd[[#This Row],[district]],cooperatives[district],cooperatives[cooperative_id])</f>
        <v>Coop_19</v>
      </c>
      <c r="K42" t="str">
        <f>_xlfn.XLOOKUP(scd[[#This Row],[village]],collectioncenters[village],collectioncenters[collection_center_id])</f>
        <v>CC_91</v>
      </c>
      <c r="L42" t="str">
        <f>_xlfn.XLOOKUP(scd[[#This Row],[district]],chillingcenters[district],chillingcenters[chilling_center_id])</f>
        <v>Chill_19</v>
      </c>
      <c r="M42" t="str">
        <f>_xlfn.XLOOKUP(scd[[#This Row],[chilling_center_id]],chillingcenters[chilling_center_id],chillingcenters[zone])</f>
        <v>KA1</v>
      </c>
      <c r="N42" t="str">
        <f>_xlfn.XLOOKUP(scd[[#This Row],[zone]],plants[zone],plants[processing_plant_id])</f>
        <v>Plant_6</v>
      </c>
      <c r="O42" t="s">
        <v>185</v>
      </c>
      <c r="P42">
        <v>10.4</v>
      </c>
      <c r="Q42">
        <v>26.6</v>
      </c>
      <c r="R42">
        <v>3.33</v>
      </c>
      <c r="S42">
        <v>8.39</v>
      </c>
      <c r="T42">
        <v>31.2</v>
      </c>
      <c r="U42">
        <v>12</v>
      </c>
      <c r="V42" t="b">
        <v>0</v>
      </c>
      <c r="W42">
        <v>0.22</v>
      </c>
      <c r="X42">
        <v>1116.4000000000001</v>
      </c>
      <c r="Y42" s="1">
        <v>45759</v>
      </c>
      <c r="Z42" t="s">
        <v>76</v>
      </c>
      <c r="AA42" t="s">
        <v>54</v>
      </c>
      <c r="AB42" t="s">
        <v>1501</v>
      </c>
      <c r="AC42">
        <v>41</v>
      </c>
      <c r="AD42">
        <v>26.38</v>
      </c>
      <c r="AE42">
        <v>42.32</v>
      </c>
    </row>
    <row r="43" spans="1:31" x14ac:dyDescent="0.25">
      <c r="A43" t="s">
        <v>2346</v>
      </c>
      <c r="B43" s="1">
        <v>45823</v>
      </c>
      <c r="C43" s="2">
        <v>45823.17083333333</v>
      </c>
      <c r="D43" s="2">
        <v>45823.243055555555</v>
      </c>
      <c r="E43" t="s">
        <v>2347</v>
      </c>
      <c r="F43" t="str">
        <f>_xlfn.XLOOKUP(scd[[#This Row],[farm_id]],farms[farm_id],farms[farmer_name])</f>
        <v>Farmer_568</v>
      </c>
      <c r="G43" t="str">
        <f>_xlfn.XLOOKUP(scd[[#This Row],[farm_id]],farms[farm_id],farms[village])</f>
        <v>Village_100</v>
      </c>
      <c r="H43" t="str">
        <f>_xlfn.XLOOKUP(scd[[#This Row],[farm_id]],farms[farm_id],farms[district])</f>
        <v>Chennai</v>
      </c>
      <c r="I43" t="str">
        <f>_xlfn.XLOOKUP(scd[[#This Row],[farm_id]],farms[farm_id],farms[state])</f>
        <v>Tamil Nadu</v>
      </c>
      <c r="J43" t="str">
        <f>_xlfn.XLOOKUP(scd[[#This Row],[district]],cooperatives[district],cooperatives[cooperative_id])</f>
        <v>Coop_22</v>
      </c>
      <c r="K43" t="str">
        <f>_xlfn.XLOOKUP(scd[[#This Row],[village]],collectioncenters[village],collectioncenters[collection_center_id])</f>
        <v>CC_3</v>
      </c>
      <c r="L43" t="str">
        <f>_xlfn.XLOOKUP(scd[[#This Row],[district]],chillingcenters[district],chillingcenters[chilling_center_id])</f>
        <v>Chill_22</v>
      </c>
      <c r="M43" t="str">
        <f>_xlfn.XLOOKUP(scd[[#This Row],[chilling_center_id]],chillingcenters[chilling_center_id],chillingcenters[zone])</f>
        <v>TN1</v>
      </c>
      <c r="N43" t="str">
        <f>_xlfn.XLOOKUP(scd[[#This Row],[zone]],plants[zone],plants[processing_plant_id])</f>
        <v>Plant_1</v>
      </c>
      <c r="O43" t="s">
        <v>638</v>
      </c>
      <c r="P43">
        <v>16.3</v>
      </c>
      <c r="Q43">
        <v>34.200000000000003</v>
      </c>
      <c r="R43">
        <v>3.33</v>
      </c>
      <c r="S43">
        <v>8.07</v>
      </c>
      <c r="T43">
        <v>32.1</v>
      </c>
      <c r="U43">
        <v>12</v>
      </c>
      <c r="V43" t="b">
        <v>1</v>
      </c>
      <c r="W43">
        <v>0.39</v>
      </c>
      <c r="X43">
        <v>1398.38</v>
      </c>
      <c r="Y43" s="1">
        <v>45825</v>
      </c>
      <c r="Z43" t="s">
        <v>41</v>
      </c>
      <c r="AA43" t="s">
        <v>42</v>
      </c>
      <c r="AB43" t="s">
        <v>2349</v>
      </c>
      <c r="AC43">
        <v>104</v>
      </c>
      <c r="AD43">
        <v>33.81</v>
      </c>
      <c r="AE43">
        <v>41.36</v>
      </c>
    </row>
    <row r="44" spans="1:31" x14ac:dyDescent="0.25">
      <c r="A44" t="s">
        <v>2462</v>
      </c>
      <c r="B44" s="1">
        <v>45701</v>
      </c>
      <c r="C44" s="2">
        <v>45701.168749999997</v>
      </c>
      <c r="D44" s="2">
        <v>45701.179861111108</v>
      </c>
      <c r="E44" t="s">
        <v>1086</v>
      </c>
      <c r="F44" t="str">
        <f>_xlfn.XLOOKUP(scd[[#This Row],[farm_id]],farms[farm_id],farms[farmer_name])</f>
        <v>Farmer_642</v>
      </c>
      <c r="G44" t="str">
        <f>_xlfn.XLOOKUP(scd[[#This Row],[farm_id]],farms[farm_id],farms[village])</f>
        <v>Village_106</v>
      </c>
      <c r="H44" t="str">
        <f>_xlfn.XLOOKUP(scd[[#This Row],[farm_id]],farms[farm_id],farms[district])</f>
        <v>Surat</v>
      </c>
      <c r="I44" t="str">
        <f>_xlfn.XLOOKUP(scd[[#This Row],[farm_id]],farms[farm_id],farms[state])</f>
        <v>Gujarat</v>
      </c>
      <c r="J44" t="str">
        <f>_xlfn.XLOOKUP(scd[[#This Row],[district]],cooperatives[district],cooperatives[cooperative_id])</f>
        <v>Coop_12</v>
      </c>
      <c r="K44" t="str">
        <f>_xlfn.XLOOKUP(scd[[#This Row],[village]],collectioncenters[village],collectioncenters[collection_center_id])</f>
        <v>CC_9</v>
      </c>
      <c r="L44" t="str">
        <f>_xlfn.XLOOKUP(scd[[#This Row],[district]],chillingcenters[district],chillingcenters[chilling_center_id])</f>
        <v>Chill_12</v>
      </c>
      <c r="M44" t="str">
        <f>_xlfn.XLOOKUP(scd[[#This Row],[chilling_center_id]],chillingcenters[chilling_center_id],chillingcenters[zone])</f>
        <v>MH1</v>
      </c>
      <c r="N44" t="str">
        <f>_xlfn.XLOOKUP(scd[[#This Row],[zone]],plants[zone],plants[processing_plant_id])</f>
        <v>Plant_4</v>
      </c>
      <c r="O44" t="s">
        <v>467</v>
      </c>
      <c r="P44">
        <v>15.6</v>
      </c>
      <c r="Q44">
        <v>18.8</v>
      </c>
      <c r="R44">
        <v>3.34</v>
      </c>
      <c r="S44">
        <v>8.5399999999999991</v>
      </c>
      <c r="T44">
        <v>30.1</v>
      </c>
      <c r="U44">
        <v>11.6</v>
      </c>
      <c r="V44" t="b">
        <v>1</v>
      </c>
      <c r="W44">
        <v>0</v>
      </c>
      <c r="X44">
        <v>805.02</v>
      </c>
      <c r="Y44" s="1">
        <v>45704</v>
      </c>
      <c r="Z44" t="s">
        <v>41</v>
      </c>
      <c r="AA44" t="s">
        <v>42</v>
      </c>
      <c r="AB44" t="s">
        <v>2463</v>
      </c>
      <c r="AC44">
        <v>16</v>
      </c>
      <c r="AD44">
        <v>18.8</v>
      </c>
      <c r="AE44">
        <v>42.82</v>
      </c>
    </row>
    <row r="45" spans="1:31" x14ac:dyDescent="0.25">
      <c r="A45" t="s">
        <v>1120</v>
      </c>
      <c r="B45" s="1">
        <v>45727</v>
      </c>
      <c r="C45" s="2">
        <v>45727.287499999999</v>
      </c>
      <c r="D45" s="2">
        <v>45727.313888888886</v>
      </c>
      <c r="E45" t="s">
        <v>466</v>
      </c>
      <c r="F45" t="str">
        <f>_xlfn.XLOOKUP(scd[[#This Row],[farm_id]],farms[farm_id],farms[farmer_name])</f>
        <v>Farmer_748</v>
      </c>
      <c r="G45" t="str">
        <f>_xlfn.XLOOKUP(scd[[#This Row],[farm_id]],farms[farm_id],farms[village])</f>
        <v>Village_144</v>
      </c>
      <c r="H45" t="str">
        <f>_xlfn.XLOOKUP(scd[[#This Row],[farm_id]],farms[farm_id],farms[district])</f>
        <v>Panipat</v>
      </c>
      <c r="I45" t="str">
        <f>_xlfn.XLOOKUP(scd[[#This Row],[farm_id]],farms[farm_id],farms[state])</f>
        <v>Haryana</v>
      </c>
      <c r="J45" t="str">
        <f>_xlfn.XLOOKUP(scd[[#This Row],[district]],cooperatives[district],cooperatives[cooperative_id])</f>
        <v>Coop_28</v>
      </c>
      <c r="K45" t="str">
        <f>_xlfn.XLOOKUP(scd[[#This Row],[village]],collectioncenters[village],collectioncenters[collection_center_id])</f>
        <v>CC_51</v>
      </c>
      <c r="L45" t="str">
        <f>_xlfn.XLOOKUP(scd[[#This Row],[district]],chillingcenters[district],chillingcenters[chilling_center_id])</f>
        <v>Chill_28</v>
      </c>
      <c r="M45" t="str">
        <f>_xlfn.XLOOKUP(scd[[#This Row],[chilling_center_id]],chillingcenters[chilling_center_id],chillingcenters[zone])</f>
        <v>HR2</v>
      </c>
      <c r="N45" t="str">
        <f>_xlfn.XLOOKUP(scd[[#This Row],[zone]],plants[zone],plants[processing_plant_id])</f>
        <v>Plant_12</v>
      </c>
      <c r="O45" t="s">
        <v>384</v>
      </c>
      <c r="P45">
        <v>14.4</v>
      </c>
      <c r="Q45">
        <v>29</v>
      </c>
      <c r="R45">
        <v>3.35</v>
      </c>
      <c r="S45">
        <v>8.3699999999999992</v>
      </c>
      <c r="T45">
        <v>29.5</v>
      </c>
      <c r="U45">
        <v>9</v>
      </c>
      <c r="V45" t="b">
        <v>1</v>
      </c>
      <c r="W45">
        <v>0.25</v>
      </c>
      <c r="X45">
        <v>1217.8499999999999</v>
      </c>
      <c r="Y45" s="1">
        <v>45734</v>
      </c>
      <c r="Z45" t="s">
        <v>41</v>
      </c>
      <c r="AA45" t="s">
        <v>109</v>
      </c>
      <c r="AB45" t="s">
        <v>1122</v>
      </c>
      <c r="AC45">
        <v>38</v>
      </c>
      <c r="AD45">
        <v>28.75</v>
      </c>
      <c r="AE45">
        <v>42.36</v>
      </c>
    </row>
    <row r="46" spans="1:31" x14ac:dyDescent="0.25">
      <c r="A46" t="s">
        <v>1771</v>
      </c>
      <c r="B46" s="1">
        <v>45825</v>
      </c>
      <c r="C46" s="2">
        <v>45825.314583333333</v>
      </c>
      <c r="D46" s="2">
        <v>45825.368055555555</v>
      </c>
      <c r="E46" t="s">
        <v>1772</v>
      </c>
      <c r="F46" t="str">
        <f>_xlfn.XLOOKUP(scd[[#This Row],[farm_id]],farms[farm_id],farms[farmer_name])</f>
        <v>Farmer_406</v>
      </c>
      <c r="G46" t="str">
        <f>_xlfn.XLOOKUP(scd[[#This Row],[farm_id]],farms[farm_id],farms[village])</f>
        <v>Village_18</v>
      </c>
      <c r="H46" t="str">
        <f>_xlfn.XLOOKUP(scd[[#This Row],[farm_id]],farms[farm_id],farms[district])</f>
        <v>Bengaluru Rural</v>
      </c>
      <c r="I46" t="str">
        <f>_xlfn.XLOOKUP(scd[[#This Row],[farm_id]],farms[farm_id],farms[state])</f>
        <v>Karnataka</v>
      </c>
      <c r="J46" t="str">
        <f>_xlfn.XLOOKUP(scd[[#This Row],[district]],cooperatives[district],cooperatives[cooperative_id])</f>
        <v>Coop_19</v>
      </c>
      <c r="K46" t="str">
        <f>_xlfn.XLOOKUP(scd[[#This Row],[village]],collectioncenters[village],collectioncenters[collection_center_id])</f>
        <v>CC_89</v>
      </c>
      <c r="L46" t="str">
        <f>_xlfn.XLOOKUP(scd[[#This Row],[district]],chillingcenters[district],chillingcenters[chilling_center_id])</f>
        <v>Chill_19</v>
      </c>
      <c r="M46" t="str">
        <f>_xlfn.XLOOKUP(scd[[#This Row],[chilling_center_id]],chillingcenters[chilling_center_id],chillingcenters[zone])</f>
        <v>KA1</v>
      </c>
      <c r="N46" t="str">
        <f>_xlfn.XLOOKUP(scd[[#This Row],[zone]],plants[zone],plants[processing_plant_id])</f>
        <v>Plant_6</v>
      </c>
      <c r="O46" t="s">
        <v>1048</v>
      </c>
      <c r="P46">
        <v>5.9</v>
      </c>
      <c r="Q46">
        <v>67.8</v>
      </c>
      <c r="R46">
        <v>3.35</v>
      </c>
      <c r="S46">
        <v>7.88</v>
      </c>
      <c r="T46">
        <v>30.1</v>
      </c>
      <c r="U46">
        <v>6.9</v>
      </c>
      <c r="V46" t="b">
        <v>1</v>
      </c>
      <c r="W46">
        <v>0</v>
      </c>
      <c r="X46">
        <v>2772.34</v>
      </c>
      <c r="Y46" s="1">
        <v>45826</v>
      </c>
      <c r="Z46" t="s">
        <v>41</v>
      </c>
      <c r="AA46" t="s">
        <v>109</v>
      </c>
      <c r="AB46" t="s">
        <v>1774</v>
      </c>
      <c r="AC46">
        <v>77</v>
      </c>
      <c r="AD46">
        <v>67.8</v>
      </c>
      <c r="AE46">
        <v>40.89</v>
      </c>
    </row>
    <row r="47" spans="1:31" x14ac:dyDescent="0.25">
      <c r="A47" t="s">
        <v>1665</v>
      </c>
      <c r="B47" s="1">
        <v>45755</v>
      </c>
      <c r="C47" s="2">
        <v>45755.347222222219</v>
      </c>
      <c r="D47" s="2">
        <v>45755.413194444445</v>
      </c>
      <c r="E47" t="s">
        <v>1666</v>
      </c>
      <c r="F47" t="str">
        <f>_xlfn.XLOOKUP(scd[[#This Row],[farm_id]],farms[farm_id],farms[farmer_name])</f>
        <v>Farmer_18</v>
      </c>
      <c r="G47" t="str">
        <f>_xlfn.XLOOKUP(scd[[#This Row],[farm_id]],farms[farm_id],farms[village])</f>
        <v>Village_87</v>
      </c>
      <c r="H47" t="str">
        <f>_xlfn.XLOOKUP(scd[[#This Row],[farm_id]],farms[farm_id],farms[district])</f>
        <v>Ahmedabad</v>
      </c>
      <c r="I47" t="str">
        <f>_xlfn.XLOOKUP(scd[[#This Row],[farm_id]],farms[farm_id],farms[state])</f>
        <v>Gujarat</v>
      </c>
      <c r="J47" t="str">
        <f>_xlfn.XLOOKUP(scd[[#This Row],[district]],cooperatives[district],cooperatives[cooperative_id])</f>
        <v>Coop_24</v>
      </c>
      <c r="K47" t="str">
        <f>_xlfn.XLOOKUP(scd[[#This Row],[village]],collectioncenters[village],collectioncenters[collection_center_id])</f>
        <v>CC_182</v>
      </c>
      <c r="L47" t="str">
        <f>_xlfn.XLOOKUP(scd[[#This Row],[district]],chillingcenters[district],chillingcenters[chilling_center_id])</f>
        <v>Chill_24</v>
      </c>
      <c r="M47" t="str">
        <f>_xlfn.XLOOKUP(scd[[#This Row],[chilling_center_id]],chillingcenters[chilling_center_id],chillingcenters[zone])</f>
        <v>MH1</v>
      </c>
      <c r="N47" t="str">
        <f>_xlfn.XLOOKUP(scd[[#This Row],[zone]],plants[zone],plants[processing_plant_id])</f>
        <v>Plant_4</v>
      </c>
      <c r="O47" t="s">
        <v>416</v>
      </c>
      <c r="P47">
        <v>1</v>
      </c>
      <c r="Q47">
        <v>39.9</v>
      </c>
      <c r="R47">
        <v>3.36</v>
      </c>
      <c r="S47">
        <v>8.74</v>
      </c>
      <c r="T47">
        <v>29.6</v>
      </c>
      <c r="U47">
        <v>7.8</v>
      </c>
      <c r="V47" t="b">
        <v>1</v>
      </c>
      <c r="W47">
        <v>0</v>
      </c>
      <c r="X47">
        <v>1736.45</v>
      </c>
      <c r="Y47" s="1">
        <v>45757</v>
      </c>
      <c r="Z47" t="s">
        <v>41</v>
      </c>
      <c r="AA47" t="s">
        <v>42</v>
      </c>
      <c r="AB47" t="s">
        <v>1668</v>
      </c>
      <c r="AC47">
        <v>95</v>
      </c>
      <c r="AD47">
        <v>39.9</v>
      </c>
      <c r="AE47">
        <v>43.52</v>
      </c>
    </row>
    <row r="48" spans="1:31" x14ac:dyDescent="0.25">
      <c r="A48" t="s">
        <v>2616</v>
      </c>
      <c r="B48" s="1">
        <v>45690</v>
      </c>
      <c r="C48" s="2">
        <v>45690.279166666667</v>
      </c>
      <c r="D48" s="2">
        <v>45690.337500000001</v>
      </c>
      <c r="E48" t="s">
        <v>1152</v>
      </c>
      <c r="F48" t="str">
        <f>_xlfn.XLOOKUP(scd[[#This Row],[farm_id]],farms[farm_id],farms[farmer_name])</f>
        <v>Farmer_614</v>
      </c>
      <c r="G48" t="str">
        <f>_xlfn.XLOOKUP(scd[[#This Row],[farm_id]],farms[farm_id],farms[village])</f>
        <v>Village_37</v>
      </c>
      <c r="H48" t="str">
        <f>_xlfn.XLOOKUP(scd[[#This Row],[farm_id]],farms[farm_id],farms[district])</f>
        <v>Madurai</v>
      </c>
      <c r="I48" t="str">
        <f>_xlfn.XLOOKUP(scd[[#This Row],[farm_id]],farms[farm_id],farms[state])</f>
        <v>Tamil Nadu</v>
      </c>
      <c r="J48" t="str">
        <f>_xlfn.XLOOKUP(scd[[#This Row],[district]],cooperatives[district],cooperatives[cooperative_id])</f>
        <v>Coop_20</v>
      </c>
      <c r="K48" t="str">
        <f>_xlfn.XLOOKUP(scd[[#This Row],[village]],collectioncenters[village],collectioncenters[collection_center_id])</f>
        <v>CC_130</v>
      </c>
      <c r="L48" t="str">
        <f>_xlfn.XLOOKUP(scd[[#This Row],[district]],chillingcenters[district],chillingcenters[chilling_center_id])</f>
        <v>Chill_20</v>
      </c>
      <c r="M48" t="str">
        <f>_xlfn.XLOOKUP(scd[[#This Row],[chilling_center_id]],chillingcenters[chilling_center_id],chillingcenters[zone])</f>
        <v>TN2</v>
      </c>
      <c r="N48" t="str">
        <f>_xlfn.XLOOKUP(scd[[#This Row],[zone]],plants[zone],plants[processing_plant_id])</f>
        <v>Plant_10</v>
      </c>
      <c r="O48" t="s">
        <v>994</v>
      </c>
      <c r="P48">
        <v>4.5</v>
      </c>
      <c r="Q48">
        <v>7.3</v>
      </c>
      <c r="R48">
        <v>3.36</v>
      </c>
      <c r="S48">
        <v>8.39</v>
      </c>
      <c r="T48">
        <v>26.2</v>
      </c>
      <c r="U48">
        <v>3.2</v>
      </c>
      <c r="V48" t="b">
        <v>1</v>
      </c>
      <c r="W48">
        <v>0</v>
      </c>
      <c r="X48">
        <v>310.02999999999997</v>
      </c>
      <c r="Y48" s="1">
        <v>45693</v>
      </c>
      <c r="Z48" t="s">
        <v>41</v>
      </c>
      <c r="AA48" t="s">
        <v>42</v>
      </c>
      <c r="AB48" t="s">
        <v>2617</v>
      </c>
      <c r="AC48">
        <v>84</v>
      </c>
      <c r="AD48">
        <v>7.3</v>
      </c>
      <c r="AE48">
        <v>42.47</v>
      </c>
    </row>
    <row r="49" spans="1:31" x14ac:dyDescent="0.25">
      <c r="A49" t="s">
        <v>2828</v>
      </c>
      <c r="B49" s="1">
        <v>45738</v>
      </c>
      <c r="C49" s="2">
        <v>45738.419444444444</v>
      </c>
      <c r="D49" s="2">
        <v>45738.452777777777</v>
      </c>
      <c r="E49" t="s">
        <v>2829</v>
      </c>
      <c r="F49" t="str">
        <f>_xlfn.XLOOKUP(scd[[#This Row],[farm_id]],farms[farm_id],farms[farmer_name])</f>
        <v>Farmer_637</v>
      </c>
      <c r="G49" t="str">
        <f>_xlfn.XLOOKUP(scd[[#This Row],[farm_id]],farms[farm_id],farms[village])</f>
        <v>Village_176</v>
      </c>
      <c r="H49" t="str">
        <f>_xlfn.XLOOKUP(scd[[#This Row],[farm_id]],farms[farm_id],farms[district])</f>
        <v>Vadodara</v>
      </c>
      <c r="I49" t="str">
        <f>_xlfn.XLOOKUP(scd[[#This Row],[farm_id]],farms[farm_id],farms[state])</f>
        <v>Gujarat</v>
      </c>
      <c r="J49" t="str">
        <f>_xlfn.XLOOKUP(scd[[#This Row],[district]],cooperatives[district],cooperatives[cooperative_id])</f>
        <v>Coop_6</v>
      </c>
      <c r="K49" t="str">
        <f>_xlfn.XLOOKUP(scd[[#This Row],[village]],collectioncenters[village],collectioncenters[collection_center_id])</f>
        <v>CC_85</v>
      </c>
      <c r="L49" t="str">
        <f>_xlfn.XLOOKUP(scd[[#This Row],[district]],chillingcenters[district],chillingcenters[chilling_center_id])</f>
        <v>Chill_6</v>
      </c>
      <c r="M49" t="str">
        <f>_xlfn.XLOOKUP(scd[[#This Row],[chilling_center_id]],chillingcenters[chilling_center_id],chillingcenters[zone])</f>
        <v>MH1</v>
      </c>
      <c r="N49" t="str">
        <f>_xlfn.XLOOKUP(scd[[#This Row],[zone]],plants[zone],plants[processing_plant_id])</f>
        <v>Plant_4</v>
      </c>
      <c r="O49" t="s">
        <v>355</v>
      </c>
      <c r="P49">
        <v>10.5</v>
      </c>
      <c r="Q49">
        <v>42.4</v>
      </c>
      <c r="R49">
        <v>3.37</v>
      </c>
      <c r="S49">
        <v>8.9</v>
      </c>
      <c r="T49">
        <v>24.3</v>
      </c>
      <c r="U49">
        <v>21.8</v>
      </c>
      <c r="V49" t="b">
        <v>0</v>
      </c>
      <c r="W49">
        <v>1.64</v>
      </c>
      <c r="X49">
        <v>1795.48</v>
      </c>
      <c r="Y49" s="1">
        <v>45741</v>
      </c>
      <c r="Z49" t="s">
        <v>118</v>
      </c>
      <c r="AA49" t="s">
        <v>42</v>
      </c>
      <c r="AB49" t="s">
        <v>2831</v>
      </c>
      <c r="AC49">
        <v>48</v>
      </c>
      <c r="AD49">
        <v>40.76</v>
      </c>
      <c r="AE49">
        <v>44.05</v>
      </c>
    </row>
    <row r="50" spans="1:31" x14ac:dyDescent="0.25">
      <c r="A50" t="s">
        <v>1352</v>
      </c>
      <c r="B50" s="1">
        <v>45799</v>
      </c>
      <c r="C50" s="2">
        <v>45799.263888888891</v>
      </c>
      <c r="D50" s="2">
        <v>45799.3</v>
      </c>
      <c r="E50" t="s">
        <v>1353</v>
      </c>
      <c r="F50" t="str">
        <f>_xlfn.XLOOKUP(scd[[#This Row],[farm_id]],farms[farm_id],farms[farmer_name])</f>
        <v>Farmer_893</v>
      </c>
      <c r="G50" t="str">
        <f>_xlfn.XLOOKUP(scd[[#This Row],[farm_id]],farms[farm_id],farms[village])</f>
        <v>Village_47</v>
      </c>
      <c r="H50" t="str">
        <f>_xlfn.XLOOKUP(scd[[#This Row],[farm_id]],farms[farm_id],farms[district])</f>
        <v>Panipat</v>
      </c>
      <c r="I50" t="str">
        <f>_xlfn.XLOOKUP(scd[[#This Row],[farm_id]],farms[farm_id],farms[state])</f>
        <v>Haryana</v>
      </c>
      <c r="J50" t="str">
        <f>_xlfn.XLOOKUP(scd[[#This Row],[district]],cooperatives[district],cooperatives[cooperative_id])</f>
        <v>Coop_28</v>
      </c>
      <c r="K50" t="str">
        <f>_xlfn.XLOOKUP(scd[[#This Row],[village]],collectioncenters[village],collectioncenters[collection_center_id])</f>
        <v>CC_141</v>
      </c>
      <c r="L50" t="str">
        <f>_xlfn.XLOOKUP(scd[[#This Row],[district]],chillingcenters[district],chillingcenters[chilling_center_id])</f>
        <v>Chill_28</v>
      </c>
      <c r="M50" t="str">
        <f>_xlfn.XLOOKUP(scd[[#This Row],[chilling_center_id]],chillingcenters[chilling_center_id],chillingcenters[zone])</f>
        <v>HR2</v>
      </c>
      <c r="N50" t="str">
        <f>_xlfn.XLOOKUP(scd[[#This Row],[zone]],plants[zone],plants[processing_plant_id])</f>
        <v>Plant_12</v>
      </c>
      <c r="O50" t="s">
        <v>431</v>
      </c>
      <c r="P50">
        <v>7.2</v>
      </c>
      <c r="Q50">
        <v>93</v>
      </c>
      <c r="R50">
        <v>3.38</v>
      </c>
      <c r="S50">
        <v>8.75</v>
      </c>
      <c r="T50">
        <v>32.4</v>
      </c>
      <c r="U50">
        <v>9.4</v>
      </c>
      <c r="V50" t="b">
        <v>1</v>
      </c>
      <c r="W50">
        <v>0.62</v>
      </c>
      <c r="X50">
        <v>4032.39</v>
      </c>
      <c r="Y50" s="1">
        <v>45799</v>
      </c>
      <c r="Z50" t="s">
        <v>41</v>
      </c>
      <c r="AA50" t="s">
        <v>216</v>
      </c>
      <c r="AB50" t="s">
        <v>1354</v>
      </c>
      <c r="AC50">
        <v>52</v>
      </c>
      <c r="AD50">
        <v>92.38</v>
      </c>
      <c r="AE50">
        <v>43.65</v>
      </c>
    </row>
    <row r="51" spans="1:31" x14ac:dyDescent="0.25">
      <c r="A51" t="s">
        <v>1492</v>
      </c>
      <c r="B51" s="1">
        <v>45703</v>
      </c>
      <c r="C51" s="2">
        <v>45703.177777777775</v>
      </c>
      <c r="D51" s="2">
        <v>45703.196527777778</v>
      </c>
      <c r="E51" t="s">
        <v>1493</v>
      </c>
      <c r="F51" t="str">
        <f>_xlfn.XLOOKUP(scd[[#This Row],[farm_id]],farms[farm_id],farms[farmer_name])</f>
        <v>Farmer_446</v>
      </c>
      <c r="G51" t="str">
        <f>_xlfn.XLOOKUP(scd[[#This Row],[farm_id]],farms[farm_id],farms[village])</f>
        <v>Village_95</v>
      </c>
      <c r="H51" t="str">
        <f>_xlfn.XLOOKUP(scd[[#This Row],[farm_id]],farms[farm_id],farms[district])</f>
        <v>Jaipur</v>
      </c>
      <c r="I51" t="str">
        <f>_xlfn.XLOOKUP(scd[[#This Row],[farm_id]],farms[farm_id],farms[state])</f>
        <v>Rajasthan</v>
      </c>
      <c r="J51" t="str">
        <f>_xlfn.XLOOKUP(scd[[#This Row],[district]],cooperatives[district],cooperatives[cooperative_id])</f>
        <v>Coop_8</v>
      </c>
      <c r="K51" t="str">
        <f>_xlfn.XLOOKUP(scd[[#This Row],[village]],collectioncenters[village],collectioncenters[collection_center_id])</f>
        <v>CC_191</v>
      </c>
      <c r="L51" t="str">
        <f>_xlfn.XLOOKUP(scd[[#This Row],[district]],chillingcenters[district],chillingcenters[chilling_center_id])</f>
        <v>Chill_8</v>
      </c>
      <c r="M51" t="str">
        <f>_xlfn.XLOOKUP(scd[[#This Row],[chilling_center_id]],chillingcenters[chilling_center_id],chillingcenters[zone])</f>
        <v>RJ1</v>
      </c>
      <c r="N51" t="str">
        <f>_xlfn.XLOOKUP(scd[[#This Row],[zone]],plants[zone],plants[processing_plant_id])</f>
        <v>Plant_2</v>
      </c>
      <c r="O51" t="s">
        <v>615</v>
      </c>
      <c r="P51">
        <v>11.4</v>
      </c>
      <c r="Q51">
        <v>28.5</v>
      </c>
      <c r="R51">
        <v>3.38</v>
      </c>
      <c r="S51">
        <v>8.15</v>
      </c>
      <c r="T51">
        <v>33.4</v>
      </c>
      <c r="U51">
        <v>12</v>
      </c>
      <c r="V51" t="b">
        <v>1</v>
      </c>
      <c r="W51">
        <v>0.2</v>
      </c>
      <c r="X51">
        <v>1184.3599999999999</v>
      </c>
      <c r="Y51" s="1">
        <v>45704</v>
      </c>
      <c r="Z51" t="s">
        <v>76</v>
      </c>
      <c r="AA51" t="s">
        <v>109</v>
      </c>
      <c r="AB51" t="s">
        <v>1495</v>
      </c>
      <c r="AC51">
        <v>27</v>
      </c>
      <c r="AD51">
        <v>28.3</v>
      </c>
      <c r="AE51">
        <v>41.85</v>
      </c>
    </row>
    <row r="52" spans="1:31" x14ac:dyDescent="0.25">
      <c r="A52" t="s">
        <v>2019</v>
      </c>
      <c r="B52" s="1">
        <v>45828</v>
      </c>
      <c r="C52" s="2">
        <v>45828.436111111114</v>
      </c>
      <c r="D52" s="2">
        <v>45828.495833333334</v>
      </c>
      <c r="E52" t="s">
        <v>2020</v>
      </c>
      <c r="F52" t="str">
        <f>_xlfn.XLOOKUP(scd[[#This Row],[farm_id]],farms[farm_id],farms[farmer_name])</f>
        <v>Farmer_617</v>
      </c>
      <c r="G52" t="str">
        <f>_xlfn.XLOOKUP(scd[[#This Row],[farm_id]],farms[farm_id],farms[village])</f>
        <v>Village_170</v>
      </c>
      <c r="H52" t="str">
        <f>_xlfn.XLOOKUP(scd[[#This Row],[farm_id]],farms[farm_id],farms[district])</f>
        <v>Bikaner</v>
      </c>
      <c r="I52" t="str">
        <f>_xlfn.XLOOKUP(scd[[#This Row],[farm_id]],farms[farm_id],farms[state])</f>
        <v>Rajasthan</v>
      </c>
      <c r="J52" t="str">
        <f>_xlfn.XLOOKUP(scd[[#This Row],[district]],cooperatives[district],cooperatives[cooperative_id])</f>
        <v>Coop_14</v>
      </c>
      <c r="K52" t="str">
        <f>_xlfn.XLOOKUP(scd[[#This Row],[village]],collectioncenters[village],collectioncenters[collection_center_id])</f>
        <v>CC_80</v>
      </c>
      <c r="L52" t="str">
        <f>_xlfn.XLOOKUP(scd[[#This Row],[district]],chillingcenters[district],chillingcenters[chilling_center_id])</f>
        <v>Chill_14</v>
      </c>
      <c r="M52" t="str">
        <f>_xlfn.XLOOKUP(scd[[#This Row],[chilling_center_id]],chillingcenters[chilling_center_id],chillingcenters[zone])</f>
        <v>RJ1</v>
      </c>
      <c r="N52" t="str">
        <f>_xlfn.XLOOKUP(scd[[#This Row],[zone]],plants[zone],plants[processing_plant_id])</f>
        <v>Plant_2</v>
      </c>
      <c r="O52" t="s">
        <v>773</v>
      </c>
      <c r="P52">
        <v>12.4</v>
      </c>
      <c r="Q52">
        <v>8.8000000000000007</v>
      </c>
      <c r="R52">
        <v>3.38</v>
      </c>
      <c r="S52">
        <v>8.1199999999999992</v>
      </c>
      <c r="T52">
        <v>32.200000000000003</v>
      </c>
      <c r="U52">
        <v>9.9</v>
      </c>
      <c r="V52" t="b">
        <v>1</v>
      </c>
      <c r="W52">
        <v>0.43</v>
      </c>
      <c r="X52">
        <v>349.53</v>
      </c>
      <c r="Y52" s="1">
        <v>45831</v>
      </c>
      <c r="Z52" t="s">
        <v>41</v>
      </c>
      <c r="AA52" t="s">
        <v>42</v>
      </c>
      <c r="AB52" t="s">
        <v>2021</v>
      </c>
      <c r="AC52">
        <v>86</v>
      </c>
      <c r="AD52">
        <v>8.3699999999999992</v>
      </c>
      <c r="AE52">
        <v>41.76</v>
      </c>
    </row>
    <row r="53" spans="1:31" x14ac:dyDescent="0.25">
      <c r="A53" t="s">
        <v>2606</v>
      </c>
      <c r="B53" s="1">
        <v>45687</v>
      </c>
      <c r="C53" s="2">
        <v>45687.40625</v>
      </c>
      <c r="D53" s="2">
        <v>45687.45416666667</v>
      </c>
      <c r="E53" t="s">
        <v>824</v>
      </c>
      <c r="F53" t="str">
        <f>_xlfn.XLOOKUP(scd[[#This Row],[farm_id]],farms[farm_id],farms[farmer_name])</f>
        <v>Farmer_522</v>
      </c>
      <c r="G53" t="str">
        <f>_xlfn.XLOOKUP(scd[[#This Row],[farm_id]],farms[farm_id],farms[village])</f>
        <v>Village_137</v>
      </c>
      <c r="H53" t="str">
        <f>_xlfn.XLOOKUP(scd[[#This Row],[farm_id]],farms[farm_id],farms[district])</f>
        <v>Udaipur</v>
      </c>
      <c r="I53" t="str">
        <f>_xlfn.XLOOKUP(scd[[#This Row],[farm_id]],farms[farm_id],farms[state])</f>
        <v>Rajasthan</v>
      </c>
      <c r="J53" t="str">
        <f>_xlfn.XLOOKUP(scd[[#This Row],[district]],cooperatives[district],cooperatives[cooperative_id])</f>
        <v>Coop_17</v>
      </c>
      <c r="K53" t="str">
        <f>_xlfn.XLOOKUP(scd[[#This Row],[village]],collectioncenters[village],collectioncenters[collection_center_id])</f>
        <v>CC_43</v>
      </c>
      <c r="L53" t="str">
        <f>_xlfn.XLOOKUP(scd[[#This Row],[district]],chillingcenters[district],chillingcenters[chilling_center_id])</f>
        <v>Chill_17</v>
      </c>
      <c r="M53" t="str">
        <f>_xlfn.XLOOKUP(scd[[#This Row],[chilling_center_id]],chillingcenters[chilling_center_id],chillingcenters[zone])</f>
        <v>RJ2</v>
      </c>
      <c r="N53" t="str">
        <f>_xlfn.XLOOKUP(scd[[#This Row],[zone]],plants[zone],plants[processing_plant_id])</f>
        <v>Plant_5</v>
      </c>
      <c r="O53" t="s">
        <v>551</v>
      </c>
      <c r="P53">
        <v>19.399999999999999</v>
      </c>
      <c r="Q53">
        <v>105.9</v>
      </c>
      <c r="R53">
        <v>3.38</v>
      </c>
      <c r="S53">
        <v>8.33</v>
      </c>
      <c r="T53">
        <v>31.5</v>
      </c>
      <c r="U53">
        <v>7.1</v>
      </c>
      <c r="V53" t="b">
        <v>1</v>
      </c>
      <c r="W53">
        <v>0</v>
      </c>
      <c r="X53">
        <v>4489.1000000000004</v>
      </c>
      <c r="Y53" s="1">
        <v>45690</v>
      </c>
      <c r="Z53" t="s">
        <v>41</v>
      </c>
      <c r="AA53" t="s">
        <v>109</v>
      </c>
      <c r="AB53" t="s">
        <v>2607</v>
      </c>
      <c r="AC53">
        <v>69</v>
      </c>
      <c r="AD53">
        <v>105.9</v>
      </c>
      <c r="AE53">
        <v>42.39</v>
      </c>
    </row>
    <row r="54" spans="1:31" x14ac:dyDescent="0.25">
      <c r="A54" t="s">
        <v>1680</v>
      </c>
      <c r="B54" s="1">
        <v>45708</v>
      </c>
      <c r="C54" s="2">
        <v>45708.40902777778</v>
      </c>
      <c r="D54" s="2">
        <v>45708.456944444442</v>
      </c>
      <c r="E54" t="s">
        <v>1681</v>
      </c>
      <c r="F54" t="str">
        <f>_xlfn.XLOOKUP(scd[[#This Row],[farm_id]],farms[farm_id],farms[farmer_name])</f>
        <v>Farmer_120</v>
      </c>
      <c r="G54" t="str">
        <f>_xlfn.XLOOKUP(scd[[#This Row],[farm_id]],farms[farm_id],farms[village])</f>
        <v>Village_194</v>
      </c>
      <c r="H54" t="str">
        <f>_xlfn.XLOOKUP(scd[[#This Row],[farm_id]],farms[farm_id],farms[district])</f>
        <v>Ahmedabad</v>
      </c>
      <c r="I54" t="str">
        <f>_xlfn.XLOOKUP(scd[[#This Row],[farm_id]],farms[farm_id],farms[state])</f>
        <v>Gujarat</v>
      </c>
      <c r="J54" t="str">
        <f>_xlfn.XLOOKUP(scd[[#This Row],[district]],cooperatives[district],cooperatives[cooperative_id])</f>
        <v>Coop_24</v>
      </c>
      <c r="K54" t="str">
        <f>_xlfn.XLOOKUP(scd[[#This Row],[village]],collectioncenters[village],collectioncenters[collection_center_id])</f>
        <v>CC_105</v>
      </c>
      <c r="L54" t="str">
        <f>_xlfn.XLOOKUP(scd[[#This Row],[district]],chillingcenters[district],chillingcenters[chilling_center_id])</f>
        <v>Chill_24</v>
      </c>
      <c r="M54" t="str">
        <f>_xlfn.XLOOKUP(scd[[#This Row],[chilling_center_id]],chillingcenters[chilling_center_id],chillingcenters[zone])</f>
        <v>MH1</v>
      </c>
      <c r="N54" t="str">
        <f>_xlfn.XLOOKUP(scd[[#This Row],[zone]],plants[zone],plants[processing_plant_id])</f>
        <v>Plant_4</v>
      </c>
      <c r="O54" t="s">
        <v>409</v>
      </c>
      <c r="P54">
        <v>21.5</v>
      </c>
      <c r="Q54">
        <v>39.700000000000003</v>
      </c>
      <c r="R54">
        <v>3.39</v>
      </c>
      <c r="S54">
        <v>8.2100000000000009</v>
      </c>
      <c r="T54">
        <v>37.200000000000003</v>
      </c>
      <c r="U54">
        <v>35</v>
      </c>
      <c r="V54" t="b">
        <v>1</v>
      </c>
      <c r="W54">
        <v>0</v>
      </c>
      <c r="X54">
        <v>1670.58</v>
      </c>
      <c r="Y54" s="1">
        <v>45711</v>
      </c>
      <c r="Z54" t="s">
        <v>41</v>
      </c>
      <c r="AA54" t="s">
        <v>42</v>
      </c>
      <c r="AB54" t="s">
        <v>1683</v>
      </c>
      <c r="AC54">
        <v>69</v>
      </c>
      <c r="AD54">
        <v>39.700000000000003</v>
      </c>
      <c r="AE54">
        <v>42.08</v>
      </c>
    </row>
    <row r="55" spans="1:31" x14ac:dyDescent="0.25">
      <c r="A55" t="s">
        <v>1147</v>
      </c>
      <c r="B55" s="1">
        <v>45805</v>
      </c>
      <c r="C55" s="2">
        <v>45805.379166666666</v>
      </c>
      <c r="D55" s="2">
        <v>45805.408333333333</v>
      </c>
      <c r="E55" t="s">
        <v>1148</v>
      </c>
      <c r="F55" t="str">
        <f>_xlfn.XLOOKUP(scd[[#This Row],[farm_id]],farms[farm_id],farms[farmer_name])</f>
        <v>Farmer_44</v>
      </c>
      <c r="G55" t="str">
        <f>_xlfn.XLOOKUP(scd[[#This Row],[farm_id]],farms[farm_id],farms[village])</f>
        <v>Village_117</v>
      </c>
      <c r="H55" t="str">
        <f>_xlfn.XLOOKUP(scd[[#This Row],[farm_id]],farms[farm_id],farms[district])</f>
        <v>Bengaluru Rural</v>
      </c>
      <c r="I55" t="str">
        <f>_xlfn.XLOOKUP(scd[[#This Row],[farm_id]],farms[farm_id],farms[state])</f>
        <v>Karnataka</v>
      </c>
      <c r="J55" t="str">
        <f>_xlfn.XLOOKUP(scd[[#This Row],[district]],cooperatives[district],cooperatives[cooperative_id])</f>
        <v>Coop_19</v>
      </c>
      <c r="K55" t="str">
        <f>_xlfn.XLOOKUP(scd[[#This Row],[village]],collectioncenters[village],collectioncenters[collection_center_id])</f>
        <v>CC_21</v>
      </c>
      <c r="L55" t="str">
        <f>_xlfn.XLOOKUP(scd[[#This Row],[district]],chillingcenters[district],chillingcenters[chilling_center_id])</f>
        <v>Chill_19</v>
      </c>
      <c r="M55" t="str">
        <f>_xlfn.XLOOKUP(scd[[#This Row],[chilling_center_id]],chillingcenters[chilling_center_id],chillingcenters[zone])</f>
        <v>KA1</v>
      </c>
      <c r="N55" t="str">
        <f>_xlfn.XLOOKUP(scd[[#This Row],[zone]],plants[zone],plants[processing_plant_id])</f>
        <v>Plant_6</v>
      </c>
      <c r="O55" t="s">
        <v>688</v>
      </c>
      <c r="P55">
        <v>16</v>
      </c>
      <c r="Q55">
        <v>97.9</v>
      </c>
      <c r="R55">
        <v>3.4</v>
      </c>
      <c r="S55">
        <v>8.5</v>
      </c>
      <c r="T55">
        <v>29.7</v>
      </c>
      <c r="U55">
        <v>6.1</v>
      </c>
      <c r="V55" t="b">
        <v>1</v>
      </c>
      <c r="W55">
        <v>0.31</v>
      </c>
      <c r="X55">
        <v>4196.37</v>
      </c>
      <c r="Y55" s="1">
        <v>45812</v>
      </c>
      <c r="Z55" t="s">
        <v>76</v>
      </c>
      <c r="AA55" t="s">
        <v>109</v>
      </c>
      <c r="AB55" t="s">
        <v>1150</v>
      </c>
      <c r="AC55">
        <v>42</v>
      </c>
      <c r="AD55">
        <v>97.59</v>
      </c>
      <c r="AE55">
        <v>43</v>
      </c>
    </row>
    <row r="56" spans="1:31" x14ac:dyDescent="0.25">
      <c r="A56" t="s">
        <v>1577</v>
      </c>
      <c r="B56" s="1">
        <v>45812</v>
      </c>
      <c r="C56" s="2">
        <v>45812.318749999999</v>
      </c>
      <c r="D56" s="2">
        <v>45812.334722222222</v>
      </c>
      <c r="E56" t="s">
        <v>1578</v>
      </c>
      <c r="F56" t="str">
        <f>_xlfn.XLOOKUP(scd[[#This Row],[farm_id]],farms[farm_id],farms[farmer_name])</f>
        <v>Farmer_179</v>
      </c>
      <c r="G56" t="str">
        <f>_xlfn.XLOOKUP(scd[[#This Row],[farm_id]],farms[farm_id],farms[village])</f>
        <v>Village_198</v>
      </c>
      <c r="H56" t="str">
        <f>_xlfn.XLOOKUP(scd[[#This Row],[farm_id]],farms[farm_id],farms[district])</f>
        <v>Jodhpur</v>
      </c>
      <c r="I56" t="str">
        <f>_xlfn.XLOOKUP(scd[[#This Row],[farm_id]],farms[farm_id],farms[state])</f>
        <v>Rajasthan</v>
      </c>
      <c r="J56" t="str">
        <f>_xlfn.XLOOKUP(scd[[#This Row],[district]],cooperatives[district],cooperatives[cooperative_id])</f>
        <v>Coop_23</v>
      </c>
      <c r="K56" t="str">
        <f>_xlfn.XLOOKUP(scd[[#This Row],[village]],collectioncenters[village],collectioncenters[collection_center_id])</f>
        <v>CC_108</v>
      </c>
      <c r="L56" t="str">
        <f>_xlfn.XLOOKUP(scd[[#This Row],[district]],chillingcenters[district],chillingcenters[chilling_center_id])</f>
        <v>Chill_23</v>
      </c>
      <c r="M56" t="str">
        <f>_xlfn.XLOOKUP(scd[[#This Row],[chilling_center_id]],chillingcenters[chilling_center_id],chillingcenters[zone])</f>
        <v>RJ2</v>
      </c>
      <c r="N56" t="str">
        <f>_xlfn.XLOOKUP(scd[[#This Row],[zone]],plants[zone],plants[processing_plant_id])</f>
        <v>Plant_5</v>
      </c>
      <c r="O56" t="s">
        <v>856</v>
      </c>
      <c r="P56">
        <v>1.9</v>
      </c>
      <c r="Q56">
        <v>13.3</v>
      </c>
      <c r="R56">
        <v>3.4</v>
      </c>
      <c r="S56">
        <v>8.69</v>
      </c>
      <c r="T56">
        <v>33.1</v>
      </c>
      <c r="U56">
        <v>12</v>
      </c>
      <c r="V56" t="b">
        <v>0</v>
      </c>
      <c r="W56">
        <v>1.4</v>
      </c>
      <c r="X56">
        <v>518.48</v>
      </c>
      <c r="Y56" s="1">
        <v>45814</v>
      </c>
      <c r="Z56" t="s">
        <v>41</v>
      </c>
      <c r="AA56" t="s">
        <v>109</v>
      </c>
      <c r="AB56" t="s">
        <v>1579</v>
      </c>
      <c r="AC56">
        <v>23</v>
      </c>
      <c r="AD56">
        <v>11.9</v>
      </c>
      <c r="AE56">
        <v>43.57</v>
      </c>
    </row>
    <row r="57" spans="1:31" x14ac:dyDescent="0.25">
      <c r="A57" t="s">
        <v>1697</v>
      </c>
      <c r="B57" s="1">
        <v>45715</v>
      </c>
      <c r="C57" s="2">
        <v>45715.269444444442</v>
      </c>
      <c r="D57" s="2">
        <v>45715.272916666669</v>
      </c>
      <c r="E57" t="s">
        <v>1698</v>
      </c>
      <c r="F57" t="str">
        <f>_xlfn.XLOOKUP(scd[[#This Row],[farm_id]],farms[farm_id],farms[farmer_name])</f>
        <v>Farmer_244</v>
      </c>
      <c r="G57" t="str">
        <f>_xlfn.XLOOKUP(scd[[#This Row],[farm_id]],farms[farm_id],farms[village])</f>
        <v>Village_48</v>
      </c>
      <c r="H57" t="str">
        <f>_xlfn.XLOOKUP(scd[[#This Row],[farm_id]],farms[farm_id],farms[district])</f>
        <v>Belgaum</v>
      </c>
      <c r="I57" t="str">
        <f>_xlfn.XLOOKUP(scd[[#This Row],[farm_id]],farms[farm_id],farms[state])</f>
        <v>Karnataka</v>
      </c>
      <c r="J57" t="str">
        <f>_xlfn.XLOOKUP(scd[[#This Row],[district]],cooperatives[district],cooperatives[cooperative_id])</f>
        <v>Coop_21</v>
      </c>
      <c r="K57" t="str">
        <f>_xlfn.XLOOKUP(scd[[#This Row],[village]],collectioncenters[village],collectioncenters[collection_center_id])</f>
        <v>CC_142</v>
      </c>
      <c r="L57" t="str">
        <f>_xlfn.XLOOKUP(scd[[#This Row],[district]],chillingcenters[district],chillingcenters[chilling_center_id])</f>
        <v>Chill_21</v>
      </c>
      <c r="M57" t="str">
        <f>_xlfn.XLOOKUP(scd[[#This Row],[chilling_center_id]],chillingcenters[chilling_center_id],chillingcenters[zone])</f>
        <v>KA2</v>
      </c>
      <c r="N57" t="str">
        <f>_xlfn.XLOOKUP(scd[[#This Row],[zone]],plants[zone],plants[processing_plant_id])</f>
        <v>Plant_8</v>
      </c>
      <c r="O57" t="s">
        <v>727</v>
      </c>
      <c r="P57">
        <v>20.100000000000001</v>
      </c>
      <c r="Q57">
        <v>24.1</v>
      </c>
      <c r="R57">
        <v>3.4</v>
      </c>
      <c r="S57">
        <v>8.65</v>
      </c>
      <c r="T57">
        <v>27.4</v>
      </c>
      <c r="U57">
        <v>8.3000000000000007</v>
      </c>
      <c r="V57" t="b">
        <v>1</v>
      </c>
      <c r="W57">
        <v>0</v>
      </c>
      <c r="X57">
        <v>1047.1500000000001</v>
      </c>
      <c r="Y57" s="1">
        <v>45715</v>
      </c>
      <c r="Z57" t="s">
        <v>41</v>
      </c>
      <c r="AA57" t="s">
        <v>42</v>
      </c>
      <c r="AB57" t="s">
        <v>1700</v>
      </c>
      <c r="AC57">
        <v>5</v>
      </c>
      <c r="AD57">
        <v>24.1</v>
      </c>
      <c r="AE57">
        <v>43.45</v>
      </c>
    </row>
    <row r="58" spans="1:31" x14ac:dyDescent="0.25">
      <c r="A58" t="s">
        <v>1982</v>
      </c>
      <c r="B58" s="1">
        <v>45737</v>
      </c>
      <c r="C58" s="2">
        <v>45737.366666666669</v>
      </c>
      <c r="D58" s="2">
        <v>45737.453472222223</v>
      </c>
      <c r="E58" t="s">
        <v>1983</v>
      </c>
      <c r="F58" t="str">
        <f>_xlfn.XLOOKUP(scd[[#This Row],[farm_id]],farms[farm_id],farms[farmer_name])</f>
        <v>Farmer_597</v>
      </c>
      <c r="G58" t="str">
        <f>_xlfn.XLOOKUP(scd[[#This Row],[farm_id]],farms[farm_id],farms[village])</f>
        <v>Village_90</v>
      </c>
      <c r="H58" t="str">
        <f>_xlfn.XLOOKUP(scd[[#This Row],[farm_id]],farms[farm_id],farms[district])</f>
        <v>Panipat</v>
      </c>
      <c r="I58" t="str">
        <f>_xlfn.XLOOKUP(scd[[#This Row],[farm_id]],farms[farm_id],farms[state])</f>
        <v>Haryana</v>
      </c>
      <c r="J58" t="str">
        <f>_xlfn.XLOOKUP(scd[[#This Row],[district]],cooperatives[district],cooperatives[cooperative_id])</f>
        <v>Coop_28</v>
      </c>
      <c r="K58" t="str">
        <f>_xlfn.XLOOKUP(scd[[#This Row],[village]],collectioncenters[village],collectioncenters[collection_center_id])</f>
        <v>CC_186</v>
      </c>
      <c r="L58" t="str">
        <f>_xlfn.XLOOKUP(scd[[#This Row],[district]],chillingcenters[district],chillingcenters[chilling_center_id])</f>
        <v>Chill_28</v>
      </c>
      <c r="M58" t="str">
        <f>_xlfn.XLOOKUP(scd[[#This Row],[chilling_center_id]],chillingcenters[chilling_center_id],chillingcenters[zone])</f>
        <v>HR2</v>
      </c>
      <c r="N58" t="str">
        <f>_xlfn.XLOOKUP(scd[[#This Row],[zone]],plants[zone],plants[processing_plant_id])</f>
        <v>Plant_12</v>
      </c>
      <c r="O58" t="s">
        <v>936</v>
      </c>
      <c r="P58">
        <v>14</v>
      </c>
      <c r="Q58">
        <v>8.8000000000000007</v>
      </c>
      <c r="R58">
        <v>3.4</v>
      </c>
      <c r="S58">
        <v>8.74</v>
      </c>
      <c r="T58">
        <v>28.3</v>
      </c>
      <c r="U58">
        <v>2.6</v>
      </c>
      <c r="V58" t="b">
        <v>1</v>
      </c>
      <c r="W58">
        <v>0</v>
      </c>
      <c r="X58">
        <v>384.74</v>
      </c>
      <c r="Y58" s="1">
        <v>45737</v>
      </c>
      <c r="Z58" t="s">
        <v>41</v>
      </c>
      <c r="AA58" t="s">
        <v>42</v>
      </c>
      <c r="AB58" t="s">
        <v>1985</v>
      </c>
      <c r="AC58">
        <v>125</v>
      </c>
      <c r="AD58">
        <v>8.8000000000000007</v>
      </c>
      <c r="AE58">
        <v>43.72</v>
      </c>
    </row>
    <row r="59" spans="1:31" x14ac:dyDescent="0.25">
      <c r="A59" t="s">
        <v>2143</v>
      </c>
      <c r="B59" s="1">
        <v>45809</v>
      </c>
      <c r="C59" s="2">
        <v>45809.276388888888</v>
      </c>
      <c r="D59" s="2">
        <v>45809.3125</v>
      </c>
      <c r="E59" t="s">
        <v>1833</v>
      </c>
      <c r="F59" t="str">
        <f>_xlfn.XLOOKUP(scd[[#This Row],[farm_id]],farms[farm_id],farms[farmer_name])</f>
        <v>Farmer_528</v>
      </c>
      <c r="G59" t="str">
        <f>_xlfn.XLOOKUP(scd[[#This Row],[farm_id]],farms[farm_id],farms[village])</f>
        <v>Village_78</v>
      </c>
      <c r="H59" t="str">
        <f>_xlfn.XLOOKUP(scd[[#This Row],[farm_id]],farms[farm_id],farms[district])</f>
        <v>Anand</v>
      </c>
      <c r="I59" t="str">
        <f>_xlfn.XLOOKUP(scd[[#This Row],[farm_id]],farms[farm_id],farms[state])</f>
        <v>Gujarat</v>
      </c>
      <c r="J59" t="str">
        <f>_xlfn.XLOOKUP(scd[[#This Row],[district]],cooperatives[district],cooperatives[cooperative_id])</f>
        <v>Coop_5</v>
      </c>
      <c r="K59" t="str">
        <f>_xlfn.XLOOKUP(scd[[#This Row],[village]],collectioncenters[village],collectioncenters[collection_center_id])</f>
        <v>CC_174</v>
      </c>
      <c r="L59" t="str">
        <f>_xlfn.XLOOKUP(scd[[#This Row],[district]],chillingcenters[district],chillingcenters[chilling_center_id])</f>
        <v>Chill_5</v>
      </c>
      <c r="M59" t="str">
        <f>_xlfn.XLOOKUP(scd[[#This Row],[chilling_center_id]],chillingcenters[chilling_center_id],chillingcenters[zone])</f>
        <v>MH1</v>
      </c>
      <c r="N59" t="str">
        <f>_xlfn.XLOOKUP(scd[[#This Row],[zone]],plants[zone],plants[processing_plant_id])</f>
        <v>Plant_4</v>
      </c>
      <c r="O59" t="s">
        <v>97</v>
      </c>
      <c r="P59">
        <v>14.1</v>
      </c>
      <c r="Q59">
        <v>20.9</v>
      </c>
      <c r="R59">
        <v>3.4</v>
      </c>
      <c r="S59">
        <v>7.95</v>
      </c>
      <c r="T59">
        <v>33.1</v>
      </c>
      <c r="U59">
        <v>12</v>
      </c>
      <c r="V59" t="b">
        <v>1</v>
      </c>
      <c r="W59">
        <v>0.1</v>
      </c>
      <c r="X59">
        <v>860.08</v>
      </c>
      <c r="Y59" s="1">
        <v>45811</v>
      </c>
      <c r="Z59" t="s">
        <v>41</v>
      </c>
      <c r="AA59" t="s">
        <v>42</v>
      </c>
      <c r="AB59" t="s">
        <v>2145</v>
      </c>
      <c r="AC59">
        <v>52</v>
      </c>
      <c r="AD59">
        <v>20.799999999999901</v>
      </c>
      <c r="AE59">
        <v>41.35</v>
      </c>
    </row>
    <row r="60" spans="1:31" x14ac:dyDescent="0.25">
      <c r="A60" t="s">
        <v>2161</v>
      </c>
      <c r="B60" s="1">
        <v>45680</v>
      </c>
      <c r="C60" s="2">
        <v>45680.392361111109</v>
      </c>
      <c r="D60" s="2">
        <v>45680.450694444444</v>
      </c>
      <c r="E60" t="s">
        <v>2162</v>
      </c>
      <c r="F60" t="str">
        <f>_xlfn.XLOOKUP(scd[[#This Row],[farm_id]],farms[farm_id],farms[farmer_name])</f>
        <v>Farmer_510</v>
      </c>
      <c r="G60" t="str">
        <f>_xlfn.XLOOKUP(scd[[#This Row],[farm_id]],farms[farm_id],farms[village])</f>
        <v>Village_178</v>
      </c>
      <c r="H60" t="str">
        <f>_xlfn.XLOOKUP(scd[[#This Row],[farm_id]],farms[farm_id],farms[district])</f>
        <v>Pune</v>
      </c>
      <c r="I60" t="str">
        <f>_xlfn.XLOOKUP(scd[[#This Row],[farm_id]],farms[farm_id],farms[state])</f>
        <v>Maharashtra</v>
      </c>
      <c r="J60" t="str">
        <f>_xlfn.XLOOKUP(scd[[#This Row],[district]],cooperatives[district],cooperatives[cooperative_id])</f>
        <v>Coop_4</v>
      </c>
      <c r="K60" t="str">
        <f>_xlfn.XLOOKUP(scd[[#This Row],[village]],collectioncenters[village],collectioncenters[collection_center_id])</f>
        <v>CC_87</v>
      </c>
      <c r="L60" t="str">
        <f>_xlfn.XLOOKUP(scd[[#This Row],[district]],chillingcenters[district],chillingcenters[chilling_center_id])</f>
        <v>Chill_4</v>
      </c>
      <c r="M60" t="str">
        <f>_xlfn.XLOOKUP(scd[[#This Row],[chilling_center_id]],chillingcenters[chilling_center_id],chillingcenters[zone])</f>
        <v>MH1</v>
      </c>
      <c r="N60" t="str">
        <f>_xlfn.XLOOKUP(scd[[#This Row],[zone]],plants[zone],plants[processing_plant_id])</f>
        <v>Plant_4</v>
      </c>
      <c r="O60" t="s">
        <v>252</v>
      </c>
      <c r="P60">
        <v>2.6</v>
      </c>
      <c r="Q60">
        <v>30.3</v>
      </c>
      <c r="R60">
        <v>3.42</v>
      </c>
      <c r="S60">
        <v>8.9600000000000009</v>
      </c>
      <c r="T60">
        <v>32.299999999999997</v>
      </c>
      <c r="U60">
        <v>29.1</v>
      </c>
      <c r="V60" t="b">
        <v>0</v>
      </c>
      <c r="W60">
        <v>1.77</v>
      </c>
      <c r="X60">
        <v>1269.01</v>
      </c>
      <c r="Y60" s="1">
        <v>45682</v>
      </c>
      <c r="Z60" t="s">
        <v>118</v>
      </c>
      <c r="AA60" t="s">
        <v>54</v>
      </c>
      <c r="AB60" t="s">
        <v>2165</v>
      </c>
      <c r="AC60">
        <v>84</v>
      </c>
      <c r="AD60">
        <v>28.53</v>
      </c>
      <c r="AE60">
        <v>44.48</v>
      </c>
    </row>
    <row r="61" spans="1:31" x14ac:dyDescent="0.25">
      <c r="A61" t="s">
        <v>2702</v>
      </c>
      <c r="B61" s="1">
        <v>45735</v>
      </c>
      <c r="C61" s="2">
        <v>45735.443749999999</v>
      </c>
      <c r="D61" s="2">
        <v>45735.447222222225</v>
      </c>
      <c r="E61" t="s">
        <v>2703</v>
      </c>
      <c r="F61" t="str">
        <f>_xlfn.XLOOKUP(scd[[#This Row],[farm_id]],farms[farm_id],farms[farmer_name])</f>
        <v>Farmer_875</v>
      </c>
      <c r="G61" t="str">
        <f>_xlfn.XLOOKUP(scd[[#This Row],[farm_id]],farms[farm_id],farms[village])</f>
        <v>Village_159</v>
      </c>
      <c r="H61" t="str">
        <f>_xlfn.XLOOKUP(scd[[#This Row],[farm_id]],farms[farm_id],farms[district])</f>
        <v>Surat</v>
      </c>
      <c r="I61" t="str">
        <f>_xlfn.XLOOKUP(scd[[#This Row],[farm_id]],farms[farm_id],farms[state])</f>
        <v>Gujarat</v>
      </c>
      <c r="J61" t="str">
        <f>_xlfn.XLOOKUP(scd[[#This Row],[district]],cooperatives[district],cooperatives[cooperative_id])</f>
        <v>Coop_12</v>
      </c>
      <c r="K61" t="str">
        <f>_xlfn.XLOOKUP(scd[[#This Row],[village]],collectioncenters[village],collectioncenters[collection_center_id])</f>
        <v>CC_67</v>
      </c>
      <c r="L61" t="str">
        <f>_xlfn.XLOOKUP(scd[[#This Row],[district]],chillingcenters[district],chillingcenters[chilling_center_id])</f>
        <v>Chill_12</v>
      </c>
      <c r="M61" t="str">
        <f>_xlfn.XLOOKUP(scd[[#This Row],[chilling_center_id]],chillingcenters[chilling_center_id],chillingcenters[zone])</f>
        <v>MH1</v>
      </c>
      <c r="N61" t="str">
        <f>_xlfn.XLOOKUP(scd[[#This Row],[zone]],plants[zone],plants[processing_plant_id])</f>
        <v>Plant_4</v>
      </c>
      <c r="O61" t="s">
        <v>593</v>
      </c>
      <c r="P61">
        <v>11.8</v>
      </c>
      <c r="Q61">
        <v>8.3000000000000007</v>
      </c>
      <c r="R61">
        <v>3.42</v>
      </c>
      <c r="S61">
        <v>8.19</v>
      </c>
      <c r="T61">
        <v>35.4</v>
      </c>
      <c r="U61">
        <v>12</v>
      </c>
      <c r="V61" t="b">
        <v>1</v>
      </c>
      <c r="W61">
        <v>0.16</v>
      </c>
      <c r="X61">
        <v>343.26</v>
      </c>
      <c r="Y61" s="1">
        <v>45738</v>
      </c>
      <c r="Z61" t="s">
        <v>76</v>
      </c>
      <c r="AA61" t="s">
        <v>109</v>
      </c>
      <c r="AB61" t="s">
        <v>2704</v>
      </c>
      <c r="AC61">
        <v>5</v>
      </c>
      <c r="AD61">
        <v>8.14</v>
      </c>
      <c r="AE61">
        <v>42.17</v>
      </c>
    </row>
    <row r="62" spans="1:31" x14ac:dyDescent="0.25">
      <c r="A62" t="s">
        <v>2922</v>
      </c>
      <c r="B62" s="1">
        <v>45804</v>
      </c>
      <c r="C62" s="2">
        <v>45804.317361111112</v>
      </c>
      <c r="D62" s="2">
        <v>45804.364583333336</v>
      </c>
      <c r="E62" t="s">
        <v>2923</v>
      </c>
      <c r="F62" t="str">
        <f>_xlfn.XLOOKUP(scd[[#This Row],[farm_id]],farms[farm_id],farms[farmer_name])</f>
        <v>Farmer_244</v>
      </c>
      <c r="G62" t="str">
        <f>_xlfn.XLOOKUP(scd[[#This Row],[farm_id]],farms[farm_id],farms[village])</f>
        <v>Village_166</v>
      </c>
      <c r="H62" t="str">
        <f>_xlfn.XLOOKUP(scd[[#This Row],[farm_id]],farms[farm_id],farms[district])</f>
        <v>Mumbai Suburban</v>
      </c>
      <c r="I62" t="str">
        <f>_xlfn.XLOOKUP(scd[[#This Row],[farm_id]],farms[farm_id],farms[state])</f>
        <v>Maharashtra</v>
      </c>
      <c r="J62" t="str">
        <f>_xlfn.XLOOKUP(scd[[#This Row],[district]],cooperatives[district],cooperatives[cooperative_id])</f>
        <v>Coop_3</v>
      </c>
      <c r="K62" t="str">
        <f>_xlfn.XLOOKUP(scd[[#This Row],[village]],collectioncenters[village],collectioncenters[collection_center_id])</f>
        <v>CC_75</v>
      </c>
      <c r="L62" t="str">
        <f>_xlfn.XLOOKUP(scd[[#This Row],[district]],chillingcenters[district],chillingcenters[chilling_center_id])</f>
        <v>Chill_3</v>
      </c>
      <c r="M62" t="str">
        <f>_xlfn.XLOOKUP(scd[[#This Row],[chilling_center_id]],chillingcenters[chilling_center_id],chillingcenters[zone])</f>
        <v>MH1</v>
      </c>
      <c r="N62" t="str">
        <f>_xlfn.XLOOKUP(scd[[#This Row],[zone]],plants[zone],plants[processing_plant_id])</f>
        <v>Plant_4</v>
      </c>
      <c r="O62" t="s">
        <v>593</v>
      </c>
      <c r="P62">
        <v>8.6</v>
      </c>
      <c r="Q62">
        <v>12</v>
      </c>
      <c r="R62">
        <v>3.42</v>
      </c>
      <c r="S62">
        <v>8.1300000000000008</v>
      </c>
      <c r="T62">
        <v>30.1</v>
      </c>
      <c r="U62">
        <v>7</v>
      </c>
      <c r="V62" t="b">
        <v>1</v>
      </c>
      <c r="W62">
        <v>0.19</v>
      </c>
      <c r="X62">
        <v>495.9</v>
      </c>
      <c r="Y62" s="1">
        <v>45805</v>
      </c>
      <c r="Z62" t="s">
        <v>41</v>
      </c>
      <c r="AA62" t="s">
        <v>42</v>
      </c>
      <c r="AB62" t="s">
        <v>2924</v>
      </c>
      <c r="AC62">
        <v>68</v>
      </c>
      <c r="AD62">
        <v>11.81</v>
      </c>
      <c r="AE62">
        <v>41.99</v>
      </c>
    </row>
    <row r="63" spans="1:31" x14ac:dyDescent="0.25">
      <c r="A63" t="s">
        <v>3344</v>
      </c>
      <c r="B63" s="1">
        <v>45674</v>
      </c>
      <c r="C63" s="2">
        <v>45674.400000000001</v>
      </c>
      <c r="D63" s="2">
        <v>45674.429861111108</v>
      </c>
      <c r="E63" t="s">
        <v>1273</v>
      </c>
      <c r="F63" t="str">
        <f>_xlfn.XLOOKUP(scd[[#This Row],[farm_id]],farms[farm_id],farms[farmer_name])</f>
        <v>Farmer_549</v>
      </c>
      <c r="G63" t="str">
        <f>_xlfn.XLOOKUP(scd[[#This Row],[farm_id]],farms[farm_id],farms[village])</f>
        <v>Village_127</v>
      </c>
      <c r="H63" t="str">
        <f>_xlfn.XLOOKUP(scd[[#This Row],[farm_id]],farms[farm_id],farms[district])</f>
        <v>Mysore</v>
      </c>
      <c r="I63" t="str">
        <f>_xlfn.XLOOKUP(scd[[#This Row],[farm_id]],farms[farm_id],farms[state])</f>
        <v>Karnataka</v>
      </c>
      <c r="J63" t="str">
        <f>_xlfn.XLOOKUP(scd[[#This Row],[district]],cooperatives[district],cooperatives[cooperative_id])</f>
        <v>Coop_11</v>
      </c>
      <c r="K63" t="str">
        <f>_xlfn.XLOOKUP(scd[[#This Row],[village]],collectioncenters[village],collectioncenters[collection_center_id])</f>
        <v>CC_32</v>
      </c>
      <c r="L63" t="str">
        <f>_xlfn.XLOOKUP(scd[[#This Row],[district]],chillingcenters[district],chillingcenters[chilling_center_id])</f>
        <v>Chill_11</v>
      </c>
      <c r="M63" t="str">
        <f>_xlfn.XLOOKUP(scd[[#This Row],[chilling_center_id]],chillingcenters[chilling_center_id],chillingcenters[zone])</f>
        <v>KA1</v>
      </c>
      <c r="N63" t="str">
        <f>_xlfn.XLOOKUP(scd[[#This Row],[zone]],plants[zone],plants[processing_plant_id])</f>
        <v>Plant_6</v>
      </c>
      <c r="O63" t="s">
        <v>108</v>
      </c>
      <c r="P63">
        <v>30.6</v>
      </c>
      <c r="Q63">
        <v>28.4</v>
      </c>
      <c r="R63">
        <v>3.42</v>
      </c>
      <c r="S63">
        <v>8</v>
      </c>
      <c r="T63">
        <v>24</v>
      </c>
      <c r="U63">
        <v>7</v>
      </c>
      <c r="V63" t="b">
        <v>1</v>
      </c>
      <c r="W63">
        <v>0</v>
      </c>
      <c r="X63">
        <v>1181.44</v>
      </c>
      <c r="Y63" s="1">
        <v>45676</v>
      </c>
      <c r="Z63" t="s">
        <v>41</v>
      </c>
      <c r="AA63" t="s">
        <v>42</v>
      </c>
      <c r="AB63" t="s">
        <v>2177</v>
      </c>
      <c r="AC63">
        <v>43</v>
      </c>
      <c r="AD63">
        <v>28.4</v>
      </c>
      <c r="AE63">
        <v>41.6</v>
      </c>
    </row>
    <row r="64" spans="1:31" x14ac:dyDescent="0.25">
      <c r="A64" t="s">
        <v>2654</v>
      </c>
      <c r="B64" s="1">
        <v>45762</v>
      </c>
      <c r="C64" s="2">
        <v>45762.299305555556</v>
      </c>
      <c r="D64" s="2">
        <v>45762.333333333336</v>
      </c>
      <c r="E64" t="s">
        <v>2418</v>
      </c>
      <c r="F64" t="str">
        <f>_xlfn.XLOOKUP(scd[[#This Row],[farm_id]],farms[farm_id],farms[farmer_name])</f>
        <v>Farmer_378</v>
      </c>
      <c r="G64" t="str">
        <f>_xlfn.XLOOKUP(scd[[#This Row],[farm_id]],farms[farm_id],farms[village])</f>
        <v>Village_74</v>
      </c>
      <c r="H64" t="str">
        <f>_xlfn.XLOOKUP(scd[[#This Row],[farm_id]],farms[farm_id],farms[district])</f>
        <v>Hisar</v>
      </c>
      <c r="I64" t="str">
        <f>_xlfn.XLOOKUP(scd[[#This Row],[farm_id]],farms[farm_id],farms[state])</f>
        <v>Haryana</v>
      </c>
      <c r="J64" t="str">
        <f>_xlfn.XLOOKUP(scd[[#This Row],[district]],cooperatives[district],cooperatives[cooperative_id])</f>
        <v>Coop_15</v>
      </c>
      <c r="K64" t="str">
        <f>_xlfn.XLOOKUP(scd[[#This Row],[village]],collectioncenters[village],collectioncenters[collection_center_id])</f>
        <v>CC_170</v>
      </c>
      <c r="L64" t="str">
        <f>_xlfn.XLOOKUP(scd[[#This Row],[district]],chillingcenters[district],chillingcenters[chilling_center_id])</f>
        <v>Chill_15</v>
      </c>
      <c r="M64" t="str">
        <f>_xlfn.XLOOKUP(scd[[#This Row],[chilling_center_id]],chillingcenters[chilling_center_id],chillingcenters[zone])</f>
        <v>HR2</v>
      </c>
      <c r="N64" t="str">
        <f>_xlfn.XLOOKUP(scd[[#This Row],[zone]],plants[zone],plants[processing_plant_id])</f>
        <v>Plant_12</v>
      </c>
      <c r="O64" t="s">
        <v>194</v>
      </c>
      <c r="P64">
        <v>3</v>
      </c>
      <c r="Q64">
        <v>23.1</v>
      </c>
      <c r="R64">
        <v>3.43</v>
      </c>
      <c r="S64">
        <v>8.41</v>
      </c>
      <c r="T64">
        <v>34.6</v>
      </c>
      <c r="U64">
        <v>10.199999999999999</v>
      </c>
      <c r="V64" t="b">
        <v>0</v>
      </c>
      <c r="W64">
        <v>2.04</v>
      </c>
      <c r="X64">
        <v>903.05</v>
      </c>
      <c r="Y64" s="1">
        <v>45762</v>
      </c>
      <c r="Z64" t="s">
        <v>41</v>
      </c>
      <c r="AA64" t="s">
        <v>42</v>
      </c>
      <c r="AB64" t="s">
        <v>2656</v>
      </c>
      <c r="AC64">
        <v>49</v>
      </c>
      <c r="AD64">
        <v>21.06</v>
      </c>
      <c r="AE64">
        <v>42.88</v>
      </c>
    </row>
    <row r="65" spans="1:31" x14ac:dyDescent="0.25">
      <c r="A65" t="s">
        <v>327</v>
      </c>
      <c r="B65" s="1">
        <v>45788</v>
      </c>
      <c r="C65" s="2">
        <v>45788.307638888888</v>
      </c>
      <c r="D65" s="2">
        <v>45788.354861111111</v>
      </c>
      <c r="E65" t="s">
        <v>328</v>
      </c>
      <c r="F65" t="str">
        <f>_xlfn.XLOOKUP(scd[[#This Row],[farm_id]],farms[farm_id],farms[farmer_name])</f>
        <v>Farmer_755</v>
      </c>
      <c r="G65" t="str">
        <f>_xlfn.XLOOKUP(scd[[#This Row],[farm_id]],farms[farm_id],farms[village])</f>
        <v>Village_27</v>
      </c>
      <c r="H65" t="str">
        <f>_xlfn.XLOOKUP(scd[[#This Row],[farm_id]],farms[farm_id],farms[district])</f>
        <v>Patiala</v>
      </c>
      <c r="I65" t="str">
        <f>_xlfn.XLOOKUP(scd[[#This Row],[farm_id]],farms[farm_id],farms[state])</f>
        <v>Punjab</v>
      </c>
      <c r="J65" t="str">
        <f>_xlfn.XLOOKUP(scd[[#This Row],[district]],cooperatives[district],cooperatives[cooperative_id])</f>
        <v>Coop_13</v>
      </c>
      <c r="K65" t="str">
        <f>_xlfn.XLOOKUP(scd[[#This Row],[village]],collectioncenters[village],collectioncenters[collection_center_id])</f>
        <v>CC_119</v>
      </c>
      <c r="L65" t="str">
        <f>_xlfn.XLOOKUP(scd[[#This Row],[district]],chillingcenters[district],chillingcenters[chilling_center_id])</f>
        <v>Chill_13</v>
      </c>
      <c r="M65" t="str">
        <f>_xlfn.XLOOKUP(scd[[#This Row],[chilling_center_id]],chillingcenters[chilling_center_id],chillingcenters[zone])</f>
        <v>PJ2</v>
      </c>
      <c r="N65" t="str">
        <f>_xlfn.XLOOKUP(scd[[#This Row],[zone]],plants[zone],plants[processing_plant_id])</f>
        <v>Plant_7</v>
      </c>
      <c r="O65" t="s">
        <v>245</v>
      </c>
      <c r="P65">
        <v>27.4</v>
      </c>
      <c r="Q65">
        <v>25.8</v>
      </c>
      <c r="R65">
        <v>3.44</v>
      </c>
      <c r="S65">
        <v>8.25</v>
      </c>
      <c r="T65">
        <v>30.5</v>
      </c>
      <c r="U65">
        <v>5.7</v>
      </c>
      <c r="V65" t="b">
        <v>1</v>
      </c>
      <c r="W65">
        <v>0</v>
      </c>
      <c r="X65">
        <v>1095.21</v>
      </c>
      <c r="Y65" s="1">
        <v>45791</v>
      </c>
      <c r="Z65" t="s">
        <v>76</v>
      </c>
      <c r="AA65" t="s">
        <v>42</v>
      </c>
      <c r="AB65" t="s">
        <v>331</v>
      </c>
      <c r="AC65">
        <v>68</v>
      </c>
      <c r="AD65">
        <v>25.8</v>
      </c>
      <c r="AE65">
        <v>42.45</v>
      </c>
    </row>
    <row r="66" spans="1:31" x14ac:dyDescent="0.25">
      <c r="A66" t="s">
        <v>371</v>
      </c>
      <c r="B66" s="1">
        <v>45746</v>
      </c>
      <c r="C66" s="2">
        <v>45746.21597222222</v>
      </c>
      <c r="D66" s="2">
        <v>45746.290277777778</v>
      </c>
      <c r="E66" t="s">
        <v>372</v>
      </c>
      <c r="F66" t="str">
        <f>_xlfn.XLOOKUP(scd[[#This Row],[farm_id]],farms[farm_id],farms[farmer_name])</f>
        <v>Farmer_52</v>
      </c>
      <c r="G66" t="str">
        <f>_xlfn.XLOOKUP(scd[[#This Row],[farm_id]],farms[farm_id],farms[village])</f>
        <v>Village_93</v>
      </c>
      <c r="H66" t="str">
        <f>_xlfn.XLOOKUP(scd[[#This Row],[farm_id]],farms[farm_id],farms[district])</f>
        <v>Anand</v>
      </c>
      <c r="I66" t="str">
        <f>_xlfn.XLOOKUP(scd[[#This Row],[farm_id]],farms[farm_id],farms[state])</f>
        <v>Gujarat</v>
      </c>
      <c r="J66" t="str">
        <f>_xlfn.XLOOKUP(scd[[#This Row],[district]],cooperatives[district],cooperatives[cooperative_id])</f>
        <v>Coop_5</v>
      </c>
      <c r="K66" t="str">
        <f>_xlfn.XLOOKUP(scd[[#This Row],[village]],collectioncenters[village],collectioncenters[collection_center_id])</f>
        <v>CC_189</v>
      </c>
      <c r="L66" t="str">
        <f>_xlfn.XLOOKUP(scd[[#This Row],[district]],chillingcenters[district],chillingcenters[chilling_center_id])</f>
        <v>Chill_5</v>
      </c>
      <c r="M66" t="str">
        <f>_xlfn.XLOOKUP(scd[[#This Row],[chilling_center_id]],chillingcenters[chilling_center_id],chillingcenters[zone])</f>
        <v>MH1</v>
      </c>
      <c r="N66" t="str">
        <f>_xlfn.XLOOKUP(scd[[#This Row],[zone]],plants[zone],plants[processing_plant_id])</f>
        <v>Plant_4</v>
      </c>
      <c r="O66" t="s">
        <v>75</v>
      </c>
      <c r="P66">
        <v>14.8</v>
      </c>
      <c r="Q66">
        <v>6.6</v>
      </c>
      <c r="R66">
        <v>3.44</v>
      </c>
      <c r="S66">
        <v>8.61</v>
      </c>
      <c r="T66">
        <v>28.4</v>
      </c>
      <c r="U66">
        <v>11.8</v>
      </c>
      <c r="V66" t="b">
        <v>0</v>
      </c>
      <c r="W66">
        <v>1.37</v>
      </c>
      <c r="X66">
        <v>227.66</v>
      </c>
      <c r="Y66" s="1">
        <v>45749</v>
      </c>
      <c r="Z66" t="s">
        <v>41</v>
      </c>
      <c r="AA66" t="s">
        <v>42</v>
      </c>
      <c r="AB66" t="s">
        <v>374</v>
      </c>
      <c r="AC66">
        <v>107</v>
      </c>
      <c r="AD66">
        <v>5.2299999999999898</v>
      </c>
      <c r="AE66">
        <v>43.53</v>
      </c>
    </row>
    <row r="67" spans="1:31" x14ac:dyDescent="0.25">
      <c r="A67" t="s">
        <v>1862</v>
      </c>
      <c r="B67" s="1">
        <v>45783</v>
      </c>
      <c r="C67" s="2">
        <v>45783.247916666667</v>
      </c>
      <c r="D67" s="2">
        <v>45783.29583333333</v>
      </c>
      <c r="E67" t="s">
        <v>635</v>
      </c>
      <c r="F67" t="str">
        <f>_xlfn.XLOOKUP(scd[[#This Row],[farm_id]],farms[farm_id],farms[farmer_name])</f>
        <v>Farmer_445</v>
      </c>
      <c r="G67" t="str">
        <f>_xlfn.XLOOKUP(scd[[#This Row],[farm_id]],farms[farm_id],farms[village])</f>
        <v>Village_31</v>
      </c>
      <c r="H67" t="str">
        <f>_xlfn.XLOOKUP(scd[[#This Row],[farm_id]],farms[farm_id],farms[district])</f>
        <v>Karnal</v>
      </c>
      <c r="I67" t="str">
        <f>_xlfn.XLOOKUP(scd[[#This Row],[farm_id]],farms[farm_id],farms[state])</f>
        <v>Haryana</v>
      </c>
      <c r="J67" t="str">
        <f>_xlfn.XLOOKUP(scd[[#This Row],[district]],cooperatives[district],cooperatives[cooperative_id])</f>
        <v>Coop_1</v>
      </c>
      <c r="K67" t="str">
        <f>_xlfn.XLOOKUP(scd[[#This Row],[village]],collectioncenters[village],collectioncenters[collection_center_id])</f>
        <v>CC_124</v>
      </c>
      <c r="L67" t="str">
        <f>_xlfn.XLOOKUP(scd[[#This Row],[district]],chillingcenters[district],chillingcenters[chilling_center_id])</f>
        <v>Chill_1</v>
      </c>
      <c r="M67" t="str">
        <f>_xlfn.XLOOKUP(scd[[#This Row],[chilling_center_id]],chillingcenters[chilling_center_id],chillingcenters[zone])</f>
        <v>HR1</v>
      </c>
      <c r="N67" t="str">
        <f>_xlfn.XLOOKUP(scd[[#This Row],[zone]],plants[zone],plants[processing_plant_id])</f>
        <v>Plant_11</v>
      </c>
      <c r="O67" t="s">
        <v>467</v>
      </c>
      <c r="P67">
        <v>3.2</v>
      </c>
      <c r="Q67">
        <v>29.3</v>
      </c>
      <c r="R67">
        <v>3.44</v>
      </c>
      <c r="S67">
        <v>8.58</v>
      </c>
      <c r="T67">
        <v>30</v>
      </c>
      <c r="U67">
        <v>9</v>
      </c>
      <c r="V67" t="b">
        <v>1</v>
      </c>
      <c r="W67">
        <v>0</v>
      </c>
      <c r="X67">
        <v>1272.79</v>
      </c>
      <c r="Y67" s="1">
        <v>45785</v>
      </c>
      <c r="Z67" t="s">
        <v>41</v>
      </c>
      <c r="AA67" t="s">
        <v>42</v>
      </c>
      <c r="AB67" t="s">
        <v>1863</v>
      </c>
      <c r="AC67">
        <v>69</v>
      </c>
      <c r="AD67">
        <v>29.3</v>
      </c>
      <c r="AE67">
        <v>43.44</v>
      </c>
    </row>
    <row r="68" spans="1:31" x14ac:dyDescent="0.25">
      <c r="A68" t="s">
        <v>2211</v>
      </c>
      <c r="B68" s="1">
        <v>45804</v>
      </c>
      <c r="C68" s="2">
        <v>45804.192361111112</v>
      </c>
      <c r="D68" s="2">
        <v>45804.209027777775</v>
      </c>
      <c r="E68" t="s">
        <v>2212</v>
      </c>
      <c r="F68" t="str">
        <f>_xlfn.XLOOKUP(scd[[#This Row],[farm_id]],farms[farm_id],farms[farmer_name])</f>
        <v>Farmer_45</v>
      </c>
      <c r="G68" t="str">
        <f>_xlfn.XLOOKUP(scd[[#This Row],[farm_id]],farms[farm_id],farms[village])</f>
        <v>Village_85</v>
      </c>
      <c r="H68" t="str">
        <f>_xlfn.XLOOKUP(scd[[#This Row],[farm_id]],farms[farm_id],farms[district])</f>
        <v>Udaipur</v>
      </c>
      <c r="I68" t="str">
        <f>_xlfn.XLOOKUP(scd[[#This Row],[farm_id]],farms[farm_id],farms[state])</f>
        <v>Rajasthan</v>
      </c>
      <c r="J68" t="str">
        <f>_xlfn.XLOOKUP(scd[[#This Row],[district]],cooperatives[district],cooperatives[cooperative_id])</f>
        <v>Coop_17</v>
      </c>
      <c r="K68" t="str">
        <f>_xlfn.XLOOKUP(scd[[#This Row],[village]],collectioncenters[village],collectioncenters[collection_center_id])</f>
        <v>CC_180</v>
      </c>
      <c r="L68" t="str">
        <f>_xlfn.XLOOKUP(scd[[#This Row],[district]],chillingcenters[district],chillingcenters[chilling_center_id])</f>
        <v>Chill_17</v>
      </c>
      <c r="M68" t="str">
        <f>_xlfn.XLOOKUP(scd[[#This Row],[chilling_center_id]],chillingcenters[chilling_center_id],chillingcenters[zone])</f>
        <v>RJ2</v>
      </c>
      <c r="N68" t="str">
        <f>_xlfn.XLOOKUP(scd[[#This Row],[zone]],plants[zone],plants[processing_plant_id])</f>
        <v>Plant_5</v>
      </c>
      <c r="O68" t="s">
        <v>313</v>
      </c>
      <c r="P68">
        <v>11.5</v>
      </c>
      <c r="Q68">
        <v>34.9</v>
      </c>
      <c r="R68">
        <v>3.44</v>
      </c>
      <c r="S68">
        <v>8.25</v>
      </c>
      <c r="T68">
        <v>32.799999999999997</v>
      </c>
      <c r="U68">
        <v>12</v>
      </c>
      <c r="V68" t="b">
        <v>1</v>
      </c>
      <c r="W68">
        <v>0.05</v>
      </c>
      <c r="X68">
        <v>1479.38</v>
      </c>
      <c r="Y68" s="1">
        <v>45806</v>
      </c>
      <c r="Z68" t="s">
        <v>76</v>
      </c>
      <c r="AA68" t="s">
        <v>42</v>
      </c>
      <c r="AB68" t="s">
        <v>2213</v>
      </c>
      <c r="AC68">
        <v>24</v>
      </c>
      <c r="AD68">
        <v>34.85</v>
      </c>
      <c r="AE68">
        <v>42.45</v>
      </c>
    </row>
    <row r="69" spans="1:31" x14ac:dyDescent="0.25">
      <c r="A69" t="s">
        <v>685</v>
      </c>
      <c r="B69" s="1">
        <v>45669</v>
      </c>
      <c r="C69" s="2">
        <v>45669.311805555553</v>
      </c>
      <c r="D69" s="2">
        <v>45669.354166666664</v>
      </c>
      <c r="E69" t="s">
        <v>686</v>
      </c>
      <c r="F69" t="str">
        <f>_xlfn.XLOOKUP(scd[[#This Row],[farm_id]],farms[farm_id],farms[farmer_name])</f>
        <v>Farmer_584</v>
      </c>
      <c r="G69" t="str">
        <f>_xlfn.XLOOKUP(scd[[#This Row],[farm_id]],farms[farm_id],farms[village])</f>
        <v>Village_14</v>
      </c>
      <c r="H69" t="str">
        <f>_xlfn.XLOOKUP(scd[[#This Row],[farm_id]],farms[farm_id],farms[district])</f>
        <v>Panipat</v>
      </c>
      <c r="I69" t="str">
        <f>_xlfn.XLOOKUP(scd[[#This Row],[farm_id]],farms[farm_id],farms[state])</f>
        <v>Haryana</v>
      </c>
      <c r="J69" t="str">
        <f>_xlfn.XLOOKUP(scd[[#This Row],[district]],cooperatives[district],cooperatives[cooperative_id])</f>
        <v>Coop_28</v>
      </c>
      <c r="K69" t="str">
        <f>_xlfn.XLOOKUP(scd[[#This Row],[village]],collectioncenters[village],collectioncenters[collection_center_id])</f>
        <v>CC_46</v>
      </c>
      <c r="L69" t="str">
        <f>_xlfn.XLOOKUP(scd[[#This Row],[district]],chillingcenters[district],chillingcenters[chilling_center_id])</f>
        <v>Chill_28</v>
      </c>
      <c r="M69" t="str">
        <f>_xlfn.XLOOKUP(scd[[#This Row],[chilling_center_id]],chillingcenters[chilling_center_id],chillingcenters[zone])</f>
        <v>HR2</v>
      </c>
      <c r="N69" t="str">
        <f>_xlfn.XLOOKUP(scd[[#This Row],[zone]],plants[zone],plants[processing_plant_id])</f>
        <v>Plant_12</v>
      </c>
      <c r="O69" t="s">
        <v>688</v>
      </c>
      <c r="P69">
        <v>11</v>
      </c>
      <c r="Q69">
        <v>34.4</v>
      </c>
      <c r="R69">
        <v>3.45</v>
      </c>
      <c r="S69">
        <v>8.59</v>
      </c>
      <c r="T69">
        <v>35.1</v>
      </c>
      <c r="U69">
        <v>11.1</v>
      </c>
      <c r="V69" t="b">
        <v>1</v>
      </c>
      <c r="W69">
        <v>0.12</v>
      </c>
      <c r="X69">
        <v>1491.87</v>
      </c>
      <c r="Y69" s="1">
        <v>45671</v>
      </c>
      <c r="Z69" t="s">
        <v>118</v>
      </c>
      <c r="AA69" t="s">
        <v>42</v>
      </c>
      <c r="AB69" t="s">
        <v>689</v>
      </c>
      <c r="AC69">
        <v>61</v>
      </c>
      <c r="AD69">
        <v>34.28</v>
      </c>
      <c r="AE69">
        <v>43.52</v>
      </c>
    </row>
    <row r="70" spans="1:31" x14ac:dyDescent="0.25">
      <c r="A70" t="s">
        <v>1213</v>
      </c>
      <c r="B70" s="1">
        <v>45769</v>
      </c>
      <c r="C70" s="2">
        <v>45769.240972222222</v>
      </c>
      <c r="D70" s="2">
        <v>45769.24722222222</v>
      </c>
      <c r="E70" t="s">
        <v>1214</v>
      </c>
      <c r="F70" t="str">
        <f>_xlfn.XLOOKUP(scd[[#This Row],[farm_id]],farms[farm_id],farms[farmer_name])</f>
        <v>Farmer_224</v>
      </c>
      <c r="G70" t="str">
        <f>_xlfn.XLOOKUP(scd[[#This Row],[farm_id]],farms[farm_id],farms[village])</f>
        <v>Village_76</v>
      </c>
      <c r="H70" t="str">
        <f>_xlfn.XLOOKUP(scd[[#This Row],[farm_id]],farms[farm_id],farms[district])</f>
        <v>Anand</v>
      </c>
      <c r="I70" t="str">
        <f>_xlfn.XLOOKUP(scd[[#This Row],[farm_id]],farms[farm_id],farms[state])</f>
        <v>Gujarat</v>
      </c>
      <c r="J70" t="str">
        <f>_xlfn.XLOOKUP(scd[[#This Row],[district]],cooperatives[district],cooperatives[cooperative_id])</f>
        <v>Coop_5</v>
      </c>
      <c r="K70" t="str">
        <f>_xlfn.XLOOKUP(scd[[#This Row],[village]],collectioncenters[village],collectioncenters[collection_center_id])</f>
        <v>CC_172</v>
      </c>
      <c r="L70" t="str">
        <f>_xlfn.XLOOKUP(scd[[#This Row],[district]],chillingcenters[district],chillingcenters[chilling_center_id])</f>
        <v>Chill_5</v>
      </c>
      <c r="M70" t="str">
        <f>_xlfn.XLOOKUP(scd[[#This Row],[chilling_center_id]],chillingcenters[chilling_center_id],chillingcenters[zone])</f>
        <v>MH1</v>
      </c>
      <c r="N70" t="str">
        <f>_xlfn.XLOOKUP(scd[[#This Row],[zone]],plants[zone],plants[processing_plant_id])</f>
        <v>Plant_4</v>
      </c>
      <c r="O70" t="s">
        <v>185</v>
      </c>
      <c r="P70">
        <v>1.1000000000000001</v>
      </c>
      <c r="Q70">
        <v>7.4</v>
      </c>
      <c r="R70">
        <v>3.46</v>
      </c>
      <c r="S70">
        <v>8.32</v>
      </c>
      <c r="T70">
        <v>23.2</v>
      </c>
      <c r="U70">
        <v>21.6</v>
      </c>
      <c r="V70" t="b">
        <v>1</v>
      </c>
      <c r="W70">
        <v>0.39</v>
      </c>
      <c r="X70">
        <v>299.75</v>
      </c>
      <c r="Y70" s="1">
        <v>45772</v>
      </c>
      <c r="Z70" t="s">
        <v>41</v>
      </c>
      <c r="AA70" t="s">
        <v>42</v>
      </c>
      <c r="AB70" t="s">
        <v>1217</v>
      </c>
      <c r="AC70">
        <v>9</v>
      </c>
      <c r="AD70">
        <v>7.01</v>
      </c>
      <c r="AE70">
        <v>42.76</v>
      </c>
    </row>
    <row r="71" spans="1:31" x14ac:dyDescent="0.25">
      <c r="A71" t="s">
        <v>1600</v>
      </c>
      <c r="B71" s="1">
        <v>45833</v>
      </c>
      <c r="C71" s="2">
        <v>45833.306944444441</v>
      </c>
      <c r="D71" s="2">
        <v>45833.398611111108</v>
      </c>
      <c r="E71" t="s">
        <v>1359</v>
      </c>
      <c r="F71" t="str">
        <f>_xlfn.XLOOKUP(scd[[#This Row],[farm_id]],farms[farm_id],farms[farmer_name])</f>
        <v>Farmer_609</v>
      </c>
      <c r="G71" t="str">
        <f>_xlfn.XLOOKUP(scd[[#This Row],[farm_id]],farms[farm_id],farms[village])</f>
        <v>Village_159</v>
      </c>
      <c r="H71" t="str">
        <f>_xlfn.XLOOKUP(scd[[#This Row],[farm_id]],farms[farm_id],farms[district])</f>
        <v>Bengaluru Rural</v>
      </c>
      <c r="I71" t="str">
        <f>_xlfn.XLOOKUP(scd[[#This Row],[farm_id]],farms[farm_id],farms[state])</f>
        <v>Karnataka</v>
      </c>
      <c r="J71" t="str">
        <f>_xlfn.XLOOKUP(scd[[#This Row],[district]],cooperatives[district],cooperatives[cooperative_id])</f>
        <v>Coop_19</v>
      </c>
      <c r="K71" t="str">
        <f>_xlfn.XLOOKUP(scd[[#This Row],[village]],collectioncenters[village],collectioncenters[collection_center_id])</f>
        <v>CC_67</v>
      </c>
      <c r="L71" t="str">
        <f>_xlfn.XLOOKUP(scd[[#This Row],[district]],chillingcenters[district],chillingcenters[chilling_center_id])</f>
        <v>Chill_19</v>
      </c>
      <c r="M71" t="str">
        <f>_xlfn.XLOOKUP(scd[[#This Row],[chilling_center_id]],chillingcenters[chilling_center_id],chillingcenters[zone])</f>
        <v>KA1</v>
      </c>
      <c r="N71" t="str">
        <f>_xlfn.XLOOKUP(scd[[#This Row],[zone]],plants[zone],plants[processing_plant_id])</f>
        <v>Plant_6</v>
      </c>
      <c r="O71" t="s">
        <v>393</v>
      </c>
      <c r="P71">
        <v>35.1</v>
      </c>
      <c r="Q71">
        <v>81.099999999999994</v>
      </c>
      <c r="R71">
        <v>3.46</v>
      </c>
      <c r="S71">
        <v>7.95</v>
      </c>
      <c r="T71">
        <v>31.9</v>
      </c>
      <c r="U71">
        <v>29</v>
      </c>
      <c r="V71" t="b">
        <v>0</v>
      </c>
      <c r="W71">
        <v>0.78</v>
      </c>
      <c r="X71">
        <v>3345.33</v>
      </c>
      <c r="Y71" s="1">
        <v>45833</v>
      </c>
      <c r="Z71" t="s">
        <v>76</v>
      </c>
      <c r="AA71" t="s">
        <v>109</v>
      </c>
      <c r="AB71" t="s">
        <v>1601</v>
      </c>
      <c r="AC71">
        <v>132</v>
      </c>
      <c r="AD71">
        <v>80.319999999999993</v>
      </c>
      <c r="AE71">
        <v>41.65</v>
      </c>
    </row>
    <row r="72" spans="1:31" x14ac:dyDescent="0.25">
      <c r="A72" t="s">
        <v>1614</v>
      </c>
      <c r="B72" s="1">
        <v>45707</v>
      </c>
      <c r="C72" s="2">
        <v>45707.400694444441</v>
      </c>
      <c r="D72" s="2">
        <v>45707.506249999999</v>
      </c>
      <c r="E72" t="s">
        <v>1615</v>
      </c>
      <c r="F72" t="str">
        <f>_xlfn.XLOOKUP(scd[[#This Row],[farm_id]],farms[farm_id],farms[farmer_name])</f>
        <v>Farmer_872</v>
      </c>
      <c r="G72" t="str">
        <f>_xlfn.XLOOKUP(scd[[#This Row],[farm_id]],farms[farm_id],farms[village])</f>
        <v>Village_50</v>
      </c>
      <c r="H72" t="str">
        <f>_xlfn.XLOOKUP(scd[[#This Row],[farm_id]],farms[farm_id],farms[district])</f>
        <v>Surat</v>
      </c>
      <c r="I72" t="str">
        <f>_xlfn.XLOOKUP(scd[[#This Row],[farm_id]],farms[farm_id],farms[state])</f>
        <v>Gujarat</v>
      </c>
      <c r="J72" t="str">
        <f>_xlfn.XLOOKUP(scd[[#This Row],[district]],cooperatives[district],cooperatives[cooperative_id])</f>
        <v>Coop_12</v>
      </c>
      <c r="K72" t="str">
        <f>_xlfn.XLOOKUP(scd[[#This Row],[village]],collectioncenters[village],collectioncenters[collection_center_id])</f>
        <v>CC_145</v>
      </c>
      <c r="L72" t="str">
        <f>_xlfn.XLOOKUP(scd[[#This Row],[district]],chillingcenters[district],chillingcenters[chilling_center_id])</f>
        <v>Chill_12</v>
      </c>
      <c r="M72" t="str">
        <f>_xlfn.XLOOKUP(scd[[#This Row],[chilling_center_id]],chillingcenters[chilling_center_id],chillingcenters[zone])</f>
        <v>MH1</v>
      </c>
      <c r="N72" t="str">
        <f>_xlfn.XLOOKUP(scd[[#This Row],[zone]],plants[zone],plants[processing_plant_id])</f>
        <v>Plant_4</v>
      </c>
      <c r="O72" t="s">
        <v>319</v>
      </c>
      <c r="P72">
        <v>26.4</v>
      </c>
      <c r="Q72">
        <v>28.2</v>
      </c>
      <c r="R72">
        <v>3.46</v>
      </c>
      <c r="S72">
        <v>8.64</v>
      </c>
      <c r="T72">
        <v>30.6</v>
      </c>
      <c r="U72">
        <v>4.5999999999999996</v>
      </c>
      <c r="V72" t="b">
        <v>1</v>
      </c>
      <c r="W72">
        <v>0.4</v>
      </c>
      <c r="X72">
        <v>1215.42</v>
      </c>
      <c r="Y72" s="1">
        <v>45708</v>
      </c>
      <c r="Z72" t="s">
        <v>76</v>
      </c>
      <c r="AA72" t="s">
        <v>42</v>
      </c>
      <c r="AB72" t="s">
        <v>1617</v>
      </c>
      <c r="AC72">
        <v>152</v>
      </c>
      <c r="AD72">
        <v>27.8</v>
      </c>
      <c r="AE72">
        <v>43.72</v>
      </c>
    </row>
    <row r="73" spans="1:31" x14ac:dyDescent="0.25">
      <c r="A73" t="s">
        <v>1673</v>
      </c>
      <c r="B73" s="1">
        <v>45689</v>
      </c>
      <c r="C73" s="2">
        <v>45689.213194444441</v>
      </c>
      <c r="D73" s="2">
        <v>45689.220138888886</v>
      </c>
      <c r="E73" t="s">
        <v>1674</v>
      </c>
      <c r="F73" t="str">
        <f>_xlfn.XLOOKUP(scd[[#This Row],[farm_id]],farms[farm_id],farms[farmer_name])</f>
        <v>Farmer_257</v>
      </c>
      <c r="G73" t="str">
        <f>_xlfn.XLOOKUP(scd[[#This Row],[farm_id]],farms[farm_id],farms[village])</f>
        <v>Village_126</v>
      </c>
      <c r="H73" t="str">
        <f>_xlfn.XLOOKUP(scd[[#This Row],[farm_id]],farms[farm_id],farms[district])</f>
        <v>Ludhiana</v>
      </c>
      <c r="I73" t="str">
        <f>_xlfn.XLOOKUP(scd[[#This Row],[farm_id]],farms[farm_id],farms[state])</f>
        <v>Punjab</v>
      </c>
      <c r="J73" t="str">
        <f>_xlfn.XLOOKUP(scd[[#This Row],[district]],cooperatives[district],cooperatives[cooperative_id])</f>
        <v>Coop_27</v>
      </c>
      <c r="K73" t="str">
        <f>_xlfn.XLOOKUP(scd[[#This Row],[village]],collectioncenters[village],collectioncenters[collection_center_id])</f>
        <v>CC_31</v>
      </c>
      <c r="L73" t="str">
        <f>_xlfn.XLOOKUP(scd[[#This Row],[district]],chillingcenters[district],chillingcenters[chilling_center_id])</f>
        <v>Chill_27</v>
      </c>
      <c r="M73" t="str">
        <f>_xlfn.XLOOKUP(scd[[#This Row],[chilling_center_id]],chillingcenters[chilling_center_id],chillingcenters[zone])</f>
        <v>PJ2</v>
      </c>
      <c r="N73" t="str">
        <f>_xlfn.XLOOKUP(scd[[#This Row],[zone]],plants[zone],plants[processing_plant_id])</f>
        <v>Plant_7</v>
      </c>
      <c r="O73" t="s">
        <v>502</v>
      </c>
      <c r="P73">
        <v>20.5</v>
      </c>
      <c r="Q73">
        <v>89.7</v>
      </c>
      <c r="R73">
        <v>3.46</v>
      </c>
      <c r="S73">
        <v>8.32</v>
      </c>
      <c r="T73">
        <v>31</v>
      </c>
      <c r="U73">
        <v>12</v>
      </c>
      <c r="V73" t="b">
        <v>0</v>
      </c>
      <c r="W73">
        <v>0.59</v>
      </c>
      <c r="X73">
        <v>3810.34</v>
      </c>
      <c r="Y73" s="1">
        <v>45691</v>
      </c>
      <c r="Z73" t="s">
        <v>41</v>
      </c>
      <c r="AA73" t="s">
        <v>109</v>
      </c>
      <c r="AB73" t="s">
        <v>1675</v>
      </c>
      <c r="AC73">
        <v>10</v>
      </c>
      <c r="AD73">
        <v>89.11</v>
      </c>
      <c r="AE73">
        <v>42.76</v>
      </c>
    </row>
    <row r="74" spans="1:31" x14ac:dyDescent="0.25">
      <c r="A74" t="s">
        <v>2732</v>
      </c>
      <c r="B74" s="1">
        <v>45729</v>
      </c>
      <c r="C74" s="2">
        <v>45729.376388888886</v>
      </c>
      <c r="D74" s="2">
        <v>45729.379861111112</v>
      </c>
      <c r="E74" t="s">
        <v>586</v>
      </c>
      <c r="F74" t="str">
        <f>_xlfn.XLOOKUP(scd[[#This Row],[farm_id]],farms[farm_id],farms[farmer_name])</f>
        <v>Farmer_667</v>
      </c>
      <c r="G74" t="str">
        <f>_xlfn.XLOOKUP(scd[[#This Row],[farm_id]],farms[farm_id],farms[village])</f>
        <v>Village_173</v>
      </c>
      <c r="H74" t="str">
        <f>_xlfn.XLOOKUP(scd[[#This Row],[farm_id]],farms[farm_id],farms[district])</f>
        <v>Jodhpur</v>
      </c>
      <c r="I74" t="str">
        <f>_xlfn.XLOOKUP(scd[[#This Row],[farm_id]],farms[farm_id],farms[state])</f>
        <v>Rajasthan</v>
      </c>
      <c r="J74" t="str">
        <f>_xlfn.XLOOKUP(scd[[#This Row],[district]],cooperatives[district],cooperatives[cooperative_id])</f>
        <v>Coop_23</v>
      </c>
      <c r="K74" t="str">
        <f>_xlfn.XLOOKUP(scd[[#This Row],[village]],collectioncenters[village],collectioncenters[collection_center_id])</f>
        <v>CC_83</v>
      </c>
      <c r="L74" t="str">
        <f>_xlfn.XLOOKUP(scd[[#This Row],[district]],chillingcenters[district],chillingcenters[chilling_center_id])</f>
        <v>Chill_23</v>
      </c>
      <c r="M74" t="str">
        <f>_xlfn.XLOOKUP(scd[[#This Row],[chilling_center_id]],chillingcenters[chilling_center_id],chillingcenters[zone])</f>
        <v>RJ2</v>
      </c>
      <c r="N74" t="str">
        <f>_xlfn.XLOOKUP(scd[[#This Row],[zone]],plants[zone],plants[processing_plant_id])</f>
        <v>Plant_5</v>
      </c>
      <c r="O74" t="s">
        <v>325</v>
      </c>
      <c r="P74">
        <v>4.5</v>
      </c>
      <c r="Q74">
        <v>6.2</v>
      </c>
      <c r="R74">
        <v>3.46</v>
      </c>
      <c r="S74">
        <v>9.39</v>
      </c>
      <c r="T74">
        <v>29.7</v>
      </c>
      <c r="U74">
        <v>6.9</v>
      </c>
      <c r="V74" t="b">
        <v>1</v>
      </c>
      <c r="W74">
        <v>0.27</v>
      </c>
      <c r="X74">
        <v>272.60000000000002</v>
      </c>
      <c r="Y74" s="1">
        <v>45731</v>
      </c>
      <c r="Z74" t="s">
        <v>76</v>
      </c>
      <c r="AA74" t="s">
        <v>42</v>
      </c>
      <c r="AB74" t="s">
        <v>2733</v>
      </c>
      <c r="AC74">
        <v>5</v>
      </c>
      <c r="AD74">
        <v>5.93</v>
      </c>
      <c r="AE74">
        <v>45.97</v>
      </c>
    </row>
    <row r="75" spans="1:31" x14ac:dyDescent="0.25">
      <c r="A75" t="s">
        <v>444</v>
      </c>
      <c r="B75" s="1">
        <v>45738</v>
      </c>
      <c r="C75" s="2">
        <v>45738.4375</v>
      </c>
      <c r="D75" s="2">
        <v>45738.444444444445</v>
      </c>
      <c r="E75" t="s">
        <v>445</v>
      </c>
      <c r="F75" t="str">
        <f>_xlfn.XLOOKUP(scd[[#This Row],[farm_id]],farms[farm_id],farms[farmer_name])</f>
        <v>Farmer_408</v>
      </c>
      <c r="G75" t="str">
        <f>_xlfn.XLOOKUP(scd[[#This Row],[farm_id]],farms[farm_id],farms[village])</f>
        <v>Village_42</v>
      </c>
      <c r="H75" t="str">
        <f>_xlfn.XLOOKUP(scd[[#This Row],[farm_id]],farms[farm_id],farms[district])</f>
        <v>Coimbatore</v>
      </c>
      <c r="I75" t="str">
        <f>_xlfn.XLOOKUP(scd[[#This Row],[farm_id]],farms[farm_id],farms[state])</f>
        <v>Tamil Nadu</v>
      </c>
      <c r="J75" t="str">
        <f>_xlfn.XLOOKUP(scd[[#This Row],[district]],cooperatives[district],cooperatives[cooperative_id])</f>
        <v>Coop_25</v>
      </c>
      <c r="K75" t="str">
        <f>_xlfn.XLOOKUP(scd[[#This Row],[village]],collectioncenters[village],collectioncenters[collection_center_id])</f>
        <v>CC_136</v>
      </c>
      <c r="L75" t="str">
        <f>_xlfn.XLOOKUP(scd[[#This Row],[district]],chillingcenters[district],chillingcenters[chilling_center_id])</f>
        <v>Chill_25</v>
      </c>
      <c r="M75" t="str">
        <f>_xlfn.XLOOKUP(scd[[#This Row],[chilling_center_id]],chillingcenters[chilling_center_id],chillingcenters[zone])</f>
        <v>TN2</v>
      </c>
      <c r="N75" t="str">
        <f>_xlfn.XLOOKUP(scd[[#This Row],[zone]],plants[zone],plants[processing_plant_id])</f>
        <v>Plant_10</v>
      </c>
      <c r="O75" t="s">
        <v>447</v>
      </c>
      <c r="P75">
        <v>28.7</v>
      </c>
      <c r="Q75">
        <v>39.6</v>
      </c>
      <c r="R75">
        <v>3.47</v>
      </c>
      <c r="S75">
        <v>8.0299999999999994</v>
      </c>
      <c r="T75">
        <v>36</v>
      </c>
      <c r="U75">
        <v>12</v>
      </c>
      <c r="V75" t="b">
        <v>1</v>
      </c>
      <c r="W75">
        <v>0.09</v>
      </c>
      <c r="X75">
        <v>1657.05</v>
      </c>
      <c r="Y75" s="1">
        <v>45740</v>
      </c>
      <c r="Z75" t="s">
        <v>41</v>
      </c>
      <c r="AA75" t="s">
        <v>420</v>
      </c>
      <c r="AB75" t="s">
        <v>448</v>
      </c>
      <c r="AC75">
        <v>10</v>
      </c>
      <c r="AD75">
        <v>39.51</v>
      </c>
      <c r="AE75">
        <v>41.94</v>
      </c>
    </row>
    <row r="76" spans="1:31" x14ac:dyDescent="0.25">
      <c r="A76" t="s">
        <v>1343</v>
      </c>
      <c r="B76" s="1">
        <v>45818</v>
      </c>
      <c r="C76" s="2">
        <v>45818.23333333333</v>
      </c>
      <c r="D76" s="2">
        <v>45818.293749999997</v>
      </c>
      <c r="E76" t="s">
        <v>1344</v>
      </c>
      <c r="F76" t="str">
        <f>_xlfn.XLOOKUP(scd[[#This Row],[farm_id]],farms[farm_id],farms[farmer_name])</f>
        <v>Farmer_200</v>
      </c>
      <c r="G76" t="str">
        <f>_xlfn.XLOOKUP(scd[[#This Row],[farm_id]],farms[farm_id],farms[village])</f>
        <v>Village_99</v>
      </c>
      <c r="H76" t="str">
        <f>_xlfn.XLOOKUP(scd[[#This Row],[farm_id]],farms[farm_id],farms[district])</f>
        <v>Mumbai Suburban</v>
      </c>
      <c r="I76" t="str">
        <f>_xlfn.XLOOKUP(scd[[#This Row],[farm_id]],farms[farm_id],farms[state])</f>
        <v>Maharashtra</v>
      </c>
      <c r="J76" t="str">
        <f>_xlfn.XLOOKUP(scd[[#This Row],[district]],cooperatives[district],cooperatives[cooperative_id])</f>
        <v>Coop_3</v>
      </c>
      <c r="K76" t="str">
        <f>_xlfn.XLOOKUP(scd[[#This Row],[village]],collectioncenters[village],collectioncenters[collection_center_id])</f>
        <v>CC_195</v>
      </c>
      <c r="L76" t="str">
        <f>_xlfn.XLOOKUP(scd[[#This Row],[district]],chillingcenters[district],chillingcenters[chilling_center_id])</f>
        <v>Chill_3</v>
      </c>
      <c r="M76" t="str">
        <f>_xlfn.XLOOKUP(scd[[#This Row],[chilling_center_id]],chillingcenters[chilling_center_id],chillingcenters[zone])</f>
        <v>MH1</v>
      </c>
      <c r="N76" t="str">
        <f>_xlfn.XLOOKUP(scd[[#This Row],[zone]],plants[zone],plants[processing_plant_id])</f>
        <v>Plant_4</v>
      </c>
      <c r="O76" t="s">
        <v>507</v>
      </c>
      <c r="P76">
        <v>4.9000000000000004</v>
      </c>
      <c r="Q76">
        <v>28.7</v>
      </c>
      <c r="R76">
        <v>3.47</v>
      </c>
      <c r="S76">
        <v>8.76</v>
      </c>
      <c r="T76">
        <v>30.2</v>
      </c>
      <c r="U76">
        <v>26.7</v>
      </c>
      <c r="V76" t="b">
        <v>1</v>
      </c>
      <c r="W76">
        <v>0.26</v>
      </c>
      <c r="X76">
        <v>1255.06</v>
      </c>
      <c r="Y76" s="1">
        <v>45819</v>
      </c>
      <c r="Z76" t="s">
        <v>118</v>
      </c>
      <c r="AA76" t="s">
        <v>42</v>
      </c>
      <c r="AB76" t="s">
        <v>1345</v>
      </c>
      <c r="AC76">
        <v>87</v>
      </c>
      <c r="AD76">
        <v>28.439999999999898</v>
      </c>
      <c r="AE76">
        <v>44.13</v>
      </c>
    </row>
    <row r="77" spans="1:31" x14ac:dyDescent="0.25">
      <c r="A77" t="s">
        <v>368</v>
      </c>
      <c r="B77" s="1">
        <v>45789</v>
      </c>
      <c r="C77" s="2">
        <v>45789.443749999999</v>
      </c>
      <c r="D77" s="2">
        <v>45789.518750000003</v>
      </c>
      <c r="E77" t="s">
        <v>369</v>
      </c>
      <c r="F77" t="str">
        <f>_xlfn.XLOOKUP(scd[[#This Row],[farm_id]],farms[farm_id],farms[farmer_name])</f>
        <v>Farmer_145</v>
      </c>
      <c r="G77" t="str">
        <f>_xlfn.XLOOKUP(scd[[#This Row],[farm_id]],farms[farm_id],farms[village])</f>
        <v>Village_45</v>
      </c>
      <c r="H77" t="str">
        <f>_xlfn.XLOOKUP(scd[[#This Row],[farm_id]],farms[farm_id],farms[district])</f>
        <v>Madurai</v>
      </c>
      <c r="I77" t="str">
        <f>_xlfn.XLOOKUP(scd[[#This Row],[farm_id]],farms[farm_id],farms[state])</f>
        <v>Tamil Nadu</v>
      </c>
      <c r="J77" t="str">
        <f>_xlfn.XLOOKUP(scd[[#This Row],[district]],cooperatives[district],cooperatives[cooperative_id])</f>
        <v>Coop_20</v>
      </c>
      <c r="K77" t="str">
        <f>_xlfn.XLOOKUP(scd[[#This Row],[village]],collectioncenters[village],collectioncenters[collection_center_id])</f>
        <v>CC_139</v>
      </c>
      <c r="L77" t="str">
        <f>_xlfn.XLOOKUP(scd[[#This Row],[district]],chillingcenters[district],chillingcenters[chilling_center_id])</f>
        <v>Chill_20</v>
      </c>
      <c r="M77" t="str">
        <f>_xlfn.XLOOKUP(scd[[#This Row],[chilling_center_id]],chillingcenters[chilling_center_id],chillingcenters[zone])</f>
        <v>TN2</v>
      </c>
      <c r="N77" t="str">
        <f>_xlfn.XLOOKUP(scd[[#This Row],[zone]],plants[zone],plants[processing_plant_id])</f>
        <v>Plant_10</v>
      </c>
      <c r="O77" t="s">
        <v>108</v>
      </c>
      <c r="P77">
        <v>11.5</v>
      </c>
      <c r="Q77">
        <v>37.6</v>
      </c>
      <c r="R77">
        <v>3.48</v>
      </c>
      <c r="S77">
        <v>8.3699999999999992</v>
      </c>
      <c r="T77">
        <v>30.6</v>
      </c>
      <c r="U77">
        <v>10.1</v>
      </c>
      <c r="V77" t="b">
        <v>1</v>
      </c>
      <c r="W77">
        <v>0.15</v>
      </c>
      <c r="X77">
        <v>1610.72</v>
      </c>
      <c r="Y77" s="1">
        <v>45792</v>
      </c>
      <c r="Z77" t="s">
        <v>118</v>
      </c>
      <c r="AA77" t="s">
        <v>42</v>
      </c>
      <c r="AB77" t="s">
        <v>370</v>
      </c>
      <c r="AC77">
        <v>108</v>
      </c>
      <c r="AD77">
        <v>37.450000000000003</v>
      </c>
      <c r="AE77">
        <v>43.01</v>
      </c>
    </row>
    <row r="78" spans="1:31" x14ac:dyDescent="0.25">
      <c r="A78" t="s">
        <v>1714</v>
      </c>
      <c r="B78" s="1">
        <v>45727</v>
      </c>
      <c r="C78" s="2">
        <v>45727.441666666666</v>
      </c>
      <c r="D78" s="2">
        <v>45727.479166666664</v>
      </c>
      <c r="E78" t="s">
        <v>1715</v>
      </c>
      <c r="F78" t="str">
        <f>_xlfn.XLOOKUP(scd[[#This Row],[farm_id]],farms[farm_id],farms[farmer_name])</f>
        <v>Farmer_188</v>
      </c>
      <c r="G78" t="str">
        <f>_xlfn.XLOOKUP(scd[[#This Row],[farm_id]],farms[farm_id],farms[village])</f>
        <v>Village_148</v>
      </c>
      <c r="H78" t="str">
        <f>_xlfn.XLOOKUP(scd[[#This Row],[farm_id]],farms[farm_id],farms[district])</f>
        <v>Udaipur</v>
      </c>
      <c r="I78" t="str">
        <f>_xlfn.XLOOKUP(scd[[#This Row],[farm_id]],farms[farm_id],farms[state])</f>
        <v>Rajasthan</v>
      </c>
      <c r="J78" t="str">
        <f>_xlfn.XLOOKUP(scd[[#This Row],[district]],cooperatives[district],cooperatives[cooperative_id])</f>
        <v>Coop_17</v>
      </c>
      <c r="K78" t="str">
        <f>_xlfn.XLOOKUP(scd[[#This Row],[village]],collectioncenters[village],collectioncenters[collection_center_id])</f>
        <v>CC_55</v>
      </c>
      <c r="L78" t="str">
        <f>_xlfn.XLOOKUP(scd[[#This Row],[district]],chillingcenters[district],chillingcenters[chilling_center_id])</f>
        <v>Chill_17</v>
      </c>
      <c r="M78" t="str">
        <f>_xlfn.XLOOKUP(scd[[#This Row],[chilling_center_id]],chillingcenters[chilling_center_id],chillingcenters[zone])</f>
        <v>RJ2</v>
      </c>
      <c r="N78" t="str">
        <f>_xlfn.XLOOKUP(scd[[#This Row],[zone]],plants[zone],plants[processing_plant_id])</f>
        <v>Plant_5</v>
      </c>
      <c r="O78" t="s">
        <v>97</v>
      </c>
      <c r="P78">
        <v>12.3</v>
      </c>
      <c r="Q78">
        <v>264.2</v>
      </c>
      <c r="R78">
        <v>3.48</v>
      </c>
      <c r="S78">
        <v>8.4</v>
      </c>
      <c r="T78">
        <v>35.200000000000003</v>
      </c>
      <c r="U78">
        <v>32.1</v>
      </c>
      <c r="V78" t="b">
        <v>0</v>
      </c>
      <c r="W78">
        <v>1.2</v>
      </c>
      <c r="X78">
        <v>11335.3</v>
      </c>
      <c r="Y78" s="1">
        <v>45727</v>
      </c>
      <c r="Z78" t="s">
        <v>76</v>
      </c>
      <c r="AA78" t="s">
        <v>42</v>
      </c>
      <c r="AB78" t="s">
        <v>1717</v>
      </c>
      <c r="AC78">
        <v>54</v>
      </c>
      <c r="AD78">
        <v>263</v>
      </c>
      <c r="AE78">
        <v>43.1</v>
      </c>
    </row>
    <row r="79" spans="1:31" x14ac:dyDescent="0.25">
      <c r="A79" t="s">
        <v>694</v>
      </c>
      <c r="B79" s="1">
        <v>45690</v>
      </c>
      <c r="C79" s="2">
        <v>45690.313194444447</v>
      </c>
      <c r="D79" s="2">
        <v>45690.361805555556</v>
      </c>
      <c r="E79" t="s">
        <v>695</v>
      </c>
      <c r="F79" t="str">
        <f>_xlfn.XLOOKUP(scd[[#This Row],[farm_id]],farms[farm_id],farms[farmer_name])</f>
        <v>Farmer_170</v>
      </c>
      <c r="G79" t="str">
        <f>_xlfn.XLOOKUP(scd[[#This Row],[farm_id]],farms[farm_id],farms[village])</f>
        <v>Village_124</v>
      </c>
      <c r="H79" t="str">
        <f>_xlfn.XLOOKUP(scd[[#This Row],[farm_id]],farms[farm_id],farms[district])</f>
        <v>Jaipur</v>
      </c>
      <c r="I79" t="str">
        <f>_xlfn.XLOOKUP(scd[[#This Row],[farm_id]],farms[farm_id],farms[state])</f>
        <v>Rajasthan</v>
      </c>
      <c r="J79" t="str">
        <f>_xlfn.XLOOKUP(scd[[#This Row],[district]],cooperatives[district],cooperatives[cooperative_id])</f>
        <v>Coop_8</v>
      </c>
      <c r="K79" t="str">
        <f>_xlfn.XLOOKUP(scd[[#This Row],[village]],collectioncenters[village],collectioncenters[collection_center_id])</f>
        <v>CC_29</v>
      </c>
      <c r="L79" t="str">
        <f>_xlfn.XLOOKUP(scd[[#This Row],[district]],chillingcenters[district],chillingcenters[chilling_center_id])</f>
        <v>Chill_8</v>
      </c>
      <c r="M79" t="str">
        <f>_xlfn.XLOOKUP(scd[[#This Row],[chilling_center_id]],chillingcenters[chilling_center_id],chillingcenters[zone])</f>
        <v>RJ1</v>
      </c>
      <c r="N79" t="str">
        <f>_xlfn.XLOOKUP(scd[[#This Row],[zone]],plants[zone],plants[processing_plant_id])</f>
        <v>Plant_2</v>
      </c>
      <c r="O79" t="s">
        <v>697</v>
      </c>
      <c r="P79">
        <v>1.1000000000000001</v>
      </c>
      <c r="Q79">
        <v>98.6</v>
      </c>
      <c r="R79">
        <v>3.5</v>
      </c>
      <c r="S79">
        <v>8.14</v>
      </c>
      <c r="T79">
        <v>31.3</v>
      </c>
      <c r="U79">
        <v>11.1</v>
      </c>
      <c r="V79" t="b">
        <v>0</v>
      </c>
      <c r="W79">
        <v>4.41</v>
      </c>
      <c r="X79">
        <v>3995.54</v>
      </c>
      <c r="Y79" s="1">
        <v>45693</v>
      </c>
      <c r="Z79" t="s">
        <v>41</v>
      </c>
      <c r="AA79" t="s">
        <v>42</v>
      </c>
      <c r="AB79" t="s">
        <v>698</v>
      </c>
      <c r="AC79">
        <v>70</v>
      </c>
      <c r="AD79">
        <v>94.19</v>
      </c>
      <c r="AE79">
        <v>42.42</v>
      </c>
    </row>
    <row r="80" spans="1:31" x14ac:dyDescent="0.25">
      <c r="A80" t="s">
        <v>2622</v>
      </c>
      <c r="B80" s="1">
        <v>45803</v>
      </c>
      <c r="C80" s="2">
        <v>45803.301388888889</v>
      </c>
      <c r="D80" s="2">
        <v>45803.336111111108</v>
      </c>
      <c r="E80" t="s">
        <v>2623</v>
      </c>
      <c r="F80" t="str">
        <f>_xlfn.XLOOKUP(scd[[#This Row],[farm_id]],farms[farm_id],farms[farmer_name])</f>
        <v>Farmer_810</v>
      </c>
      <c r="G80" t="str">
        <f>_xlfn.XLOOKUP(scd[[#This Row],[farm_id]],farms[farm_id],farms[village])</f>
        <v>Village_8</v>
      </c>
      <c r="H80" t="str">
        <f>_xlfn.XLOOKUP(scd[[#This Row],[farm_id]],farms[farm_id],farms[district])</f>
        <v>Patiala</v>
      </c>
      <c r="I80" t="str">
        <f>_xlfn.XLOOKUP(scd[[#This Row],[farm_id]],farms[farm_id],farms[state])</f>
        <v>Punjab</v>
      </c>
      <c r="J80" t="str">
        <f>_xlfn.XLOOKUP(scd[[#This Row],[district]],cooperatives[district],cooperatives[cooperative_id])</f>
        <v>Coop_13</v>
      </c>
      <c r="K80" t="str">
        <f>_xlfn.XLOOKUP(scd[[#This Row],[village]],collectioncenters[village],collectioncenters[collection_center_id])</f>
        <v>CC_176</v>
      </c>
      <c r="L80" t="str">
        <f>_xlfn.XLOOKUP(scd[[#This Row],[district]],chillingcenters[district],chillingcenters[chilling_center_id])</f>
        <v>Chill_13</v>
      </c>
      <c r="M80" t="str">
        <f>_xlfn.XLOOKUP(scd[[#This Row],[chilling_center_id]],chillingcenters[chilling_center_id],chillingcenters[zone])</f>
        <v>PJ2</v>
      </c>
      <c r="N80" t="str">
        <f>_xlfn.XLOOKUP(scd[[#This Row],[zone]],plants[zone],plants[processing_plant_id])</f>
        <v>Plant_7</v>
      </c>
      <c r="O80" t="s">
        <v>507</v>
      </c>
      <c r="P80">
        <v>12.9</v>
      </c>
      <c r="Q80">
        <v>32.9</v>
      </c>
      <c r="R80">
        <v>3.5</v>
      </c>
      <c r="S80">
        <v>8.24</v>
      </c>
      <c r="T80">
        <v>30.6</v>
      </c>
      <c r="U80">
        <v>9.6999999999999993</v>
      </c>
      <c r="V80" t="b">
        <v>0</v>
      </c>
      <c r="W80">
        <v>2.83</v>
      </c>
      <c r="X80">
        <v>1284.5899999999999</v>
      </c>
      <c r="Y80" s="1">
        <v>45804</v>
      </c>
      <c r="Z80" t="s">
        <v>76</v>
      </c>
      <c r="AA80" t="s">
        <v>42</v>
      </c>
      <c r="AB80" t="s">
        <v>2624</v>
      </c>
      <c r="AC80">
        <v>50</v>
      </c>
      <c r="AD80">
        <v>30.07</v>
      </c>
      <c r="AE80">
        <v>42.72</v>
      </c>
    </row>
    <row r="81" spans="1:31" x14ac:dyDescent="0.25">
      <c r="A81" t="s">
        <v>2646</v>
      </c>
      <c r="B81" s="1">
        <v>45684</v>
      </c>
      <c r="C81" s="2">
        <v>45684.280555555553</v>
      </c>
      <c r="D81" s="2">
        <v>45684.313888888886</v>
      </c>
      <c r="E81" t="s">
        <v>1519</v>
      </c>
      <c r="F81" t="str">
        <f>_xlfn.XLOOKUP(scd[[#This Row],[farm_id]],farms[farm_id],farms[farmer_name])</f>
        <v>Farmer_63</v>
      </c>
      <c r="G81" t="str">
        <f>_xlfn.XLOOKUP(scd[[#This Row],[farm_id]],farms[farm_id],farms[village])</f>
        <v>Village_170</v>
      </c>
      <c r="H81" t="str">
        <f>_xlfn.XLOOKUP(scd[[#This Row],[farm_id]],farms[farm_id],farms[district])</f>
        <v>Jaipur</v>
      </c>
      <c r="I81" t="str">
        <f>_xlfn.XLOOKUP(scd[[#This Row],[farm_id]],farms[farm_id],farms[state])</f>
        <v>Rajasthan</v>
      </c>
      <c r="J81" t="str">
        <f>_xlfn.XLOOKUP(scd[[#This Row],[district]],cooperatives[district],cooperatives[cooperative_id])</f>
        <v>Coop_8</v>
      </c>
      <c r="K81" t="str">
        <f>_xlfn.XLOOKUP(scd[[#This Row],[village]],collectioncenters[village],collectioncenters[collection_center_id])</f>
        <v>CC_80</v>
      </c>
      <c r="L81" t="str">
        <f>_xlfn.XLOOKUP(scd[[#This Row],[district]],chillingcenters[district],chillingcenters[chilling_center_id])</f>
        <v>Chill_8</v>
      </c>
      <c r="M81" t="str">
        <f>_xlfn.XLOOKUP(scd[[#This Row],[chilling_center_id]],chillingcenters[chilling_center_id],chillingcenters[zone])</f>
        <v>RJ1</v>
      </c>
      <c r="N81" t="str">
        <f>_xlfn.XLOOKUP(scd[[#This Row],[zone]],plants[zone],plants[processing_plant_id])</f>
        <v>Plant_2</v>
      </c>
      <c r="O81" t="s">
        <v>632</v>
      </c>
      <c r="P81">
        <v>17.399999999999999</v>
      </c>
      <c r="Q81">
        <v>7.3</v>
      </c>
      <c r="R81">
        <v>3.5</v>
      </c>
      <c r="S81">
        <v>8.4600000000000009</v>
      </c>
      <c r="T81">
        <v>30.4</v>
      </c>
      <c r="U81">
        <v>6</v>
      </c>
      <c r="V81" t="b">
        <v>1</v>
      </c>
      <c r="W81">
        <v>0.43</v>
      </c>
      <c r="X81">
        <v>298.02</v>
      </c>
      <c r="Y81" s="1">
        <v>45687</v>
      </c>
      <c r="Z81" t="s">
        <v>118</v>
      </c>
      <c r="AA81" t="s">
        <v>109</v>
      </c>
      <c r="AB81" t="s">
        <v>2647</v>
      </c>
      <c r="AC81">
        <v>48</v>
      </c>
      <c r="AD81">
        <v>6.87</v>
      </c>
      <c r="AE81">
        <v>43.38</v>
      </c>
    </row>
    <row r="82" spans="1:31" x14ac:dyDescent="0.25">
      <c r="A82" t="s">
        <v>1164</v>
      </c>
      <c r="B82" s="1">
        <v>45825</v>
      </c>
      <c r="C82" s="2">
        <v>45825.412499999999</v>
      </c>
      <c r="D82" s="2">
        <v>45825.431944444441</v>
      </c>
      <c r="E82" t="s">
        <v>1165</v>
      </c>
      <c r="F82" t="str">
        <f>_xlfn.XLOOKUP(scd[[#This Row],[farm_id]],farms[farm_id],farms[farmer_name])</f>
        <v>Farmer_796</v>
      </c>
      <c r="G82" t="str">
        <f>_xlfn.XLOOKUP(scd[[#This Row],[farm_id]],farms[farm_id],farms[village])</f>
        <v>Village_176</v>
      </c>
      <c r="H82" t="str">
        <f>_xlfn.XLOOKUP(scd[[#This Row],[farm_id]],farms[farm_id],farms[district])</f>
        <v>Gurugram</v>
      </c>
      <c r="I82" t="str">
        <f>_xlfn.XLOOKUP(scd[[#This Row],[farm_id]],farms[farm_id],farms[state])</f>
        <v>Haryana</v>
      </c>
      <c r="J82" t="str">
        <f>_xlfn.XLOOKUP(scd[[#This Row],[district]],cooperatives[district],cooperatives[cooperative_id])</f>
        <v>Coop_2</v>
      </c>
      <c r="K82" t="str">
        <f>_xlfn.XLOOKUP(scd[[#This Row],[village]],collectioncenters[village],collectioncenters[collection_center_id])</f>
        <v>CC_85</v>
      </c>
      <c r="L82" t="str">
        <f>_xlfn.XLOOKUP(scd[[#This Row],[district]],chillingcenters[district],chillingcenters[chilling_center_id])</f>
        <v>Chill_2</v>
      </c>
      <c r="M82" t="str">
        <f>_xlfn.XLOOKUP(scd[[#This Row],[chilling_center_id]],chillingcenters[chilling_center_id],chillingcenters[zone])</f>
        <v>HR1</v>
      </c>
      <c r="N82" t="str">
        <f>_xlfn.XLOOKUP(scd[[#This Row],[zone]],plants[zone],plants[processing_plant_id])</f>
        <v>Plant_11</v>
      </c>
      <c r="O82" t="s">
        <v>447</v>
      </c>
      <c r="P82">
        <v>15.7</v>
      </c>
      <c r="Q82">
        <v>36.299999999999997</v>
      </c>
      <c r="R82">
        <v>3.51</v>
      </c>
      <c r="S82">
        <v>8.83</v>
      </c>
      <c r="T82">
        <v>31.9</v>
      </c>
      <c r="U82">
        <v>9.4</v>
      </c>
      <c r="V82" t="b">
        <v>1</v>
      </c>
      <c r="W82">
        <v>0.31</v>
      </c>
      <c r="X82">
        <v>1602.99</v>
      </c>
      <c r="Y82" s="1">
        <v>45826</v>
      </c>
      <c r="Z82" t="s">
        <v>41</v>
      </c>
      <c r="AA82" t="s">
        <v>420</v>
      </c>
      <c r="AB82" t="s">
        <v>1166</v>
      </c>
      <c r="AC82">
        <v>28</v>
      </c>
      <c r="AD82">
        <v>35.989999999999903</v>
      </c>
      <c r="AE82">
        <v>44.54</v>
      </c>
    </row>
    <row r="83" spans="1:31" x14ac:dyDescent="0.25">
      <c r="A83" t="s">
        <v>1718</v>
      </c>
      <c r="B83" s="1">
        <v>45672</v>
      </c>
      <c r="C83" s="2">
        <v>45672.361805555556</v>
      </c>
      <c r="D83" s="2">
        <v>45672.386111111111</v>
      </c>
      <c r="E83" t="s">
        <v>304</v>
      </c>
      <c r="F83" t="str">
        <f>_xlfn.XLOOKUP(scd[[#This Row],[farm_id]],farms[farm_id],farms[farmer_name])</f>
        <v>Farmer_840</v>
      </c>
      <c r="G83" t="str">
        <f>_xlfn.XLOOKUP(scd[[#This Row],[farm_id]],farms[farm_id],farms[village])</f>
        <v>Village_144</v>
      </c>
      <c r="H83" t="str">
        <f>_xlfn.XLOOKUP(scd[[#This Row],[farm_id]],farms[farm_id],farms[district])</f>
        <v>Patiala</v>
      </c>
      <c r="I83" t="str">
        <f>_xlfn.XLOOKUP(scd[[#This Row],[farm_id]],farms[farm_id],farms[state])</f>
        <v>Punjab</v>
      </c>
      <c r="J83" t="str">
        <f>_xlfn.XLOOKUP(scd[[#This Row],[district]],cooperatives[district],cooperatives[cooperative_id])</f>
        <v>Coop_13</v>
      </c>
      <c r="K83" t="str">
        <f>_xlfn.XLOOKUP(scd[[#This Row],[village]],collectioncenters[village],collectioncenters[collection_center_id])</f>
        <v>CC_51</v>
      </c>
      <c r="L83" t="str">
        <f>_xlfn.XLOOKUP(scd[[#This Row],[district]],chillingcenters[district],chillingcenters[chilling_center_id])</f>
        <v>Chill_13</v>
      </c>
      <c r="M83" t="str">
        <f>_xlfn.XLOOKUP(scd[[#This Row],[chilling_center_id]],chillingcenters[chilling_center_id],chillingcenters[zone])</f>
        <v>PJ2</v>
      </c>
      <c r="N83" t="str">
        <f>_xlfn.XLOOKUP(scd[[#This Row],[zone]],plants[zone],plants[processing_plant_id])</f>
        <v>Plant_7</v>
      </c>
      <c r="O83" t="s">
        <v>773</v>
      </c>
      <c r="P83">
        <v>5.4</v>
      </c>
      <c r="Q83">
        <v>7.8</v>
      </c>
      <c r="R83">
        <v>3.51</v>
      </c>
      <c r="S83">
        <v>8.36</v>
      </c>
      <c r="T83">
        <v>27.6</v>
      </c>
      <c r="U83">
        <v>7.9</v>
      </c>
      <c r="V83" t="b">
        <v>1</v>
      </c>
      <c r="W83">
        <v>0.09</v>
      </c>
      <c r="X83">
        <v>332.53</v>
      </c>
      <c r="Y83" s="1">
        <v>45679</v>
      </c>
      <c r="Z83" t="s">
        <v>41</v>
      </c>
      <c r="AA83" t="s">
        <v>42</v>
      </c>
      <c r="AB83" t="s">
        <v>1720</v>
      </c>
      <c r="AC83">
        <v>35</v>
      </c>
      <c r="AD83">
        <v>7.71</v>
      </c>
      <c r="AE83">
        <v>43.13</v>
      </c>
    </row>
    <row r="84" spans="1:31" x14ac:dyDescent="0.25">
      <c r="A84" t="s">
        <v>1995</v>
      </c>
      <c r="B84" s="1">
        <v>45741</v>
      </c>
      <c r="C84" s="2">
        <v>45741.447916666664</v>
      </c>
      <c r="D84" s="2">
        <v>45741.527083333334</v>
      </c>
      <c r="E84" t="s">
        <v>1281</v>
      </c>
      <c r="F84" t="str">
        <f>_xlfn.XLOOKUP(scd[[#This Row],[farm_id]],farms[farm_id],farms[farmer_name])</f>
        <v>Farmer_55</v>
      </c>
      <c r="G84" t="str">
        <f>_xlfn.XLOOKUP(scd[[#This Row],[farm_id]],farms[farm_id],farms[village])</f>
        <v>Village_135</v>
      </c>
      <c r="H84" t="str">
        <f>_xlfn.XLOOKUP(scd[[#This Row],[farm_id]],farms[farm_id],farms[district])</f>
        <v>Hisar</v>
      </c>
      <c r="I84" t="str">
        <f>_xlfn.XLOOKUP(scd[[#This Row],[farm_id]],farms[farm_id],farms[state])</f>
        <v>Haryana</v>
      </c>
      <c r="J84" t="str">
        <f>_xlfn.XLOOKUP(scd[[#This Row],[district]],cooperatives[district],cooperatives[cooperative_id])</f>
        <v>Coop_15</v>
      </c>
      <c r="K84" t="str">
        <f>_xlfn.XLOOKUP(scd[[#This Row],[village]],collectioncenters[village],collectioncenters[collection_center_id])</f>
        <v>CC_41</v>
      </c>
      <c r="L84" t="str">
        <f>_xlfn.XLOOKUP(scd[[#This Row],[district]],chillingcenters[district],chillingcenters[chilling_center_id])</f>
        <v>Chill_15</v>
      </c>
      <c r="M84" t="str">
        <f>_xlfn.XLOOKUP(scd[[#This Row],[chilling_center_id]],chillingcenters[chilling_center_id],chillingcenters[zone])</f>
        <v>HR2</v>
      </c>
      <c r="N84" t="str">
        <f>_xlfn.XLOOKUP(scd[[#This Row],[zone]],plants[zone],plants[processing_plant_id])</f>
        <v>Plant_12</v>
      </c>
      <c r="O84" t="s">
        <v>215</v>
      </c>
      <c r="P84">
        <v>7.8</v>
      </c>
      <c r="Q84">
        <v>7.5</v>
      </c>
      <c r="R84">
        <v>3.51</v>
      </c>
      <c r="S84">
        <v>8.66</v>
      </c>
      <c r="T84">
        <v>23.3</v>
      </c>
      <c r="U84">
        <v>20.7</v>
      </c>
      <c r="V84" t="b">
        <v>0</v>
      </c>
      <c r="W84">
        <v>1.28</v>
      </c>
      <c r="X84">
        <v>273.87</v>
      </c>
      <c r="Y84" s="1">
        <v>45743</v>
      </c>
      <c r="Z84" t="s">
        <v>41</v>
      </c>
      <c r="AA84" t="s">
        <v>42</v>
      </c>
      <c r="AB84" t="s">
        <v>1996</v>
      </c>
      <c r="AC84">
        <v>114</v>
      </c>
      <c r="AD84">
        <v>6.22</v>
      </c>
      <c r="AE84">
        <v>44.03</v>
      </c>
    </row>
    <row r="85" spans="1:31" x14ac:dyDescent="0.25">
      <c r="A85" t="s">
        <v>2787</v>
      </c>
      <c r="B85" s="1">
        <v>45760</v>
      </c>
      <c r="C85" s="2">
        <v>45760.383333333331</v>
      </c>
      <c r="D85" s="2">
        <v>45760.436111111114</v>
      </c>
      <c r="E85" t="s">
        <v>828</v>
      </c>
      <c r="F85" t="str">
        <f>_xlfn.XLOOKUP(scd[[#This Row],[farm_id]],farms[farm_id],farms[farmer_name])</f>
        <v>Farmer_4</v>
      </c>
      <c r="G85" t="str">
        <f>_xlfn.XLOOKUP(scd[[#This Row],[farm_id]],farms[farm_id],farms[village])</f>
        <v>Village_189</v>
      </c>
      <c r="H85" t="str">
        <f>_xlfn.XLOOKUP(scd[[#This Row],[farm_id]],farms[farm_id],farms[district])</f>
        <v>Surat</v>
      </c>
      <c r="I85" t="str">
        <f>_xlfn.XLOOKUP(scd[[#This Row],[farm_id]],farms[farm_id],farms[state])</f>
        <v>Gujarat</v>
      </c>
      <c r="J85" t="str">
        <f>_xlfn.XLOOKUP(scd[[#This Row],[district]],cooperatives[district],cooperatives[cooperative_id])</f>
        <v>Coop_12</v>
      </c>
      <c r="K85" t="str">
        <f>_xlfn.XLOOKUP(scd[[#This Row],[village]],collectioncenters[village],collectioncenters[collection_center_id])</f>
        <v>CC_99</v>
      </c>
      <c r="L85" t="str">
        <f>_xlfn.XLOOKUP(scd[[#This Row],[district]],chillingcenters[district],chillingcenters[chilling_center_id])</f>
        <v>Chill_12</v>
      </c>
      <c r="M85" t="str">
        <f>_xlfn.XLOOKUP(scd[[#This Row],[chilling_center_id]],chillingcenters[chilling_center_id],chillingcenters[zone])</f>
        <v>MH1</v>
      </c>
      <c r="N85" t="str">
        <f>_xlfn.XLOOKUP(scd[[#This Row],[zone]],plants[zone],plants[processing_plant_id])</f>
        <v>Plant_4</v>
      </c>
      <c r="O85" t="s">
        <v>660</v>
      </c>
      <c r="P85">
        <v>15.4</v>
      </c>
      <c r="Q85">
        <v>20.5</v>
      </c>
      <c r="R85">
        <v>3.51</v>
      </c>
      <c r="S85">
        <v>8.49</v>
      </c>
      <c r="T85">
        <v>29.8</v>
      </c>
      <c r="U85">
        <v>7.2</v>
      </c>
      <c r="V85" t="b">
        <v>1</v>
      </c>
      <c r="W85">
        <v>0.38</v>
      </c>
      <c r="X85">
        <v>875.62</v>
      </c>
      <c r="Y85" s="1">
        <v>45763</v>
      </c>
      <c r="Z85" t="s">
        <v>41</v>
      </c>
      <c r="AA85" t="s">
        <v>109</v>
      </c>
      <c r="AB85" t="s">
        <v>763</v>
      </c>
      <c r="AC85">
        <v>76</v>
      </c>
      <c r="AD85">
        <v>20.12</v>
      </c>
      <c r="AE85">
        <v>43.52</v>
      </c>
    </row>
    <row r="86" spans="1:31" x14ac:dyDescent="0.25">
      <c r="A86" t="s">
        <v>3074</v>
      </c>
      <c r="B86" s="1">
        <v>45696</v>
      </c>
      <c r="C86" s="2">
        <v>45696.21597222222</v>
      </c>
      <c r="D86" s="2">
        <v>45696.25</v>
      </c>
      <c r="E86" t="s">
        <v>2418</v>
      </c>
      <c r="F86" t="str">
        <f>_xlfn.XLOOKUP(scd[[#This Row],[farm_id]],farms[farm_id],farms[farmer_name])</f>
        <v>Farmer_378</v>
      </c>
      <c r="G86" t="str">
        <f>_xlfn.XLOOKUP(scd[[#This Row],[farm_id]],farms[farm_id],farms[village])</f>
        <v>Village_74</v>
      </c>
      <c r="H86" t="str">
        <f>_xlfn.XLOOKUP(scd[[#This Row],[farm_id]],farms[farm_id],farms[district])</f>
        <v>Hisar</v>
      </c>
      <c r="I86" t="str">
        <f>_xlfn.XLOOKUP(scd[[#This Row],[farm_id]],farms[farm_id],farms[state])</f>
        <v>Haryana</v>
      </c>
      <c r="J86" t="str">
        <f>_xlfn.XLOOKUP(scd[[#This Row],[district]],cooperatives[district],cooperatives[cooperative_id])</f>
        <v>Coop_15</v>
      </c>
      <c r="K86" t="str">
        <f>_xlfn.XLOOKUP(scd[[#This Row],[village]],collectioncenters[village],collectioncenters[collection_center_id])</f>
        <v>CC_170</v>
      </c>
      <c r="L86" t="str">
        <f>_xlfn.XLOOKUP(scd[[#This Row],[district]],chillingcenters[district],chillingcenters[chilling_center_id])</f>
        <v>Chill_15</v>
      </c>
      <c r="M86" t="str">
        <f>_xlfn.XLOOKUP(scd[[#This Row],[chilling_center_id]],chillingcenters[chilling_center_id],chillingcenters[zone])</f>
        <v>HR2</v>
      </c>
      <c r="N86" t="str">
        <f>_xlfn.XLOOKUP(scd[[#This Row],[zone]],plants[zone],plants[processing_plant_id])</f>
        <v>Plant_12</v>
      </c>
      <c r="O86" t="s">
        <v>163</v>
      </c>
      <c r="P86">
        <v>1.4</v>
      </c>
      <c r="Q86">
        <v>7</v>
      </c>
      <c r="R86">
        <v>3.51</v>
      </c>
      <c r="S86">
        <v>8.52</v>
      </c>
      <c r="T86">
        <v>33.299999999999997</v>
      </c>
      <c r="U86">
        <v>31</v>
      </c>
      <c r="V86" t="b">
        <v>1</v>
      </c>
      <c r="W86">
        <v>0.75</v>
      </c>
      <c r="X86">
        <v>272.56</v>
      </c>
      <c r="Y86" s="1">
        <v>45696</v>
      </c>
      <c r="Z86" t="s">
        <v>76</v>
      </c>
      <c r="AA86" t="s">
        <v>42</v>
      </c>
      <c r="AB86" t="s">
        <v>3076</v>
      </c>
      <c r="AC86">
        <v>49</v>
      </c>
      <c r="AD86">
        <v>6.25</v>
      </c>
      <c r="AE86">
        <v>43.61</v>
      </c>
    </row>
    <row r="87" spans="1:31" x14ac:dyDescent="0.25">
      <c r="A87" t="s">
        <v>1241</v>
      </c>
      <c r="B87" s="1">
        <v>45694</v>
      </c>
      <c r="C87" s="2">
        <v>45694.197222222225</v>
      </c>
      <c r="D87" s="2">
        <v>45694.251388888886</v>
      </c>
      <c r="E87" t="s">
        <v>536</v>
      </c>
      <c r="F87" t="str">
        <f>_xlfn.XLOOKUP(scd[[#This Row],[farm_id]],farms[farm_id],farms[farmer_name])</f>
        <v>Farmer_32</v>
      </c>
      <c r="G87" t="str">
        <f>_xlfn.XLOOKUP(scd[[#This Row],[farm_id]],farms[farm_id],farms[village])</f>
        <v>Village_107</v>
      </c>
      <c r="H87" t="str">
        <f>_xlfn.XLOOKUP(scd[[#This Row],[farm_id]],farms[farm_id],farms[district])</f>
        <v>Bikaner</v>
      </c>
      <c r="I87" t="str">
        <f>_xlfn.XLOOKUP(scd[[#This Row],[farm_id]],farms[farm_id],farms[state])</f>
        <v>Rajasthan</v>
      </c>
      <c r="J87" t="str">
        <f>_xlfn.XLOOKUP(scd[[#This Row],[district]],cooperatives[district],cooperatives[cooperative_id])</f>
        <v>Coop_14</v>
      </c>
      <c r="K87" t="str">
        <f>_xlfn.XLOOKUP(scd[[#This Row],[village]],collectioncenters[village],collectioncenters[collection_center_id])</f>
        <v>CC_10</v>
      </c>
      <c r="L87" t="str">
        <f>_xlfn.XLOOKUP(scd[[#This Row],[district]],chillingcenters[district],chillingcenters[chilling_center_id])</f>
        <v>Chill_14</v>
      </c>
      <c r="M87" t="str">
        <f>_xlfn.XLOOKUP(scd[[#This Row],[chilling_center_id]],chillingcenters[chilling_center_id],chillingcenters[zone])</f>
        <v>RJ1</v>
      </c>
      <c r="N87" t="str">
        <f>_xlfn.XLOOKUP(scd[[#This Row],[zone]],plants[zone],plants[processing_plant_id])</f>
        <v>Plant_2</v>
      </c>
      <c r="O87" t="s">
        <v>458</v>
      </c>
      <c r="P87">
        <v>2.1</v>
      </c>
      <c r="Q87">
        <v>61.2</v>
      </c>
      <c r="R87">
        <v>3.52</v>
      </c>
      <c r="S87">
        <v>8.81</v>
      </c>
      <c r="T87">
        <v>31.6</v>
      </c>
      <c r="U87">
        <v>7.5</v>
      </c>
      <c r="V87" t="b">
        <v>1</v>
      </c>
      <c r="W87">
        <v>0.27</v>
      </c>
      <c r="X87">
        <v>2713.21</v>
      </c>
      <c r="Y87" s="1">
        <v>45701</v>
      </c>
      <c r="Z87" t="s">
        <v>41</v>
      </c>
      <c r="AA87" t="s">
        <v>42</v>
      </c>
      <c r="AB87" t="s">
        <v>1243</v>
      </c>
      <c r="AC87">
        <v>78</v>
      </c>
      <c r="AD87">
        <v>60.93</v>
      </c>
      <c r="AE87">
        <v>44.53</v>
      </c>
    </row>
    <row r="88" spans="1:31" x14ac:dyDescent="0.25">
      <c r="A88" t="s">
        <v>1919</v>
      </c>
      <c r="B88" s="1">
        <v>45801</v>
      </c>
      <c r="C88" s="2">
        <v>45801.279861111114</v>
      </c>
      <c r="D88" s="2">
        <v>45801.344444444447</v>
      </c>
      <c r="E88" t="s">
        <v>1920</v>
      </c>
      <c r="F88" t="str">
        <f>_xlfn.XLOOKUP(scd[[#This Row],[farm_id]],farms[farm_id],farms[farmer_name])</f>
        <v>Farmer_580</v>
      </c>
      <c r="G88" t="str">
        <f>_xlfn.XLOOKUP(scd[[#This Row],[farm_id]],farms[farm_id],farms[village])</f>
        <v>Village_78</v>
      </c>
      <c r="H88" t="str">
        <f>_xlfn.XLOOKUP(scd[[#This Row],[farm_id]],farms[farm_id],farms[district])</f>
        <v>Anand</v>
      </c>
      <c r="I88" t="str">
        <f>_xlfn.XLOOKUP(scd[[#This Row],[farm_id]],farms[farm_id],farms[state])</f>
        <v>Gujarat</v>
      </c>
      <c r="J88" t="str">
        <f>_xlfn.XLOOKUP(scd[[#This Row],[district]],cooperatives[district],cooperatives[cooperative_id])</f>
        <v>Coop_5</v>
      </c>
      <c r="K88" t="str">
        <f>_xlfn.XLOOKUP(scd[[#This Row],[village]],collectioncenters[village],collectioncenters[collection_center_id])</f>
        <v>CC_174</v>
      </c>
      <c r="L88" t="str">
        <f>_xlfn.XLOOKUP(scd[[#This Row],[district]],chillingcenters[district],chillingcenters[chilling_center_id])</f>
        <v>Chill_5</v>
      </c>
      <c r="M88" t="str">
        <f>_xlfn.XLOOKUP(scd[[#This Row],[chilling_center_id]],chillingcenters[chilling_center_id],chillingcenters[zone])</f>
        <v>MH1</v>
      </c>
      <c r="N88" t="str">
        <f>_xlfn.XLOOKUP(scd[[#This Row],[zone]],plants[zone],plants[processing_plant_id])</f>
        <v>Plant_4</v>
      </c>
      <c r="O88" t="s">
        <v>215</v>
      </c>
      <c r="P88">
        <v>22.7</v>
      </c>
      <c r="Q88">
        <v>16.899999999999999</v>
      </c>
      <c r="R88">
        <v>3.52</v>
      </c>
      <c r="S88">
        <v>8.6</v>
      </c>
      <c r="T88">
        <v>29.5</v>
      </c>
      <c r="U88">
        <v>12</v>
      </c>
      <c r="V88" t="b">
        <v>1</v>
      </c>
      <c r="W88">
        <v>0.38</v>
      </c>
      <c r="X88">
        <v>725.23</v>
      </c>
      <c r="Y88" s="1">
        <v>45808</v>
      </c>
      <c r="Z88" t="s">
        <v>41</v>
      </c>
      <c r="AA88" t="s">
        <v>42</v>
      </c>
      <c r="AB88" t="s">
        <v>1922</v>
      </c>
      <c r="AC88">
        <v>93</v>
      </c>
      <c r="AD88">
        <v>16.52</v>
      </c>
      <c r="AE88">
        <v>43.9</v>
      </c>
    </row>
    <row r="89" spans="1:31" x14ac:dyDescent="0.25">
      <c r="A89" t="s">
        <v>2806</v>
      </c>
      <c r="B89" s="1">
        <v>45748</v>
      </c>
      <c r="C89" s="2">
        <v>45748.43472222222</v>
      </c>
      <c r="D89" s="2">
        <v>45748.506944444445</v>
      </c>
      <c r="E89" t="s">
        <v>2807</v>
      </c>
      <c r="F89" t="str">
        <f>_xlfn.XLOOKUP(scd[[#This Row],[farm_id]],farms[farm_id],farms[farmer_name])</f>
        <v>Farmer_494</v>
      </c>
      <c r="G89" t="str">
        <f>_xlfn.XLOOKUP(scd[[#This Row],[farm_id]],farms[farm_id],farms[village])</f>
        <v>Village_134</v>
      </c>
      <c r="H89" t="str">
        <f>_xlfn.XLOOKUP(scd[[#This Row],[farm_id]],farms[farm_id],farms[district])</f>
        <v>Ludhiana</v>
      </c>
      <c r="I89" t="str">
        <f>_xlfn.XLOOKUP(scd[[#This Row],[farm_id]],farms[farm_id],farms[state])</f>
        <v>Punjab</v>
      </c>
      <c r="J89" t="str">
        <f>_xlfn.XLOOKUP(scd[[#This Row],[district]],cooperatives[district],cooperatives[cooperative_id])</f>
        <v>Coop_27</v>
      </c>
      <c r="K89" t="str">
        <f>_xlfn.XLOOKUP(scd[[#This Row],[village]],collectioncenters[village],collectioncenters[collection_center_id])</f>
        <v>CC_40</v>
      </c>
      <c r="L89" t="str">
        <f>_xlfn.XLOOKUP(scd[[#This Row],[district]],chillingcenters[district],chillingcenters[chilling_center_id])</f>
        <v>Chill_27</v>
      </c>
      <c r="M89" t="str">
        <f>_xlfn.XLOOKUP(scd[[#This Row],[chilling_center_id]],chillingcenters[chilling_center_id],chillingcenters[zone])</f>
        <v>PJ2</v>
      </c>
      <c r="N89" t="str">
        <f>_xlfn.XLOOKUP(scd[[#This Row],[zone]],plants[zone],plants[processing_plant_id])</f>
        <v>Plant_7</v>
      </c>
      <c r="O89" t="s">
        <v>108</v>
      </c>
      <c r="P89">
        <v>1.1000000000000001</v>
      </c>
      <c r="Q89">
        <v>108.1</v>
      </c>
      <c r="R89">
        <v>3.52</v>
      </c>
      <c r="S89">
        <v>8.82</v>
      </c>
      <c r="T89">
        <v>33.299999999999997</v>
      </c>
      <c r="U89">
        <v>29.5</v>
      </c>
      <c r="V89" t="b">
        <v>1</v>
      </c>
      <c r="W89">
        <v>0.43</v>
      </c>
      <c r="X89">
        <v>4797.78</v>
      </c>
      <c r="Y89" s="1">
        <v>45751</v>
      </c>
      <c r="Z89" t="s">
        <v>118</v>
      </c>
      <c r="AA89" t="s">
        <v>42</v>
      </c>
      <c r="AB89" t="s">
        <v>2809</v>
      </c>
      <c r="AC89">
        <v>104</v>
      </c>
      <c r="AD89">
        <v>107.66999999999901</v>
      </c>
      <c r="AE89">
        <v>44.56</v>
      </c>
    </row>
    <row r="90" spans="1:31" x14ac:dyDescent="0.25">
      <c r="A90" t="s">
        <v>1945</v>
      </c>
      <c r="B90" s="1">
        <v>45667</v>
      </c>
      <c r="C90" s="2">
        <v>45667.347916666666</v>
      </c>
      <c r="D90" s="2">
        <v>45667.356944444444</v>
      </c>
      <c r="E90" t="s">
        <v>1946</v>
      </c>
      <c r="F90" t="str">
        <f>_xlfn.XLOOKUP(scd[[#This Row],[farm_id]],farms[farm_id],farms[farmer_name])</f>
        <v>Farmer_620</v>
      </c>
      <c r="G90" t="str">
        <f>_xlfn.XLOOKUP(scd[[#This Row],[farm_id]],farms[farm_id],farms[village])</f>
        <v>Village_54</v>
      </c>
      <c r="H90" t="str">
        <f>_xlfn.XLOOKUP(scd[[#This Row],[farm_id]],farms[farm_id],farms[district])</f>
        <v>Amritsar</v>
      </c>
      <c r="I90" t="str">
        <f>_xlfn.XLOOKUP(scd[[#This Row],[farm_id]],farms[farm_id],farms[state])</f>
        <v>Punjab</v>
      </c>
      <c r="J90" t="str">
        <f>_xlfn.XLOOKUP(scd[[#This Row],[district]],cooperatives[district],cooperatives[cooperative_id])</f>
        <v>Coop_7</v>
      </c>
      <c r="K90" t="str">
        <f>_xlfn.XLOOKUP(scd[[#This Row],[village]],collectioncenters[village],collectioncenters[collection_center_id])</f>
        <v>CC_149</v>
      </c>
      <c r="L90" t="str">
        <f>_xlfn.XLOOKUP(scd[[#This Row],[district]],chillingcenters[district],chillingcenters[chilling_center_id])</f>
        <v>Chill_7</v>
      </c>
      <c r="M90" t="str">
        <f>_xlfn.XLOOKUP(scd[[#This Row],[chilling_center_id]],chillingcenters[chilling_center_id],chillingcenters[zone])</f>
        <v>PJ1</v>
      </c>
      <c r="N90" t="str">
        <f>_xlfn.XLOOKUP(scd[[#This Row],[zone]],plants[zone],plants[processing_plant_id])</f>
        <v>Plant_3</v>
      </c>
      <c r="O90" t="s">
        <v>223</v>
      </c>
      <c r="P90">
        <v>3.8</v>
      </c>
      <c r="Q90">
        <v>87.7</v>
      </c>
      <c r="R90">
        <v>3.53</v>
      </c>
      <c r="S90">
        <v>8.7200000000000006</v>
      </c>
      <c r="T90">
        <v>34.200000000000003</v>
      </c>
      <c r="U90">
        <v>12</v>
      </c>
      <c r="V90" t="b">
        <v>0</v>
      </c>
      <c r="W90">
        <v>3.83</v>
      </c>
      <c r="X90">
        <v>3716.28</v>
      </c>
      <c r="Y90" s="1">
        <v>45674</v>
      </c>
      <c r="Z90" t="s">
        <v>41</v>
      </c>
      <c r="AA90" t="s">
        <v>109</v>
      </c>
      <c r="AB90" t="s">
        <v>1947</v>
      </c>
      <c r="AC90">
        <v>13</v>
      </c>
      <c r="AD90">
        <v>83.87</v>
      </c>
      <c r="AE90">
        <v>44.31</v>
      </c>
    </row>
    <row r="91" spans="1:31" x14ac:dyDescent="0.25">
      <c r="A91" t="s">
        <v>3005</v>
      </c>
      <c r="B91" s="1">
        <v>45658</v>
      </c>
      <c r="C91" s="2">
        <v>45658.174305555556</v>
      </c>
      <c r="D91" s="2">
        <v>45658.224999999999</v>
      </c>
      <c r="E91" t="s">
        <v>2863</v>
      </c>
      <c r="F91" t="str">
        <f>_xlfn.XLOOKUP(scd[[#This Row],[farm_id]],farms[farm_id],farms[farmer_name])</f>
        <v>Farmer_30</v>
      </c>
      <c r="G91" t="str">
        <f>_xlfn.XLOOKUP(scd[[#This Row],[farm_id]],farms[farm_id],farms[village])</f>
        <v>Village_147</v>
      </c>
      <c r="H91" t="str">
        <f>_xlfn.XLOOKUP(scd[[#This Row],[farm_id]],farms[farm_id],farms[district])</f>
        <v>Udaipur</v>
      </c>
      <c r="I91" t="str">
        <f>_xlfn.XLOOKUP(scd[[#This Row],[farm_id]],farms[farm_id],farms[state])</f>
        <v>Rajasthan</v>
      </c>
      <c r="J91" t="str">
        <f>_xlfn.XLOOKUP(scd[[#This Row],[district]],cooperatives[district],cooperatives[cooperative_id])</f>
        <v>Coop_17</v>
      </c>
      <c r="K91" t="str">
        <f>_xlfn.XLOOKUP(scd[[#This Row],[village]],collectioncenters[village],collectioncenters[collection_center_id])</f>
        <v>CC_54</v>
      </c>
      <c r="L91" t="str">
        <f>_xlfn.XLOOKUP(scd[[#This Row],[district]],chillingcenters[district],chillingcenters[chilling_center_id])</f>
        <v>Chill_17</v>
      </c>
      <c r="M91" t="str">
        <f>_xlfn.XLOOKUP(scd[[#This Row],[chilling_center_id]],chillingcenters[chilling_center_id],chillingcenters[zone])</f>
        <v>RJ2</v>
      </c>
      <c r="N91" t="str">
        <f>_xlfn.XLOOKUP(scd[[#This Row],[zone]],plants[zone],plants[processing_plant_id])</f>
        <v>Plant_5</v>
      </c>
      <c r="O91" t="s">
        <v>467</v>
      </c>
      <c r="P91">
        <v>3.3</v>
      </c>
      <c r="Q91">
        <v>37.4</v>
      </c>
      <c r="R91">
        <v>3.53</v>
      </c>
      <c r="S91">
        <v>8.67</v>
      </c>
      <c r="T91">
        <v>27.1</v>
      </c>
      <c r="U91">
        <v>23.3</v>
      </c>
      <c r="V91" t="b">
        <v>0</v>
      </c>
      <c r="W91">
        <v>3.86</v>
      </c>
      <c r="X91">
        <v>1481.13</v>
      </c>
      <c r="Y91" s="1">
        <v>45661</v>
      </c>
      <c r="Z91" t="s">
        <v>118</v>
      </c>
      <c r="AA91" t="s">
        <v>420</v>
      </c>
      <c r="AB91" t="s">
        <v>3006</v>
      </c>
      <c r="AC91">
        <v>73</v>
      </c>
      <c r="AD91">
        <v>33.54</v>
      </c>
      <c r="AE91">
        <v>44.16</v>
      </c>
    </row>
    <row r="92" spans="1:31" x14ac:dyDescent="0.25">
      <c r="A92" t="s">
        <v>3229</v>
      </c>
      <c r="B92" s="1">
        <v>45836</v>
      </c>
      <c r="C92" s="2">
        <v>45836.255555555559</v>
      </c>
      <c r="D92" s="2">
        <v>45836.259027777778</v>
      </c>
      <c r="E92" t="s">
        <v>2254</v>
      </c>
      <c r="F92" t="str">
        <f>_xlfn.XLOOKUP(scd[[#This Row],[farm_id]],farms[farm_id],farms[farmer_name])</f>
        <v>Farmer_850</v>
      </c>
      <c r="G92" t="str">
        <f>_xlfn.XLOOKUP(scd[[#This Row],[farm_id]],farms[farm_id],farms[village])</f>
        <v>Village_178</v>
      </c>
      <c r="H92" t="str">
        <f>_xlfn.XLOOKUP(scd[[#This Row],[farm_id]],farms[farm_id],farms[district])</f>
        <v>Ludhiana</v>
      </c>
      <c r="I92" t="str">
        <f>_xlfn.XLOOKUP(scd[[#This Row],[farm_id]],farms[farm_id],farms[state])</f>
        <v>Punjab</v>
      </c>
      <c r="J92" t="str">
        <f>_xlfn.XLOOKUP(scd[[#This Row],[district]],cooperatives[district],cooperatives[cooperative_id])</f>
        <v>Coop_27</v>
      </c>
      <c r="K92" t="str">
        <f>_xlfn.XLOOKUP(scd[[#This Row],[village]],collectioncenters[village],collectioncenters[collection_center_id])</f>
        <v>CC_87</v>
      </c>
      <c r="L92" t="str">
        <f>_xlfn.XLOOKUP(scd[[#This Row],[district]],chillingcenters[district],chillingcenters[chilling_center_id])</f>
        <v>Chill_27</v>
      </c>
      <c r="M92" t="str">
        <f>_xlfn.XLOOKUP(scd[[#This Row],[chilling_center_id]],chillingcenters[chilling_center_id],chillingcenters[zone])</f>
        <v>PJ2</v>
      </c>
      <c r="N92" t="str">
        <f>_xlfn.XLOOKUP(scd[[#This Row],[zone]],plants[zone],plants[processing_plant_id])</f>
        <v>Plant_7</v>
      </c>
      <c r="O92" t="s">
        <v>831</v>
      </c>
      <c r="P92">
        <v>12.3</v>
      </c>
      <c r="Q92">
        <v>21</v>
      </c>
      <c r="R92">
        <v>3.53</v>
      </c>
      <c r="S92">
        <v>8.64</v>
      </c>
      <c r="T92">
        <v>26.7</v>
      </c>
      <c r="U92">
        <v>6.6</v>
      </c>
      <c r="V92" t="b">
        <v>1</v>
      </c>
      <c r="W92">
        <v>0.28000000000000003</v>
      </c>
      <c r="X92">
        <v>913.13</v>
      </c>
      <c r="Y92" s="1">
        <v>45843</v>
      </c>
      <c r="Z92" t="s">
        <v>118</v>
      </c>
      <c r="AA92" t="s">
        <v>42</v>
      </c>
      <c r="AB92" t="s">
        <v>3231</v>
      </c>
      <c r="AC92">
        <v>5</v>
      </c>
      <c r="AD92">
        <v>20.72</v>
      </c>
      <c r="AE92">
        <v>44.07</v>
      </c>
    </row>
    <row r="93" spans="1:31" x14ac:dyDescent="0.25">
      <c r="A93" t="s">
        <v>514</v>
      </c>
      <c r="B93" s="1">
        <v>45671</v>
      </c>
      <c r="C93" s="2">
        <v>45671.254166666666</v>
      </c>
      <c r="D93" s="2">
        <v>45671.277777777781</v>
      </c>
      <c r="E93" t="s">
        <v>515</v>
      </c>
      <c r="F93" t="str">
        <f>_xlfn.XLOOKUP(scd[[#This Row],[farm_id]],farms[farm_id],farms[farmer_name])</f>
        <v>Farmer_368</v>
      </c>
      <c r="G93" t="str">
        <f>_xlfn.XLOOKUP(scd[[#This Row],[farm_id]],farms[farm_id],farms[village])</f>
        <v>Village_79</v>
      </c>
      <c r="H93" t="str">
        <f>_xlfn.XLOOKUP(scd[[#This Row],[farm_id]],farms[farm_id],farms[district])</f>
        <v>Mysore</v>
      </c>
      <c r="I93" t="str">
        <f>_xlfn.XLOOKUP(scd[[#This Row],[farm_id]],farms[farm_id],farms[state])</f>
        <v>Karnataka</v>
      </c>
      <c r="J93" t="str">
        <f>_xlfn.XLOOKUP(scd[[#This Row],[district]],cooperatives[district],cooperatives[cooperative_id])</f>
        <v>Coop_11</v>
      </c>
      <c r="K93" t="str">
        <f>_xlfn.XLOOKUP(scd[[#This Row],[village]],collectioncenters[village],collectioncenters[collection_center_id])</f>
        <v>CC_175</v>
      </c>
      <c r="L93" t="str">
        <f>_xlfn.XLOOKUP(scd[[#This Row],[district]],chillingcenters[district],chillingcenters[chilling_center_id])</f>
        <v>Chill_11</v>
      </c>
      <c r="M93" t="str">
        <f>_xlfn.XLOOKUP(scd[[#This Row],[chilling_center_id]],chillingcenters[chilling_center_id],chillingcenters[zone])</f>
        <v>KA1</v>
      </c>
      <c r="N93" t="str">
        <f>_xlfn.XLOOKUP(scd[[#This Row],[zone]],plants[zone],plants[processing_plant_id])</f>
        <v>Plant_6</v>
      </c>
      <c r="O93" t="s">
        <v>223</v>
      </c>
      <c r="P93">
        <v>6.7</v>
      </c>
      <c r="Q93">
        <v>13</v>
      </c>
      <c r="R93">
        <v>3.54</v>
      </c>
      <c r="S93">
        <v>8.5500000000000007</v>
      </c>
      <c r="T93">
        <v>29.2</v>
      </c>
      <c r="U93">
        <v>25.8</v>
      </c>
      <c r="V93" t="b">
        <v>0</v>
      </c>
      <c r="W93">
        <v>6</v>
      </c>
      <c r="X93">
        <v>306.95</v>
      </c>
      <c r="Y93" s="1">
        <v>45674</v>
      </c>
      <c r="Z93" t="s">
        <v>41</v>
      </c>
      <c r="AA93" t="s">
        <v>42</v>
      </c>
      <c r="AB93" t="s">
        <v>517</v>
      </c>
      <c r="AC93">
        <v>34</v>
      </c>
      <c r="AD93">
        <v>7</v>
      </c>
      <c r="AE93">
        <v>43.85</v>
      </c>
    </row>
    <row r="94" spans="1:31" x14ac:dyDescent="0.25">
      <c r="A94" t="s">
        <v>1580</v>
      </c>
      <c r="B94" s="1">
        <v>45787</v>
      </c>
      <c r="C94" s="2">
        <v>45787.429166666669</v>
      </c>
      <c r="D94" s="2">
        <v>45787.445833333331</v>
      </c>
      <c r="E94" t="s">
        <v>1029</v>
      </c>
      <c r="F94" t="str">
        <f>_xlfn.XLOOKUP(scd[[#This Row],[farm_id]],farms[farm_id],farms[farmer_name])</f>
        <v>Farmer_564</v>
      </c>
      <c r="G94" t="str">
        <f>_xlfn.XLOOKUP(scd[[#This Row],[farm_id]],farms[farm_id],farms[village])</f>
        <v>Village_34</v>
      </c>
      <c r="H94" t="str">
        <f>_xlfn.XLOOKUP(scd[[#This Row],[farm_id]],farms[farm_id],farms[district])</f>
        <v>Nashik</v>
      </c>
      <c r="I94" t="str">
        <f>_xlfn.XLOOKUP(scd[[#This Row],[farm_id]],farms[farm_id],farms[state])</f>
        <v>Maharashtra</v>
      </c>
      <c r="J94" t="str">
        <f>_xlfn.XLOOKUP(scd[[#This Row],[district]],cooperatives[district],cooperatives[cooperative_id])</f>
        <v>Coop_10</v>
      </c>
      <c r="K94" t="str">
        <f>_xlfn.XLOOKUP(scd[[#This Row],[village]],collectioncenters[village],collectioncenters[collection_center_id])</f>
        <v>CC_127</v>
      </c>
      <c r="L94" t="str">
        <f>_xlfn.XLOOKUP(scd[[#This Row],[district]],chillingcenters[district],chillingcenters[chilling_center_id])</f>
        <v>Chill_10</v>
      </c>
      <c r="M94" t="str">
        <f>_xlfn.XLOOKUP(scd[[#This Row],[chilling_center_id]],chillingcenters[chilling_center_id],chillingcenters[zone])</f>
        <v>MH1</v>
      </c>
      <c r="N94" t="str">
        <f>_xlfn.XLOOKUP(scd[[#This Row],[zone]],plants[zone],plants[processing_plant_id])</f>
        <v>Plant_4</v>
      </c>
      <c r="O94" t="s">
        <v>545</v>
      </c>
      <c r="P94">
        <v>46.9</v>
      </c>
      <c r="Q94">
        <v>32.4</v>
      </c>
      <c r="R94">
        <v>3.54</v>
      </c>
      <c r="S94">
        <v>8.51</v>
      </c>
      <c r="T94">
        <v>32.200000000000003</v>
      </c>
      <c r="U94">
        <v>29.8</v>
      </c>
      <c r="V94" t="b">
        <v>1</v>
      </c>
      <c r="W94">
        <v>0</v>
      </c>
      <c r="X94">
        <v>1416.85</v>
      </c>
      <c r="Y94" s="1">
        <v>45787</v>
      </c>
      <c r="Z94" t="s">
        <v>41</v>
      </c>
      <c r="AA94" t="s">
        <v>54</v>
      </c>
      <c r="AB94" t="s">
        <v>1582</v>
      </c>
      <c r="AC94">
        <v>24</v>
      </c>
      <c r="AD94">
        <v>32.4</v>
      </c>
      <c r="AE94">
        <v>43.73</v>
      </c>
    </row>
    <row r="95" spans="1:31" x14ac:dyDescent="0.25">
      <c r="A95" t="s">
        <v>2746</v>
      </c>
      <c r="B95" s="1">
        <v>45780</v>
      </c>
      <c r="C95" s="2">
        <v>45780.293055555558</v>
      </c>
      <c r="D95" s="2">
        <v>45780.319444444445</v>
      </c>
      <c r="E95" t="s">
        <v>2747</v>
      </c>
      <c r="F95" t="str">
        <f>_xlfn.XLOOKUP(scd[[#This Row],[farm_id]],farms[farm_id],farms[farmer_name])</f>
        <v>Farmer_22</v>
      </c>
      <c r="G95" t="str">
        <f>_xlfn.XLOOKUP(scd[[#This Row],[farm_id]],farms[farm_id],farms[village])</f>
        <v>Village_135</v>
      </c>
      <c r="H95" t="str">
        <f>_xlfn.XLOOKUP(scd[[#This Row],[farm_id]],farms[farm_id],farms[district])</f>
        <v>Gurugram</v>
      </c>
      <c r="I95" t="str">
        <f>_xlfn.XLOOKUP(scd[[#This Row],[farm_id]],farms[farm_id],farms[state])</f>
        <v>Haryana</v>
      </c>
      <c r="J95" t="str">
        <f>_xlfn.XLOOKUP(scd[[#This Row],[district]],cooperatives[district],cooperatives[cooperative_id])</f>
        <v>Coop_2</v>
      </c>
      <c r="K95" t="str">
        <f>_xlfn.XLOOKUP(scd[[#This Row],[village]],collectioncenters[village],collectioncenters[collection_center_id])</f>
        <v>CC_41</v>
      </c>
      <c r="L95" t="str">
        <f>_xlfn.XLOOKUP(scd[[#This Row],[district]],chillingcenters[district],chillingcenters[chilling_center_id])</f>
        <v>Chill_2</v>
      </c>
      <c r="M95" t="str">
        <f>_xlfn.XLOOKUP(scd[[#This Row],[chilling_center_id]],chillingcenters[chilling_center_id],chillingcenters[zone])</f>
        <v>HR1</v>
      </c>
      <c r="N95" t="str">
        <f>_xlfn.XLOOKUP(scd[[#This Row],[zone]],plants[zone],plants[processing_plant_id])</f>
        <v>Plant_11</v>
      </c>
      <c r="O95" t="s">
        <v>319</v>
      </c>
      <c r="P95">
        <v>3.3</v>
      </c>
      <c r="Q95">
        <v>109.3</v>
      </c>
      <c r="R95">
        <v>3.54</v>
      </c>
      <c r="S95">
        <v>8.3000000000000007</v>
      </c>
      <c r="T95">
        <v>34.700000000000003</v>
      </c>
      <c r="U95">
        <v>12</v>
      </c>
      <c r="V95" t="b">
        <v>0</v>
      </c>
      <c r="W95">
        <v>0</v>
      </c>
      <c r="X95">
        <v>4710.83</v>
      </c>
      <c r="Y95" s="1">
        <v>45783</v>
      </c>
      <c r="Z95" t="s">
        <v>41</v>
      </c>
      <c r="AA95" t="s">
        <v>109</v>
      </c>
      <c r="AB95" t="s">
        <v>2748</v>
      </c>
      <c r="AC95">
        <v>38</v>
      </c>
      <c r="AD95">
        <v>109.3</v>
      </c>
      <c r="AE95">
        <v>43.1</v>
      </c>
    </row>
    <row r="96" spans="1:31" x14ac:dyDescent="0.25">
      <c r="A96" t="s">
        <v>3101</v>
      </c>
      <c r="B96" s="1">
        <v>45724</v>
      </c>
      <c r="C96" s="2">
        <v>45724.362500000003</v>
      </c>
      <c r="D96" s="2">
        <v>45724.445138888892</v>
      </c>
      <c r="E96" t="s">
        <v>3102</v>
      </c>
      <c r="F96" t="str">
        <f>_xlfn.XLOOKUP(scd[[#This Row],[farm_id]],farms[farm_id],farms[farmer_name])</f>
        <v>Farmer_571</v>
      </c>
      <c r="G96" t="str">
        <f>_xlfn.XLOOKUP(scd[[#This Row],[farm_id]],farms[farm_id],farms[village])</f>
        <v>Village_9</v>
      </c>
      <c r="H96" t="str">
        <f>_xlfn.XLOOKUP(scd[[#This Row],[farm_id]],farms[farm_id],farms[district])</f>
        <v>Ahmedabad</v>
      </c>
      <c r="I96" t="str">
        <f>_xlfn.XLOOKUP(scd[[#This Row],[farm_id]],farms[farm_id],farms[state])</f>
        <v>Gujarat</v>
      </c>
      <c r="J96" t="str">
        <f>_xlfn.XLOOKUP(scd[[#This Row],[district]],cooperatives[district],cooperatives[cooperative_id])</f>
        <v>Coop_24</v>
      </c>
      <c r="K96" t="str">
        <f>_xlfn.XLOOKUP(scd[[#This Row],[village]],collectioncenters[village],collectioncenters[collection_center_id])</f>
        <v>CC_185</v>
      </c>
      <c r="L96" t="str">
        <f>_xlfn.XLOOKUP(scd[[#This Row],[district]],chillingcenters[district],chillingcenters[chilling_center_id])</f>
        <v>Chill_24</v>
      </c>
      <c r="M96" t="str">
        <f>_xlfn.XLOOKUP(scd[[#This Row],[chilling_center_id]],chillingcenters[chilling_center_id],chillingcenters[zone])</f>
        <v>MH1</v>
      </c>
      <c r="N96" t="str">
        <f>_xlfn.XLOOKUP(scd[[#This Row],[zone]],plants[zone],plants[processing_plant_id])</f>
        <v>Plant_4</v>
      </c>
      <c r="O96" t="s">
        <v>1048</v>
      </c>
      <c r="P96">
        <v>32.799999999999997</v>
      </c>
      <c r="Q96">
        <v>79.599999999999994</v>
      </c>
      <c r="R96">
        <v>3.54</v>
      </c>
      <c r="S96">
        <v>8.44</v>
      </c>
      <c r="T96">
        <v>29.5</v>
      </c>
      <c r="U96">
        <v>6.8</v>
      </c>
      <c r="V96" t="b">
        <v>1</v>
      </c>
      <c r="W96">
        <v>0.21</v>
      </c>
      <c r="X96">
        <v>3455.05</v>
      </c>
      <c r="Y96" s="1">
        <v>45726</v>
      </c>
      <c r="Z96" t="s">
        <v>76</v>
      </c>
      <c r="AA96" t="s">
        <v>42</v>
      </c>
      <c r="AB96" t="s">
        <v>3103</v>
      </c>
      <c r="AC96">
        <v>119</v>
      </c>
      <c r="AD96">
        <v>79.39</v>
      </c>
      <c r="AE96">
        <v>43.52</v>
      </c>
    </row>
    <row r="97" spans="1:31" x14ac:dyDescent="0.25">
      <c r="A97" t="s">
        <v>1602</v>
      </c>
      <c r="B97" s="1">
        <v>45696</v>
      </c>
      <c r="C97" s="2">
        <v>45696.179166666669</v>
      </c>
      <c r="D97" s="2">
        <v>45696.217361111114</v>
      </c>
      <c r="E97" t="s">
        <v>1603</v>
      </c>
      <c r="F97" t="str">
        <f>_xlfn.XLOOKUP(scd[[#This Row],[farm_id]],farms[farm_id],farms[farmer_name])</f>
        <v>Farmer_594</v>
      </c>
      <c r="G97" t="str">
        <f>_xlfn.XLOOKUP(scd[[#This Row],[farm_id]],farms[farm_id],farms[village])</f>
        <v>Village_115</v>
      </c>
      <c r="H97" t="str">
        <f>_xlfn.XLOOKUP(scd[[#This Row],[farm_id]],farms[farm_id],farms[district])</f>
        <v>Bengaluru Rural</v>
      </c>
      <c r="I97" t="str">
        <f>_xlfn.XLOOKUP(scd[[#This Row],[farm_id]],farms[farm_id],farms[state])</f>
        <v>Karnataka</v>
      </c>
      <c r="J97" t="str">
        <f>_xlfn.XLOOKUP(scd[[#This Row],[district]],cooperatives[district],cooperatives[cooperative_id])</f>
        <v>Coop_19</v>
      </c>
      <c r="K97" t="str">
        <f>_xlfn.XLOOKUP(scd[[#This Row],[village]],collectioncenters[village],collectioncenters[collection_center_id])</f>
        <v>CC_19</v>
      </c>
      <c r="L97" t="str">
        <f>_xlfn.XLOOKUP(scd[[#This Row],[district]],chillingcenters[district],chillingcenters[chilling_center_id])</f>
        <v>Chill_19</v>
      </c>
      <c r="M97" t="str">
        <f>_xlfn.XLOOKUP(scd[[#This Row],[chilling_center_id]],chillingcenters[chilling_center_id],chillingcenters[zone])</f>
        <v>KA1</v>
      </c>
      <c r="N97" t="str">
        <f>_xlfn.XLOOKUP(scd[[#This Row],[zone]],plants[zone],plants[processing_plant_id])</f>
        <v>Plant_6</v>
      </c>
      <c r="O97" t="s">
        <v>683</v>
      </c>
      <c r="P97">
        <v>3.6</v>
      </c>
      <c r="Q97">
        <v>8.1999999999999993</v>
      </c>
      <c r="R97">
        <v>3.55</v>
      </c>
      <c r="S97">
        <v>8.76</v>
      </c>
      <c r="T97">
        <v>36.4</v>
      </c>
      <c r="U97">
        <v>12</v>
      </c>
      <c r="V97" t="b">
        <v>0</v>
      </c>
      <c r="W97">
        <v>1.6</v>
      </c>
      <c r="X97">
        <v>293.89999999999998</v>
      </c>
      <c r="Y97" s="1">
        <v>45696</v>
      </c>
      <c r="Z97" t="s">
        <v>118</v>
      </c>
      <c r="AA97" t="s">
        <v>42</v>
      </c>
      <c r="AB97" t="s">
        <v>1604</v>
      </c>
      <c r="AC97">
        <v>55</v>
      </c>
      <c r="AD97">
        <v>6.6</v>
      </c>
      <c r="AE97">
        <v>44.53</v>
      </c>
    </row>
    <row r="98" spans="1:31" x14ac:dyDescent="0.25">
      <c r="A98" t="s">
        <v>2542</v>
      </c>
      <c r="B98" s="1">
        <v>45665</v>
      </c>
      <c r="C98" s="2">
        <v>45665.433333333334</v>
      </c>
      <c r="D98" s="2">
        <v>45665.461111111108</v>
      </c>
      <c r="E98" t="s">
        <v>2543</v>
      </c>
      <c r="F98" t="str">
        <f>_xlfn.XLOOKUP(scd[[#This Row],[farm_id]],farms[farm_id],farms[farmer_name])</f>
        <v>Farmer_17</v>
      </c>
      <c r="G98" t="str">
        <f>_xlfn.XLOOKUP(scd[[#This Row],[farm_id]],farms[farm_id],farms[village])</f>
        <v>Village_55</v>
      </c>
      <c r="H98" t="str">
        <f>_xlfn.XLOOKUP(scd[[#This Row],[farm_id]],farms[farm_id],farms[district])</f>
        <v>Gurugram</v>
      </c>
      <c r="I98" t="str">
        <f>_xlfn.XLOOKUP(scd[[#This Row],[farm_id]],farms[farm_id],farms[state])</f>
        <v>Haryana</v>
      </c>
      <c r="J98" t="str">
        <f>_xlfn.XLOOKUP(scd[[#This Row],[district]],cooperatives[district],cooperatives[cooperative_id])</f>
        <v>Coop_2</v>
      </c>
      <c r="K98" t="str">
        <f>_xlfn.XLOOKUP(scd[[#This Row],[village]],collectioncenters[village],collectioncenters[collection_center_id])</f>
        <v>CC_150</v>
      </c>
      <c r="L98" t="str">
        <f>_xlfn.XLOOKUP(scd[[#This Row],[district]],chillingcenters[district],chillingcenters[chilling_center_id])</f>
        <v>Chill_2</v>
      </c>
      <c r="M98" t="str">
        <f>_xlfn.XLOOKUP(scd[[#This Row],[chilling_center_id]],chillingcenters[chilling_center_id],chillingcenters[zone])</f>
        <v>HR1</v>
      </c>
      <c r="N98" t="str">
        <f>_xlfn.XLOOKUP(scd[[#This Row],[zone]],plants[zone],plants[processing_plant_id])</f>
        <v>Plant_11</v>
      </c>
      <c r="O98" t="s">
        <v>453</v>
      </c>
      <c r="P98">
        <v>9.1</v>
      </c>
      <c r="Q98">
        <v>65.3</v>
      </c>
      <c r="R98">
        <v>3.55</v>
      </c>
      <c r="S98">
        <v>8.17</v>
      </c>
      <c r="T98">
        <v>29.1</v>
      </c>
      <c r="U98">
        <v>7.3</v>
      </c>
      <c r="V98" t="b">
        <v>1</v>
      </c>
      <c r="W98">
        <v>0.51</v>
      </c>
      <c r="X98">
        <v>2770.42</v>
      </c>
      <c r="Y98" s="1">
        <v>45672</v>
      </c>
      <c r="Z98" t="s">
        <v>41</v>
      </c>
      <c r="AA98" t="s">
        <v>42</v>
      </c>
      <c r="AB98" t="s">
        <v>2544</v>
      </c>
      <c r="AC98">
        <v>40</v>
      </c>
      <c r="AD98">
        <v>64.789999999999907</v>
      </c>
      <c r="AE98">
        <v>42.76</v>
      </c>
    </row>
    <row r="99" spans="1:31" x14ac:dyDescent="0.25">
      <c r="A99" t="s">
        <v>3020</v>
      </c>
      <c r="B99" s="1">
        <v>45784</v>
      </c>
      <c r="C99" s="2">
        <v>45784.446527777778</v>
      </c>
      <c r="D99" s="2">
        <v>45784.45</v>
      </c>
      <c r="E99" t="s">
        <v>1032</v>
      </c>
      <c r="F99" t="str">
        <f>_xlfn.XLOOKUP(scd[[#This Row],[farm_id]],farms[farm_id],farms[farmer_name])</f>
        <v>Farmer_238</v>
      </c>
      <c r="G99" t="str">
        <f>_xlfn.XLOOKUP(scd[[#This Row],[farm_id]],farms[farm_id],farms[village])</f>
        <v>Village_188</v>
      </c>
      <c r="H99" t="str">
        <f>_xlfn.XLOOKUP(scd[[#This Row],[farm_id]],farms[farm_id],farms[district])</f>
        <v>Jalandhar</v>
      </c>
      <c r="I99" t="str">
        <f>_xlfn.XLOOKUP(scd[[#This Row],[farm_id]],farms[farm_id],farms[state])</f>
        <v>Punjab</v>
      </c>
      <c r="J99" t="str">
        <f>_xlfn.XLOOKUP(scd[[#This Row],[district]],cooperatives[district],cooperatives[cooperative_id])</f>
        <v>Coop_26</v>
      </c>
      <c r="K99" t="str">
        <f>_xlfn.XLOOKUP(scd[[#This Row],[village]],collectioncenters[village],collectioncenters[collection_center_id])</f>
        <v>CC_98</v>
      </c>
      <c r="L99" t="str">
        <f>_xlfn.XLOOKUP(scd[[#This Row],[district]],chillingcenters[district],chillingcenters[chilling_center_id])</f>
        <v>Chill_26</v>
      </c>
      <c r="M99" t="str">
        <f>_xlfn.XLOOKUP(scd[[#This Row],[chilling_center_id]],chillingcenters[chilling_center_id],chillingcenters[zone])</f>
        <v>PJ1</v>
      </c>
      <c r="N99" t="str">
        <f>_xlfn.XLOOKUP(scd[[#This Row],[zone]],plants[zone],plants[processing_plant_id])</f>
        <v>Plant_3</v>
      </c>
      <c r="O99" t="s">
        <v>512</v>
      </c>
      <c r="P99">
        <v>8.6999999999999993</v>
      </c>
      <c r="Q99">
        <v>27.3</v>
      </c>
      <c r="R99">
        <v>3.55</v>
      </c>
      <c r="S99">
        <v>8.74</v>
      </c>
      <c r="T99">
        <v>33.4</v>
      </c>
      <c r="U99">
        <v>12</v>
      </c>
      <c r="V99" t="b">
        <v>0</v>
      </c>
      <c r="W99">
        <v>1.44</v>
      </c>
      <c r="X99">
        <v>1149.99</v>
      </c>
      <c r="Y99" s="1">
        <v>45784</v>
      </c>
      <c r="Z99" t="s">
        <v>41</v>
      </c>
      <c r="AA99" t="s">
        <v>42</v>
      </c>
      <c r="AB99" t="s">
        <v>3022</v>
      </c>
      <c r="AC99">
        <v>5</v>
      </c>
      <c r="AD99">
        <v>25.86</v>
      </c>
      <c r="AE99">
        <v>44.47</v>
      </c>
    </row>
    <row r="100" spans="1:31" x14ac:dyDescent="0.25">
      <c r="A100" t="s">
        <v>241</v>
      </c>
      <c r="B100" s="1">
        <v>45678</v>
      </c>
      <c r="C100" s="2">
        <v>45678.352083333331</v>
      </c>
      <c r="D100" s="2">
        <v>45678.355555555558</v>
      </c>
      <c r="E100" t="s">
        <v>242</v>
      </c>
      <c r="F100" t="str">
        <f>_xlfn.XLOOKUP(scd[[#This Row],[farm_id]],farms[farm_id],farms[farmer_name])</f>
        <v>Farmer_838</v>
      </c>
      <c r="G100" t="str">
        <f>_xlfn.XLOOKUP(scd[[#This Row],[farm_id]],farms[farm_id],farms[village])</f>
        <v>Village_192</v>
      </c>
      <c r="H100" t="str">
        <f>_xlfn.XLOOKUP(scd[[#This Row],[farm_id]],farms[farm_id],farms[district])</f>
        <v>Chennai</v>
      </c>
      <c r="I100" t="str">
        <f>_xlfn.XLOOKUP(scd[[#This Row],[farm_id]],farms[farm_id],farms[state])</f>
        <v>Tamil Nadu</v>
      </c>
      <c r="J100" t="str">
        <f>_xlfn.XLOOKUP(scd[[#This Row],[district]],cooperatives[district],cooperatives[cooperative_id])</f>
        <v>Coop_22</v>
      </c>
      <c r="K100" t="str">
        <f>_xlfn.XLOOKUP(scd[[#This Row],[village]],collectioncenters[village],collectioncenters[collection_center_id])</f>
        <v>CC_103</v>
      </c>
      <c r="L100" t="str">
        <f>_xlfn.XLOOKUP(scd[[#This Row],[district]],chillingcenters[district],chillingcenters[chilling_center_id])</f>
        <v>Chill_22</v>
      </c>
      <c r="M100" t="str">
        <f>_xlfn.XLOOKUP(scd[[#This Row],[chilling_center_id]],chillingcenters[chilling_center_id],chillingcenters[zone])</f>
        <v>TN1</v>
      </c>
      <c r="N100" t="str">
        <f>_xlfn.XLOOKUP(scd[[#This Row],[zone]],plants[zone],plants[processing_plant_id])</f>
        <v>Plant_1</v>
      </c>
      <c r="O100" t="s">
        <v>245</v>
      </c>
      <c r="P100">
        <v>5.0999999999999996</v>
      </c>
      <c r="Q100">
        <v>23.2</v>
      </c>
      <c r="R100">
        <v>3.56</v>
      </c>
      <c r="S100">
        <v>8.4</v>
      </c>
      <c r="T100">
        <v>30.6</v>
      </c>
      <c r="U100">
        <v>7.8</v>
      </c>
      <c r="V100" t="b">
        <v>1</v>
      </c>
      <c r="W100">
        <v>0</v>
      </c>
      <c r="X100">
        <v>1009.2</v>
      </c>
      <c r="Y100" s="1">
        <v>45680</v>
      </c>
      <c r="Z100" t="s">
        <v>41</v>
      </c>
      <c r="AA100" t="s">
        <v>216</v>
      </c>
      <c r="AB100" t="s">
        <v>246</v>
      </c>
      <c r="AC100">
        <v>5</v>
      </c>
      <c r="AD100">
        <v>23.2</v>
      </c>
      <c r="AE100">
        <v>43.5</v>
      </c>
    </row>
    <row r="101" spans="1:31" x14ac:dyDescent="0.25">
      <c r="A101" t="s">
        <v>1258</v>
      </c>
      <c r="B101" s="1">
        <v>45805</v>
      </c>
      <c r="C101" s="2">
        <v>45805.325694444444</v>
      </c>
      <c r="D101" s="2">
        <v>45805.367361111108</v>
      </c>
      <c r="E101" t="s">
        <v>1259</v>
      </c>
      <c r="F101" t="str">
        <f>_xlfn.XLOOKUP(scd[[#This Row],[farm_id]],farms[farm_id],farms[farmer_name])</f>
        <v>Farmer_378</v>
      </c>
      <c r="G101" t="str">
        <f>_xlfn.XLOOKUP(scd[[#This Row],[farm_id]],farms[farm_id],farms[village])</f>
        <v>Village_161</v>
      </c>
      <c r="H101" t="str">
        <f>_xlfn.XLOOKUP(scd[[#This Row],[farm_id]],farms[farm_id],farms[district])</f>
        <v>Amritsar</v>
      </c>
      <c r="I101" t="str">
        <f>_xlfn.XLOOKUP(scd[[#This Row],[farm_id]],farms[farm_id],farms[state])</f>
        <v>Punjab</v>
      </c>
      <c r="J101" t="str">
        <f>_xlfn.XLOOKUP(scd[[#This Row],[district]],cooperatives[district],cooperatives[cooperative_id])</f>
        <v>Coop_7</v>
      </c>
      <c r="K101" t="str">
        <f>_xlfn.XLOOKUP(scd[[#This Row],[village]],collectioncenters[village],collectioncenters[collection_center_id])</f>
        <v>CC_70</v>
      </c>
      <c r="L101" t="str">
        <f>_xlfn.XLOOKUP(scd[[#This Row],[district]],chillingcenters[district],chillingcenters[chilling_center_id])</f>
        <v>Chill_7</v>
      </c>
      <c r="M101" t="str">
        <f>_xlfn.XLOOKUP(scd[[#This Row],[chilling_center_id]],chillingcenters[chilling_center_id],chillingcenters[zone])</f>
        <v>PJ1</v>
      </c>
      <c r="N101" t="str">
        <f>_xlfn.XLOOKUP(scd[[#This Row],[zone]],plants[zone],plants[processing_plant_id])</f>
        <v>Plant_3</v>
      </c>
      <c r="O101" t="s">
        <v>458</v>
      </c>
      <c r="P101">
        <v>12</v>
      </c>
      <c r="Q101">
        <v>29.2</v>
      </c>
      <c r="R101">
        <v>3.56</v>
      </c>
      <c r="S101">
        <v>8.8000000000000007</v>
      </c>
      <c r="T101">
        <v>34</v>
      </c>
      <c r="U101">
        <v>12</v>
      </c>
      <c r="V101" t="b">
        <v>1</v>
      </c>
      <c r="W101">
        <v>0</v>
      </c>
      <c r="X101">
        <v>1305.24</v>
      </c>
      <c r="Y101" s="1">
        <v>45812</v>
      </c>
      <c r="Z101" t="s">
        <v>41</v>
      </c>
      <c r="AA101" t="s">
        <v>109</v>
      </c>
      <c r="AB101" t="s">
        <v>1261</v>
      </c>
      <c r="AC101">
        <v>60</v>
      </c>
      <c r="AD101">
        <v>29.2</v>
      </c>
      <c r="AE101">
        <v>44.7</v>
      </c>
    </row>
    <row r="102" spans="1:31" x14ac:dyDescent="0.25">
      <c r="A102" t="s">
        <v>1754</v>
      </c>
      <c r="B102" s="1">
        <v>45773</v>
      </c>
      <c r="C102" s="2">
        <v>45773.335416666669</v>
      </c>
      <c r="D102" s="2">
        <v>45773.368750000001</v>
      </c>
      <c r="E102" t="s">
        <v>1755</v>
      </c>
      <c r="F102" t="str">
        <f>_xlfn.XLOOKUP(scd[[#This Row],[farm_id]],farms[farm_id],farms[farmer_name])</f>
        <v>Farmer_743</v>
      </c>
      <c r="G102" t="str">
        <f>_xlfn.XLOOKUP(scd[[#This Row],[farm_id]],farms[farm_id],farms[village])</f>
        <v>Village_156</v>
      </c>
      <c r="H102" t="str">
        <f>_xlfn.XLOOKUP(scd[[#This Row],[farm_id]],farms[farm_id],farms[district])</f>
        <v>Tiruchirappalli</v>
      </c>
      <c r="I102" t="str">
        <f>_xlfn.XLOOKUP(scd[[#This Row],[farm_id]],farms[farm_id],farms[state])</f>
        <v>Tamil Nadu</v>
      </c>
      <c r="J102" t="str">
        <f>_xlfn.XLOOKUP(scd[[#This Row],[district]],cooperatives[district],cooperatives[cooperative_id])</f>
        <v>Coop_9</v>
      </c>
      <c r="K102" t="str">
        <f>_xlfn.XLOOKUP(scd[[#This Row],[village]],collectioncenters[village],collectioncenters[collection_center_id])</f>
        <v>CC_64</v>
      </c>
      <c r="L102" t="str">
        <f>_xlfn.XLOOKUP(scd[[#This Row],[district]],chillingcenters[district],chillingcenters[chilling_center_id])</f>
        <v>Chill_9</v>
      </c>
      <c r="M102" t="str">
        <f>_xlfn.XLOOKUP(scd[[#This Row],[chilling_center_id]],chillingcenters[chilling_center_id],chillingcenters[zone])</f>
        <v>TN2</v>
      </c>
      <c r="N102" t="str">
        <f>_xlfn.XLOOKUP(scd[[#This Row],[zone]],plants[zone],plants[processing_plant_id])</f>
        <v>Plant_10</v>
      </c>
      <c r="O102" t="s">
        <v>697</v>
      </c>
      <c r="P102">
        <v>1.5</v>
      </c>
      <c r="Q102">
        <v>10.8</v>
      </c>
      <c r="R102">
        <v>3.56</v>
      </c>
      <c r="S102">
        <v>8.59</v>
      </c>
      <c r="T102">
        <v>35.5</v>
      </c>
      <c r="U102">
        <v>12</v>
      </c>
      <c r="V102" t="b">
        <v>1</v>
      </c>
      <c r="W102">
        <v>0</v>
      </c>
      <c r="X102">
        <v>475.96</v>
      </c>
      <c r="Y102" s="1">
        <v>45773</v>
      </c>
      <c r="Z102" t="s">
        <v>41</v>
      </c>
      <c r="AA102" t="s">
        <v>42</v>
      </c>
      <c r="AB102" t="s">
        <v>1756</v>
      </c>
      <c r="AC102">
        <v>48</v>
      </c>
      <c r="AD102">
        <v>10.8</v>
      </c>
      <c r="AE102">
        <v>44.07</v>
      </c>
    </row>
    <row r="103" spans="1:31" x14ac:dyDescent="0.25">
      <c r="A103" t="s">
        <v>2139</v>
      </c>
      <c r="B103" s="1">
        <v>45693</v>
      </c>
      <c r="C103" s="2">
        <v>45693.438888888886</v>
      </c>
      <c r="D103" s="2">
        <v>45693.500694444447</v>
      </c>
      <c r="E103" t="s">
        <v>1670</v>
      </c>
      <c r="F103" t="str">
        <f>_xlfn.XLOOKUP(scd[[#This Row],[farm_id]],farms[farm_id],farms[farmer_name])</f>
        <v>Farmer_101</v>
      </c>
      <c r="G103" t="str">
        <f>_xlfn.XLOOKUP(scd[[#This Row],[farm_id]],farms[farm_id],farms[village])</f>
        <v>Village_163</v>
      </c>
      <c r="H103" t="str">
        <f>_xlfn.XLOOKUP(scd[[#This Row],[farm_id]],farms[farm_id],farms[district])</f>
        <v>Madurai</v>
      </c>
      <c r="I103" t="str">
        <f>_xlfn.XLOOKUP(scd[[#This Row],[farm_id]],farms[farm_id],farms[state])</f>
        <v>Tamil Nadu</v>
      </c>
      <c r="J103" t="str">
        <f>_xlfn.XLOOKUP(scd[[#This Row],[district]],cooperatives[district],cooperatives[cooperative_id])</f>
        <v>Coop_20</v>
      </c>
      <c r="K103" t="str">
        <f>_xlfn.XLOOKUP(scd[[#This Row],[village]],collectioncenters[village],collectioncenters[collection_center_id])</f>
        <v>CC_72</v>
      </c>
      <c r="L103" t="str">
        <f>_xlfn.XLOOKUP(scd[[#This Row],[district]],chillingcenters[district],chillingcenters[chilling_center_id])</f>
        <v>Chill_20</v>
      </c>
      <c r="M103" t="str">
        <f>_xlfn.XLOOKUP(scd[[#This Row],[chilling_center_id]],chillingcenters[chilling_center_id],chillingcenters[zone])</f>
        <v>TN2</v>
      </c>
      <c r="N103" t="str">
        <f>_xlfn.XLOOKUP(scd[[#This Row],[zone]],plants[zone],plants[processing_plant_id])</f>
        <v>Plant_10</v>
      </c>
      <c r="O103" t="s">
        <v>361</v>
      </c>
      <c r="P103">
        <v>1.1000000000000001</v>
      </c>
      <c r="Q103">
        <v>92.1</v>
      </c>
      <c r="R103">
        <v>3.56</v>
      </c>
      <c r="S103">
        <v>8.41</v>
      </c>
      <c r="T103">
        <v>33.700000000000003</v>
      </c>
      <c r="U103">
        <v>12</v>
      </c>
      <c r="V103" t="b">
        <v>1</v>
      </c>
      <c r="W103">
        <v>0.32</v>
      </c>
      <c r="X103">
        <v>3995.18</v>
      </c>
      <c r="Y103" s="1">
        <v>45696</v>
      </c>
      <c r="Z103" t="s">
        <v>118</v>
      </c>
      <c r="AA103" t="s">
        <v>42</v>
      </c>
      <c r="AB103" t="s">
        <v>2140</v>
      </c>
      <c r="AC103">
        <v>89</v>
      </c>
      <c r="AD103">
        <v>91.78</v>
      </c>
      <c r="AE103">
        <v>43.53</v>
      </c>
    </row>
    <row r="104" spans="1:31" x14ac:dyDescent="0.25">
      <c r="A104" t="s">
        <v>1477</v>
      </c>
      <c r="B104" s="1">
        <v>45781</v>
      </c>
      <c r="C104" s="2">
        <v>45781.416666666664</v>
      </c>
      <c r="D104" s="2">
        <v>45781.490277777775</v>
      </c>
      <c r="E104" t="s">
        <v>1478</v>
      </c>
      <c r="F104" t="str">
        <f>_xlfn.XLOOKUP(scd[[#This Row],[farm_id]],farms[farm_id],farms[farmer_name])</f>
        <v>Farmer_542</v>
      </c>
      <c r="G104" t="str">
        <f>_xlfn.XLOOKUP(scd[[#This Row],[farm_id]],farms[farm_id],farms[village])</f>
        <v>Village_58</v>
      </c>
      <c r="H104" t="str">
        <f>_xlfn.XLOOKUP(scd[[#This Row],[farm_id]],farms[farm_id],farms[district])</f>
        <v>Ahmedabad</v>
      </c>
      <c r="I104" t="str">
        <f>_xlfn.XLOOKUP(scd[[#This Row],[farm_id]],farms[farm_id],farms[state])</f>
        <v>Gujarat</v>
      </c>
      <c r="J104" t="str">
        <f>_xlfn.XLOOKUP(scd[[#This Row],[district]],cooperatives[district],cooperatives[cooperative_id])</f>
        <v>Coop_24</v>
      </c>
      <c r="K104" t="str">
        <f>_xlfn.XLOOKUP(scd[[#This Row],[village]],collectioncenters[village],collectioncenters[collection_center_id])</f>
        <v>CC_153</v>
      </c>
      <c r="L104" t="str">
        <f>_xlfn.XLOOKUP(scd[[#This Row],[district]],chillingcenters[district],chillingcenters[chilling_center_id])</f>
        <v>Chill_24</v>
      </c>
      <c r="M104" t="str">
        <f>_xlfn.XLOOKUP(scd[[#This Row],[chilling_center_id]],chillingcenters[chilling_center_id],chillingcenters[zone])</f>
        <v>MH1</v>
      </c>
      <c r="N104" t="str">
        <f>_xlfn.XLOOKUP(scd[[#This Row],[zone]],plants[zone],plants[processing_plant_id])</f>
        <v>Plant_4</v>
      </c>
      <c r="O104" t="s">
        <v>231</v>
      </c>
      <c r="P104">
        <v>7.2</v>
      </c>
      <c r="Q104">
        <v>220.2</v>
      </c>
      <c r="R104">
        <v>3.58</v>
      </c>
      <c r="S104">
        <v>8.24</v>
      </c>
      <c r="T104">
        <v>28.9</v>
      </c>
      <c r="U104">
        <v>9.5</v>
      </c>
      <c r="V104" t="b">
        <v>0</v>
      </c>
      <c r="W104">
        <v>2.0699999999999998</v>
      </c>
      <c r="X104">
        <v>9405.77</v>
      </c>
      <c r="Y104" s="1">
        <v>45782</v>
      </c>
      <c r="Z104" t="s">
        <v>76</v>
      </c>
      <c r="AA104" t="s">
        <v>54</v>
      </c>
      <c r="AB104" t="s">
        <v>1480</v>
      </c>
      <c r="AC104">
        <v>106</v>
      </c>
      <c r="AD104">
        <v>218.13</v>
      </c>
      <c r="AE104">
        <v>43.12</v>
      </c>
    </row>
    <row r="105" spans="1:31" x14ac:dyDescent="0.25">
      <c r="A105" t="s">
        <v>2518</v>
      </c>
      <c r="B105" s="1">
        <v>45660</v>
      </c>
      <c r="C105" s="2">
        <v>45660.370138888888</v>
      </c>
      <c r="D105" s="2">
        <v>45660.379166666666</v>
      </c>
      <c r="E105" t="s">
        <v>2308</v>
      </c>
      <c r="F105" t="str">
        <f>_xlfn.XLOOKUP(scd[[#This Row],[farm_id]],farms[farm_id],farms[farmer_name])</f>
        <v>Farmer_198</v>
      </c>
      <c r="G105" t="str">
        <f>_xlfn.XLOOKUP(scd[[#This Row],[farm_id]],farms[farm_id],farms[village])</f>
        <v>Village_146</v>
      </c>
      <c r="H105" t="str">
        <f>_xlfn.XLOOKUP(scd[[#This Row],[farm_id]],farms[farm_id],farms[district])</f>
        <v>Pune</v>
      </c>
      <c r="I105" t="str">
        <f>_xlfn.XLOOKUP(scd[[#This Row],[farm_id]],farms[farm_id],farms[state])</f>
        <v>Maharashtra</v>
      </c>
      <c r="J105" t="str">
        <f>_xlfn.XLOOKUP(scd[[#This Row],[district]],cooperatives[district],cooperatives[cooperative_id])</f>
        <v>Coop_4</v>
      </c>
      <c r="K105" t="str">
        <f>_xlfn.XLOOKUP(scd[[#This Row],[village]],collectioncenters[village],collectioncenters[collection_center_id])</f>
        <v>CC_53</v>
      </c>
      <c r="L105" t="str">
        <f>_xlfn.XLOOKUP(scd[[#This Row],[district]],chillingcenters[district],chillingcenters[chilling_center_id])</f>
        <v>Chill_4</v>
      </c>
      <c r="M105" t="str">
        <f>_xlfn.XLOOKUP(scd[[#This Row],[chilling_center_id]],chillingcenters[chilling_center_id],chillingcenters[zone])</f>
        <v>MH1</v>
      </c>
      <c r="N105" t="str">
        <f>_xlfn.XLOOKUP(scd[[#This Row],[zone]],plants[zone],plants[processing_plant_id])</f>
        <v>Plant_4</v>
      </c>
      <c r="O105" t="s">
        <v>458</v>
      </c>
      <c r="P105">
        <v>1.4</v>
      </c>
      <c r="Q105">
        <v>5.9</v>
      </c>
      <c r="R105">
        <v>3.58</v>
      </c>
      <c r="S105">
        <v>8.83</v>
      </c>
      <c r="T105">
        <v>29.7</v>
      </c>
      <c r="U105">
        <v>23.3</v>
      </c>
      <c r="V105" t="b">
        <v>0</v>
      </c>
      <c r="W105">
        <v>2.95</v>
      </c>
      <c r="X105">
        <v>132.43</v>
      </c>
      <c r="Y105" s="1">
        <v>45661</v>
      </c>
      <c r="Z105" t="s">
        <v>41</v>
      </c>
      <c r="AA105" t="s">
        <v>216</v>
      </c>
      <c r="AB105" t="s">
        <v>2520</v>
      </c>
      <c r="AC105">
        <v>13</v>
      </c>
      <c r="AD105">
        <v>2.95</v>
      </c>
      <c r="AE105">
        <v>44.89</v>
      </c>
    </row>
    <row r="106" spans="1:31" x14ac:dyDescent="0.25">
      <c r="A106" t="s">
        <v>2657</v>
      </c>
      <c r="B106" s="1">
        <v>45756</v>
      </c>
      <c r="C106" s="2">
        <v>45756.399305555555</v>
      </c>
      <c r="D106" s="2">
        <v>45756.402777777781</v>
      </c>
      <c r="E106" t="s">
        <v>817</v>
      </c>
      <c r="F106" t="str">
        <f>_xlfn.XLOOKUP(scd[[#This Row],[farm_id]],farms[farm_id],farms[farmer_name])</f>
        <v>Farmer_886</v>
      </c>
      <c r="G106" t="str">
        <f>_xlfn.XLOOKUP(scd[[#This Row],[farm_id]],farms[farm_id],farms[village])</f>
        <v>Village_113</v>
      </c>
      <c r="H106" t="str">
        <f>_xlfn.XLOOKUP(scd[[#This Row],[farm_id]],farms[farm_id],farms[district])</f>
        <v>Madurai</v>
      </c>
      <c r="I106" t="str">
        <f>_xlfn.XLOOKUP(scd[[#This Row],[farm_id]],farms[farm_id],farms[state])</f>
        <v>Tamil Nadu</v>
      </c>
      <c r="J106" t="str">
        <f>_xlfn.XLOOKUP(scd[[#This Row],[district]],cooperatives[district],cooperatives[cooperative_id])</f>
        <v>Coop_20</v>
      </c>
      <c r="K106" t="str">
        <f>_xlfn.XLOOKUP(scd[[#This Row],[village]],collectioncenters[village],collectioncenters[collection_center_id])</f>
        <v>CC_17</v>
      </c>
      <c r="L106" t="str">
        <f>_xlfn.XLOOKUP(scd[[#This Row],[district]],chillingcenters[district],chillingcenters[chilling_center_id])</f>
        <v>Chill_20</v>
      </c>
      <c r="M106" t="str">
        <f>_xlfn.XLOOKUP(scd[[#This Row],[chilling_center_id]],chillingcenters[chilling_center_id],chillingcenters[zone])</f>
        <v>TN2</v>
      </c>
      <c r="N106" t="str">
        <f>_xlfn.XLOOKUP(scd[[#This Row],[zone]],plants[zone],plants[processing_plant_id])</f>
        <v>Plant_10</v>
      </c>
      <c r="O106" t="s">
        <v>1433</v>
      </c>
      <c r="P106">
        <v>7.6</v>
      </c>
      <c r="Q106">
        <v>99.5</v>
      </c>
      <c r="R106">
        <v>3.58</v>
      </c>
      <c r="S106">
        <v>7.95</v>
      </c>
      <c r="T106">
        <v>34</v>
      </c>
      <c r="U106">
        <v>12</v>
      </c>
      <c r="V106" t="b">
        <v>0</v>
      </c>
      <c r="W106">
        <v>0</v>
      </c>
      <c r="X106">
        <v>4203.88</v>
      </c>
      <c r="Y106" s="1">
        <v>45757</v>
      </c>
      <c r="Z106" t="s">
        <v>41</v>
      </c>
      <c r="AA106" t="s">
        <v>42</v>
      </c>
      <c r="AB106" t="s">
        <v>2658</v>
      </c>
      <c r="AC106">
        <v>5</v>
      </c>
      <c r="AD106">
        <v>99.5</v>
      </c>
      <c r="AE106">
        <v>42.25</v>
      </c>
    </row>
    <row r="107" spans="1:31" x14ac:dyDescent="0.25">
      <c r="A107" t="s">
        <v>2744</v>
      </c>
      <c r="B107" s="1">
        <v>45660</v>
      </c>
      <c r="C107" s="2">
        <v>45660.319444444445</v>
      </c>
      <c r="D107" s="2">
        <v>45660.387499999997</v>
      </c>
      <c r="E107" t="s">
        <v>828</v>
      </c>
      <c r="F107" t="str">
        <f>_xlfn.XLOOKUP(scd[[#This Row],[farm_id]],farms[farm_id],farms[farmer_name])</f>
        <v>Farmer_4</v>
      </c>
      <c r="G107" t="str">
        <f>_xlfn.XLOOKUP(scd[[#This Row],[farm_id]],farms[farm_id],farms[village])</f>
        <v>Village_189</v>
      </c>
      <c r="H107" t="str">
        <f>_xlfn.XLOOKUP(scd[[#This Row],[farm_id]],farms[farm_id],farms[district])</f>
        <v>Surat</v>
      </c>
      <c r="I107" t="str">
        <f>_xlfn.XLOOKUP(scd[[#This Row],[farm_id]],farms[farm_id],farms[state])</f>
        <v>Gujarat</v>
      </c>
      <c r="J107" t="str">
        <f>_xlfn.XLOOKUP(scd[[#This Row],[district]],cooperatives[district],cooperatives[cooperative_id])</f>
        <v>Coop_12</v>
      </c>
      <c r="K107" t="str">
        <f>_xlfn.XLOOKUP(scd[[#This Row],[village]],collectioncenters[village],collectioncenters[collection_center_id])</f>
        <v>CC_99</v>
      </c>
      <c r="L107" t="str">
        <f>_xlfn.XLOOKUP(scd[[#This Row],[district]],chillingcenters[district],chillingcenters[chilling_center_id])</f>
        <v>Chill_12</v>
      </c>
      <c r="M107" t="str">
        <f>_xlfn.XLOOKUP(scd[[#This Row],[chilling_center_id]],chillingcenters[chilling_center_id],chillingcenters[zone])</f>
        <v>MH1</v>
      </c>
      <c r="N107" t="str">
        <f>_xlfn.XLOOKUP(scd[[#This Row],[zone]],plants[zone],plants[processing_plant_id])</f>
        <v>Plant_4</v>
      </c>
      <c r="O107" t="s">
        <v>416</v>
      </c>
      <c r="P107">
        <v>17.8</v>
      </c>
      <c r="Q107">
        <v>19.899999999999999</v>
      </c>
      <c r="R107">
        <v>3.58</v>
      </c>
      <c r="S107">
        <v>9.08</v>
      </c>
      <c r="T107">
        <v>30.8</v>
      </c>
      <c r="U107">
        <v>4.5999999999999996</v>
      </c>
      <c r="V107" t="b">
        <v>1</v>
      </c>
      <c r="W107">
        <v>0.09</v>
      </c>
      <c r="X107">
        <v>904.13</v>
      </c>
      <c r="Y107" s="1">
        <v>45667</v>
      </c>
      <c r="Z107" t="s">
        <v>41</v>
      </c>
      <c r="AA107" t="s">
        <v>42</v>
      </c>
      <c r="AB107" t="s">
        <v>2745</v>
      </c>
      <c r="AC107">
        <v>98</v>
      </c>
      <c r="AD107">
        <v>19.809999999999999</v>
      </c>
      <c r="AE107">
        <v>45.64</v>
      </c>
    </row>
    <row r="108" spans="1:31" x14ac:dyDescent="0.25">
      <c r="A108" t="s">
        <v>1229</v>
      </c>
      <c r="B108" s="1">
        <v>45786</v>
      </c>
      <c r="C108" s="2">
        <v>45786.368750000001</v>
      </c>
      <c r="D108" s="2">
        <v>45786.407638888886</v>
      </c>
      <c r="E108" t="s">
        <v>1230</v>
      </c>
      <c r="F108" t="str">
        <f>_xlfn.XLOOKUP(scd[[#This Row],[farm_id]],farms[farm_id],farms[farmer_name])</f>
        <v>Farmer_708</v>
      </c>
      <c r="G108" t="str">
        <f>_xlfn.XLOOKUP(scd[[#This Row],[farm_id]],farms[farm_id],farms[village])</f>
        <v>Village_5</v>
      </c>
      <c r="H108" t="str">
        <f>_xlfn.XLOOKUP(scd[[#This Row],[farm_id]],farms[farm_id],farms[district])</f>
        <v>Bengaluru Rural</v>
      </c>
      <c r="I108" t="str">
        <f>_xlfn.XLOOKUP(scd[[#This Row],[farm_id]],farms[farm_id],farms[state])</f>
        <v>Karnataka</v>
      </c>
      <c r="J108" t="str">
        <f>_xlfn.XLOOKUP(scd[[#This Row],[district]],cooperatives[district],cooperatives[cooperative_id])</f>
        <v>Coop_19</v>
      </c>
      <c r="K108" t="str">
        <f>_xlfn.XLOOKUP(scd[[#This Row],[village]],collectioncenters[village],collectioncenters[collection_center_id])</f>
        <v>CC_144</v>
      </c>
      <c r="L108" t="str">
        <f>_xlfn.XLOOKUP(scd[[#This Row],[district]],chillingcenters[district],chillingcenters[chilling_center_id])</f>
        <v>Chill_19</v>
      </c>
      <c r="M108" t="str">
        <f>_xlfn.XLOOKUP(scd[[#This Row],[chilling_center_id]],chillingcenters[chilling_center_id],chillingcenters[zone])</f>
        <v>KA1</v>
      </c>
      <c r="N108" t="str">
        <f>_xlfn.XLOOKUP(scd[[#This Row],[zone]],plants[zone],plants[processing_plant_id])</f>
        <v>Plant_6</v>
      </c>
      <c r="O108" t="s">
        <v>467</v>
      </c>
      <c r="P108">
        <v>7.6</v>
      </c>
      <c r="Q108">
        <v>30.1</v>
      </c>
      <c r="R108">
        <v>3.59</v>
      </c>
      <c r="S108">
        <v>8.25</v>
      </c>
      <c r="T108">
        <v>28</v>
      </c>
      <c r="U108">
        <v>7</v>
      </c>
      <c r="V108" t="b">
        <v>1</v>
      </c>
      <c r="W108">
        <v>0</v>
      </c>
      <c r="X108">
        <v>1300.32</v>
      </c>
      <c r="Y108" s="1">
        <v>45789</v>
      </c>
      <c r="Z108" t="s">
        <v>41</v>
      </c>
      <c r="AA108" t="s">
        <v>42</v>
      </c>
      <c r="AB108" t="s">
        <v>1233</v>
      </c>
      <c r="AC108">
        <v>56</v>
      </c>
      <c r="AD108">
        <v>30.1</v>
      </c>
      <c r="AE108">
        <v>43.2</v>
      </c>
    </row>
    <row r="109" spans="1:31" x14ac:dyDescent="0.25">
      <c r="A109" t="s">
        <v>2946</v>
      </c>
      <c r="B109" s="1">
        <v>45658</v>
      </c>
      <c r="C109" s="2">
        <v>45658.439583333333</v>
      </c>
      <c r="D109" s="2">
        <v>45658.48541666667</v>
      </c>
      <c r="E109" t="s">
        <v>613</v>
      </c>
      <c r="F109" t="str">
        <f>_xlfn.XLOOKUP(scd[[#This Row],[farm_id]],farms[farm_id],farms[farmer_name])</f>
        <v>Farmer_77</v>
      </c>
      <c r="G109" t="str">
        <f>_xlfn.XLOOKUP(scd[[#This Row],[farm_id]],farms[farm_id],farms[village])</f>
        <v>Village_199</v>
      </c>
      <c r="H109" t="str">
        <f>_xlfn.XLOOKUP(scd[[#This Row],[farm_id]],farms[farm_id],farms[district])</f>
        <v>Tiruchirappalli</v>
      </c>
      <c r="I109" t="str">
        <f>_xlfn.XLOOKUP(scd[[#This Row],[farm_id]],farms[farm_id],farms[state])</f>
        <v>Tamil Nadu</v>
      </c>
      <c r="J109" t="str">
        <f>_xlfn.XLOOKUP(scd[[#This Row],[district]],cooperatives[district],cooperatives[cooperative_id])</f>
        <v>Coop_9</v>
      </c>
      <c r="K109" t="str">
        <f>_xlfn.XLOOKUP(scd[[#This Row],[village]],collectioncenters[village],collectioncenters[collection_center_id])</f>
        <v>CC_109</v>
      </c>
      <c r="L109" t="str">
        <f>_xlfn.XLOOKUP(scd[[#This Row],[district]],chillingcenters[district],chillingcenters[chilling_center_id])</f>
        <v>Chill_9</v>
      </c>
      <c r="M109" t="str">
        <f>_xlfn.XLOOKUP(scd[[#This Row],[chilling_center_id]],chillingcenters[chilling_center_id],chillingcenters[zone])</f>
        <v>TN2</v>
      </c>
      <c r="N109" t="str">
        <f>_xlfn.XLOOKUP(scd[[#This Row],[zone]],plants[zone],plants[processing_plant_id])</f>
        <v>Plant_10</v>
      </c>
      <c r="O109" t="s">
        <v>742</v>
      </c>
      <c r="P109">
        <v>16.3</v>
      </c>
      <c r="Q109">
        <v>23.6</v>
      </c>
      <c r="R109">
        <v>3.59</v>
      </c>
      <c r="S109">
        <v>8.57</v>
      </c>
      <c r="T109">
        <v>28.6</v>
      </c>
      <c r="U109">
        <v>6.1</v>
      </c>
      <c r="V109" t="b">
        <v>1</v>
      </c>
      <c r="W109">
        <v>0</v>
      </c>
      <c r="X109">
        <v>1042.18</v>
      </c>
      <c r="Y109" s="1">
        <v>45660</v>
      </c>
      <c r="Z109" t="s">
        <v>118</v>
      </c>
      <c r="AA109" t="s">
        <v>42</v>
      </c>
      <c r="AB109" t="s">
        <v>2947</v>
      </c>
      <c r="AC109">
        <v>66</v>
      </c>
      <c r="AD109">
        <v>23.6</v>
      </c>
      <c r="AE109">
        <v>44.16</v>
      </c>
    </row>
    <row r="110" spans="1:31" x14ac:dyDescent="0.25">
      <c r="A110" t="s">
        <v>1050</v>
      </c>
      <c r="B110" s="1">
        <v>45804</v>
      </c>
      <c r="C110" s="2">
        <v>45804.447916666664</v>
      </c>
      <c r="D110" s="2">
        <v>45804.495833333334</v>
      </c>
      <c r="E110" t="s">
        <v>1051</v>
      </c>
      <c r="F110" t="str">
        <f>_xlfn.XLOOKUP(scd[[#This Row],[farm_id]],farms[farm_id],farms[farmer_name])</f>
        <v>Farmer_509</v>
      </c>
      <c r="G110" t="str">
        <f>_xlfn.XLOOKUP(scd[[#This Row],[farm_id]],farms[farm_id],farms[village])</f>
        <v>Village_78</v>
      </c>
      <c r="H110" t="str">
        <f>_xlfn.XLOOKUP(scd[[#This Row],[farm_id]],farms[farm_id],farms[district])</f>
        <v>Jaipur</v>
      </c>
      <c r="I110" t="str">
        <f>_xlfn.XLOOKUP(scd[[#This Row],[farm_id]],farms[farm_id],farms[state])</f>
        <v>Rajasthan</v>
      </c>
      <c r="J110" t="str">
        <f>_xlfn.XLOOKUP(scd[[#This Row],[district]],cooperatives[district],cooperatives[cooperative_id])</f>
        <v>Coop_8</v>
      </c>
      <c r="K110" t="str">
        <f>_xlfn.XLOOKUP(scd[[#This Row],[village]],collectioncenters[village],collectioncenters[collection_center_id])</f>
        <v>CC_174</v>
      </c>
      <c r="L110" t="str">
        <f>_xlfn.XLOOKUP(scd[[#This Row],[district]],chillingcenters[district],chillingcenters[chilling_center_id])</f>
        <v>Chill_8</v>
      </c>
      <c r="M110" t="str">
        <f>_xlfn.XLOOKUP(scd[[#This Row],[chilling_center_id]],chillingcenters[chilling_center_id],chillingcenters[zone])</f>
        <v>RJ1</v>
      </c>
      <c r="N110" t="str">
        <f>_xlfn.XLOOKUP(scd[[#This Row],[zone]],plants[zone],plants[processing_plant_id])</f>
        <v>Plant_2</v>
      </c>
      <c r="O110" t="s">
        <v>40</v>
      </c>
      <c r="P110">
        <v>4.0999999999999996</v>
      </c>
      <c r="Q110">
        <v>101.7</v>
      </c>
      <c r="R110">
        <v>3.6</v>
      </c>
      <c r="S110">
        <v>8.41</v>
      </c>
      <c r="T110">
        <v>30</v>
      </c>
      <c r="U110">
        <v>12</v>
      </c>
      <c r="V110" t="b">
        <v>0</v>
      </c>
      <c r="W110">
        <v>1.0900000000000001</v>
      </c>
      <c r="X110">
        <v>4399.68</v>
      </c>
      <c r="Y110" s="1">
        <v>45804</v>
      </c>
      <c r="Z110" t="s">
        <v>41</v>
      </c>
      <c r="AA110" t="s">
        <v>42</v>
      </c>
      <c r="AB110" t="s">
        <v>1052</v>
      </c>
      <c r="AC110">
        <v>69</v>
      </c>
      <c r="AD110">
        <v>100.61</v>
      </c>
      <c r="AE110">
        <v>43.73</v>
      </c>
    </row>
    <row r="111" spans="1:31" x14ac:dyDescent="0.25">
      <c r="A111" t="s">
        <v>1523</v>
      </c>
      <c r="B111" s="1">
        <v>45675</v>
      </c>
      <c r="C111" s="2">
        <v>45675.267361111109</v>
      </c>
      <c r="D111" s="2">
        <v>45675.306250000001</v>
      </c>
      <c r="E111" t="s">
        <v>1524</v>
      </c>
      <c r="F111" t="str">
        <f>_xlfn.XLOOKUP(scd[[#This Row],[farm_id]],farms[farm_id],farms[farmer_name])</f>
        <v>Farmer_769</v>
      </c>
      <c r="G111" t="str">
        <f>_xlfn.XLOOKUP(scd[[#This Row],[farm_id]],farms[farm_id],farms[village])</f>
        <v>Village_18</v>
      </c>
      <c r="H111" t="str">
        <f>_xlfn.XLOOKUP(scd[[#This Row],[farm_id]],farms[farm_id],farms[district])</f>
        <v>Udaipur</v>
      </c>
      <c r="I111" t="str">
        <f>_xlfn.XLOOKUP(scd[[#This Row],[farm_id]],farms[farm_id],farms[state])</f>
        <v>Rajasthan</v>
      </c>
      <c r="J111" t="str">
        <f>_xlfn.XLOOKUP(scd[[#This Row],[district]],cooperatives[district],cooperatives[cooperative_id])</f>
        <v>Coop_17</v>
      </c>
      <c r="K111" t="str">
        <f>_xlfn.XLOOKUP(scd[[#This Row],[village]],collectioncenters[village],collectioncenters[collection_center_id])</f>
        <v>CC_89</v>
      </c>
      <c r="L111" t="str">
        <f>_xlfn.XLOOKUP(scd[[#This Row],[district]],chillingcenters[district],chillingcenters[chilling_center_id])</f>
        <v>Chill_17</v>
      </c>
      <c r="M111" t="str">
        <f>_xlfn.XLOOKUP(scd[[#This Row],[chilling_center_id]],chillingcenters[chilling_center_id],chillingcenters[zone])</f>
        <v>RJ2</v>
      </c>
      <c r="N111" t="str">
        <f>_xlfn.XLOOKUP(scd[[#This Row],[zone]],plants[zone],plants[processing_plant_id])</f>
        <v>Plant_5</v>
      </c>
      <c r="O111" t="s">
        <v>393</v>
      </c>
      <c r="P111">
        <v>3.1</v>
      </c>
      <c r="Q111">
        <v>88.1</v>
      </c>
      <c r="R111">
        <v>3.6</v>
      </c>
      <c r="S111">
        <v>7.96</v>
      </c>
      <c r="T111">
        <v>34.5</v>
      </c>
      <c r="U111">
        <v>12</v>
      </c>
      <c r="V111" t="b">
        <v>0</v>
      </c>
      <c r="W111">
        <v>0</v>
      </c>
      <c r="X111">
        <v>3733.68</v>
      </c>
      <c r="Y111" s="1">
        <v>45676</v>
      </c>
      <c r="Z111" t="s">
        <v>41</v>
      </c>
      <c r="AA111" t="s">
        <v>216</v>
      </c>
      <c r="AB111" t="s">
        <v>1525</v>
      </c>
      <c r="AC111">
        <v>56</v>
      </c>
      <c r="AD111">
        <v>88.1</v>
      </c>
      <c r="AE111">
        <v>42.38</v>
      </c>
    </row>
    <row r="112" spans="1:31" x14ac:dyDescent="0.25">
      <c r="A112" t="s">
        <v>729</v>
      </c>
      <c r="B112" s="1">
        <v>45692</v>
      </c>
      <c r="C112" s="2">
        <v>45692.274305555555</v>
      </c>
      <c r="D112" s="2">
        <v>45692.277777777781</v>
      </c>
      <c r="E112" t="s">
        <v>730</v>
      </c>
      <c r="F112" t="str">
        <f>_xlfn.XLOOKUP(scd[[#This Row],[farm_id]],farms[farm_id],farms[farmer_name])</f>
        <v>Farmer_505</v>
      </c>
      <c r="G112" t="str">
        <f>_xlfn.XLOOKUP(scd[[#This Row],[farm_id]],farms[farm_id],farms[village])</f>
        <v>Village_187</v>
      </c>
      <c r="H112" t="str">
        <f>_xlfn.XLOOKUP(scd[[#This Row],[farm_id]],farms[farm_id],farms[district])</f>
        <v>Vadodara</v>
      </c>
      <c r="I112" t="str">
        <f>_xlfn.XLOOKUP(scd[[#This Row],[farm_id]],farms[farm_id],farms[state])</f>
        <v>Gujarat</v>
      </c>
      <c r="J112" t="str">
        <f>_xlfn.XLOOKUP(scd[[#This Row],[district]],cooperatives[district],cooperatives[cooperative_id])</f>
        <v>Coop_6</v>
      </c>
      <c r="K112" t="str">
        <f>_xlfn.XLOOKUP(scd[[#This Row],[village]],collectioncenters[village],collectioncenters[collection_center_id])</f>
        <v>CC_97</v>
      </c>
      <c r="L112" t="str">
        <f>_xlfn.XLOOKUP(scd[[#This Row],[district]],chillingcenters[district],chillingcenters[chilling_center_id])</f>
        <v>Chill_6</v>
      </c>
      <c r="M112" t="str">
        <f>_xlfn.XLOOKUP(scd[[#This Row],[chilling_center_id]],chillingcenters[chilling_center_id],chillingcenters[zone])</f>
        <v>MH1</v>
      </c>
      <c r="N112" t="str">
        <f>_xlfn.XLOOKUP(scd[[#This Row],[zone]],plants[zone],plants[processing_plant_id])</f>
        <v>Plant_4</v>
      </c>
      <c r="O112" t="s">
        <v>718</v>
      </c>
      <c r="P112">
        <v>23.1</v>
      </c>
      <c r="Q112">
        <v>42.1</v>
      </c>
      <c r="R112">
        <v>3.61</v>
      </c>
      <c r="S112">
        <v>8.5399999999999991</v>
      </c>
      <c r="T112">
        <v>24.7</v>
      </c>
      <c r="U112">
        <v>5.6</v>
      </c>
      <c r="V112" t="b">
        <v>1</v>
      </c>
      <c r="W112">
        <v>0.04</v>
      </c>
      <c r="X112">
        <v>1857.79</v>
      </c>
      <c r="Y112" s="1">
        <v>45694</v>
      </c>
      <c r="Z112" t="s">
        <v>41</v>
      </c>
      <c r="AA112" t="s">
        <v>42</v>
      </c>
      <c r="AB112" t="s">
        <v>733</v>
      </c>
      <c r="AC112">
        <v>5</v>
      </c>
      <c r="AD112">
        <v>42.06</v>
      </c>
      <c r="AE112">
        <v>44.17</v>
      </c>
    </row>
    <row r="113" spans="1:31" x14ac:dyDescent="0.25">
      <c r="A113" t="s">
        <v>1864</v>
      </c>
      <c r="B113" s="1">
        <v>45775</v>
      </c>
      <c r="C113" s="2">
        <v>45775.229861111111</v>
      </c>
      <c r="D113" s="2">
        <v>45775.23333333333</v>
      </c>
      <c r="E113" t="s">
        <v>1598</v>
      </c>
      <c r="F113" t="str">
        <f>_xlfn.XLOOKUP(scd[[#This Row],[farm_id]],farms[farm_id],farms[farmer_name])</f>
        <v>Farmer_759</v>
      </c>
      <c r="G113" t="str">
        <f>_xlfn.XLOOKUP(scd[[#This Row],[farm_id]],farms[farm_id],farms[village])</f>
        <v>Village_39</v>
      </c>
      <c r="H113" t="str">
        <f>_xlfn.XLOOKUP(scd[[#This Row],[farm_id]],farms[farm_id],farms[district])</f>
        <v>Tiruchirappalli</v>
      </c>
      <c r="I113" t="str">
        <f>_xlfn.XLOOKUP(scd[[#This Row],[farm_id]],farms[farm_id],farms[state])</f>
        <v>Tamil Nadu</v>
      </c>
      <c r="J113" t="str">
        <f>_xlfn.XLOOKUP(scd[[#This Row],[district]],cooperatives[district],cooperatives[cooperative_id])</f>
        <v>Coop_9</v>
      </c>
      <c r="K113" t="str">
        <f>_xlfn.XLOOKUP(scd[[#This Row],[village]],collectioncenters[village],collectioncenters[collection_center_id])</f>
        <v>CC_132</v>
      </c>
      <c r="L113" t="str">
        <f>_xlfn.XLOOKUP(scd[[#This Row],[district]],chillingcenters[district],chillingcenters[chilling_center_id])</f>
        <v>Chill_9</v>
      </c>
      <c r="M113" t="str">
        <f>_xlfn.XLOOKUP(scd[[#This Row],[chilling_center_id]],chillingcenters[chilling_center_id],chillingcenters[zone])</f>
        <v>TN2</v>
      </c>
      <c r="N113" t="str">
        <f>_xlfn.XLOOKUP(scd[[#This Row],[zone]],plants[zone],plants[processing_plant_id])</f>
        <v>Plant_10</v>
      </c>
      <c r="O113" t="s">
        <v>497</v>
      </c>
      <c r="P113">
        <v>20.9</v>
      </c>
      <c r="Q113">
        <v>74.5</v>
      </c>
      <c r="R113">
        <v>3.61</v>
      </c>
      <c r="S113">
        <v>8.4700000000000006</v>
      </c>
      <c r="T113">
        <v>34.5</v>
      </c>
      <c r="U113">
        <v>9.1</v>
      </c>
      <c r="V113" t="b">
        <v>1</v>
      </c>
      <c r="W113">
        <v>0.37</v>
      </c>
      <c r="X113">
        <v>3258.75</v>
      </c>
      <c r="Y113" s="1">
        <v>45778</v>
      </c>
      <c r="Z113" t="s">
        <v>41</v>
      </c>
      <c r="AA113" t="s">
        <v>109</v>
      </c>
      <c r="AB113" t="s">
        <v>1866</v>
      </c>
      <c r="AC113">
        <v>5</v>
      </c>
      <c r="AD113">
        <v>74.13</v>
      </c>
      <c r="AE113">
        <v>43.96</v>
      </c>
    </row>
    <row r="114" spans="1:31" x14ac:dyDescent="0.25">
      <c r="A114" t="s">
        <v>2718</v>
      </c>
      <c r="B114" s="1">
        <v>45770</v>
      </c>
      <c r="C114" s="2">
        <v>45770.295138888891</v>
      </c>
      <c r="D114" s="2">
        <v>45770.331944444442</v>
      </c>
      <c r="E114" t="s">
        <v>571</v>
      </c>
      <c r="F114" t="str">
        <f>_xlfn.XLOOKUP(scd[[#This Row],[farm_id]],farms[farm_id],farms[farmer_name])</f>
        <v>Farmer_258</v>
      </c>
      <c r="G114" t="str">
        <f>_xlfn.XLOOKUP(scd[[#This Row],[farm_id]],farms[farm_id],farms[village])</f>
        <v>Village_99</v>
      </c>
      <c r="H114" t="str">
        <f>_xlfn.XLOOKUP(scd[[#This Row],[farm_id]],farms[farm_id],farms[district])</f>
        <v>Hisar</v>
      </c>
      <c r="I114" t="str">
        <f>_xlfn.XLOOKUP(scd[[#This Row],[farm_id]],farms[farm_id],farms[state])</f>
        <v>Haryana</v>
      </c>
      <c r="J114" t="str">
        <f>_xlfn.XLOOKUP(scd[[#This Row],[district]],cooperatives[district],cooperatives[cooperative_id])</f>
        <v>Coop_15</v>
      </c>
      <c r="K114" t="str">
        <f>_xlfn.XLOOKUP(scd[[#This Row],[village]],collectioncenters[village],collectioncenters[collection_center_id])</f>
        <v>CC_195</v>
      </c>
      <c r="L114" t="str">
        <f>_xlfn.XLOOKUP(scd[[#This Row],[district]],chillingcenters[district],chillingcenters[chilling_center_id])</f>
        <v>Chill_15</v>
      </c>
      <c r="M114" t="str">
        <f>_xlfn.XLOOKUP(scd[[#This Row],[chilling_center_id]],chillingcenters[chilling_center_id],chillingcenters[zone])</f>
        <v>HR2</v>
      </c>
      <c r="N114" t="str">
        <f>_xlfn.XLOOKUP(scd[[#This Row],[zone]],plants[zone],plants[processing_plant_id])</f>
        <v>Plant_12</v>
      </c>
      <c r="O114" t="s">
        <v>325</v>
      </c>
      <c r="P114">
        <v>30</v>
      </c>
      <c r="Q114">
        <v>19.3</v>
      </c>
      <c r="R114">
        <v>3.61</v>
      </c>
      <c r="S114">
        <v>8.17</v>
      </c>
      <c r="T114">
        <v>32.5</v>
      </c>
      <c r="U114">
        <v>9.8000000000000007</v>
      </c>
      <c r="V114" t="b">
        <v>1</v>
      </c>
      <c r="W114">
        <v>0.4</v>
      </c>
      <c r="X114">
        <v>813.83</v>
      </c>
      <c r="Y114" s="1">
        <v>45773</v>
      </c>
      <c r="Z114" t="s">
        <v>41</v>
      </c>
      <c r="AA114" t="s">
        <v>54</v>
      </c>
      <c r="AB114" t="s">
        <v>2719</v>
      </c>
      <c r="AC114">
        <v>53</v>
      </c>
      <c r="AD114">
        <v>18.899999999999999</v>
      </c>
      <c r="AE114">
        <v>43.06</v>
      </c>
    </row>
    <row r="115" spans="1:31" x14ac:dyDescent="0.25">
      <c r="A115" t="s">
        <v>2736</v>
      </c>
      <c r="B115" s="1">
        <v>45811</v>
      </c>
      <c r="C115" s="2">
        <v>45811.174305555556</v>
      </c>
      <c r="D115" s="2">
        <v>45811.226388888892</v>
      </c>
      <c r="E115" t="s">
        <v>2737</v>
      </c>
      <c r="F115" t="str">
        <f>_xlfn.XLOOKUP(scd[[#This Row],[farm_id]],farms[farm_id],farms[farmer_name])</f>
        <v>Farmer_893</v>
      </c>
      <c r="G115" t="str">
        <f>_xlfn.XLOOKUP(scd[[#This Row],[farm_id]],farms[farm_id],farms[village])</f>
        <v>Village_88</v>
      </c>
      <c r="H115" t="str">
        <f>_xlfn.XLOOKUP(scd[[#This Row],[farm_id]],farms[farm_id],farms[district])</f>
        <v>Coimbatore</v>
      </c>
      <c r="I115" t="str">
        <f>_xlfn.XLOOKUP(scd[[#This Row],[farm_id]],farms[farm_id],farms[state])</f>
        <v>Tamil Nadu</v>
      </c>
      <c r="J115" t="str">
        <f>_xlfn.XLOOKUP(scd[[#This Row],[district]],cooperatives[district],cooperatives[cooperative_id])</f>
        <v>Coop_25</v>
      </c>
      <c r="K115" t="str">
        <f>_xlfn.XLOOKUP(scd[[#This Row],[village]],collectioncenters[village],collectioncenters[collection_center_id])</f>
        <v>CC_183</v>
      </c>
      <c r="L115" t="str">
        <f>_xlfn.XLOOKUP(scd[[#This Row],[district]],chillingcenters[district],chillingcenters[chilling_center_id])</f>
        <v>Chill_25</v>
      </c>
      <c r="M115" t="str">
        <f>_xlfn.XLOOKUP(scd[[#This Row],[chilling_center_id]],chillingcenters[chilling_center_id],chillingcenters[zone])</f>
        <v>TN2</v>
      </c>
      <c r="N115" t="str">
        <f>_xlfn.XLOOKUP(scd[[#This Row],[zone]],plants[zone],plants[processing_plant_id])</f>
        <v>Plant_10</v>
      </c>
      <c r="O115" t="s">
        <v>163</v>
      </c>
      <c r="P115">
        <v>7.7</v>
      </c>
      <c r="Q115">
        <v>67</v>
      </c>
      <c r="R115">
        <v>3.61</v>
      </c>
      <c r="S115">
        <v>7.98</v>
      </c>
      <c r="T115">
        <v>32.4</v>
      </c>
      <c r="U115">
        <v>12</v>
      </c>
      <c r="V115" t="b">
        <v>1</v>
      </c>
      <c r="W115">
        <v>0</v>
      </c>
      <c r="X115">
        <v>2846.83</v>
      </c>
      <c r="Y115" s="1">
        <v>45811</v>
      </c>
      <c r="Z115" t="s">
        <v>118</v>
      </c>
      <c r="AA115" t="s">
        <v>42</v>
      </c>
      <c r="AB115" t="s">
        <v>2739</v>
      </c>
      <c r="AC115">
        <v>75</v>
      </c>
      <c r="AD115">
        <v>67</v>
      </c>
      <c r="AE115">
        <v>42.49</v>
      </c>
    </row>
    <row r="116" spans="1:31" x14ac:dyDescent="0.25">
      <c r="A116" t="s">
        <v>3324</v>
      </c>
      <c r="B116" s="1">
        <v>45670</v>
      </c>
      <c r="C116" s="2">
        <v>45670.37777777778</v>
      </c>
      <c r="D116" s="2">
        <v>45670.39166666667</v>
      </c>
      <c r="E116" t="s">
        <v>1690</v>
      </c>
      <c r="F116" t="str">
        <f>_xlfn.XLOOKUP(scd[[#This Row],[farm_id]],farms[farm_id],farms[farmer_name])</f>
        <v>Farmer_564</v>
      </c>
      <c r="G116" t="str">
        <f>_xlfn.XLOOKUP(scd[[#This Row],[farm_id]],farms[farm_id],farms[village])</f>
        <v>Village_95</v>
      </c>
      <c r="H116" t="str">
        <f>_xlfn.XLOOKUP(scd[[#This Row],[farm_id]],farms[farm_id],farms[district])</f>
        <v>Ludhiana</v>
      </c>
      <c r="I116" t="str">
        <f>_xlfn.XLOOKUP(scd[[#This Row],[farm_id]],farms[farm_id],farms[state])</f>
        <v>Punjab</v>
      </c>
      <c r="J116" t="str">
        <f>_xlfn.XLOOKUP(scd[[#This Row],[district]],cooperatives[district],cooperatives[cooperative_id])</f>
        <v>Coop_27</v>
      </c>
      <c r="K116" t="str">
        <f>_xlfn.XLOOKUP(scd[[#This Row],[village]],collectioncenters[village],collectioncenters[collection_center_id])</f>
        <v>CC_191</v>
      </c>
      <c r="L116" t="str">
        <f>_xlfn.XLOOKUP(scd[[#This Row],[district]],chillingcenters[district],chillingcenters[chilling_center_id])</f>
        <v>Chill_27</v>
      </c>
      <c r="M116" t="str">
        <f>_xlfn.XLOOKUP(scd[[#This Row],[chilling_center_id]],chillingcenters[chilling_center_id],chillingcenters[zone])</f>
        <v>PJ2</v>
      </c>
      <c r="N116" t="str">
        <f>_xlfn.XLOOKUP(scd[[#This Row],[zone]],plants[zone],plants[processing_plant_id])</f>
        <v>Plant_7</v>
      </c>
      <c r="O116" t="s">
        <v>178</v>
      </c>
      <c r="P116">
        <v>52.2</v>
      </c>
      <c r="Q116">
        <v>94.3</v>
      </c>
      <c r="R116">
        <v>3.61</v>
      </c>
      <c r="S116">
        <v>8.14</v>
      </c>
      <c r="T116">
        <v>30.7</v>
      </c>
      <c r="U116">
        <v>10.8</v>
      </c>
      <c r="V116" t="b">
        <v>1</v>
      </c>
      <c r="W116">
        <v>0.28999999999999998</v>
      </c>
      <c r="X116">
        <v>4039.61</v>
      </c>
      <c r="Y116" s="1">
        <v>45671</v>
      </c>
      <c r="Z116" t="s">
        <v>41</v>
      </c>
      <c r="AA116" t="s">
        <v>54</v>
      </c>
      <c r="AB116" t="s">
        <v>3325</v>
      </c>
      <c r="AC116">
        <v>20</v>
      </c>
      <c r="AD116">
        <v>94.009999999999906</v>
      </c>
      <c r="AE116">
        <v>42.97</v>
      </c>
    </row>
    <row r="117" spans="1:31" x14ac:dyDescent="0.25">
      <c r="A117" t="s">
        <v>1349</v>
      </c>
      <c r="B117" s="1">
        <v>45690</v>
      </c>
      <c r="C117" s="2">
        <v>45690.324305555558</v>
      </c>
      <c r="D117" s="2">
        <v>45690.352777777778</v>
      </c>
      <c r="E117" t="s">
        <v>1350</v>
      </c>
      <c r="F117" t="str">
        <f>_xlfn.XLOOKUP(scd[[#This Row],[farm_id]],farms[farm_id],farms[farmer_name])</f>
        <v>Farmer_151</v>
      </c>
      <c r="G117" t="str">
        <f>_xlfn.XLOOKUP(scd[[#This Row],[farm_id]],farms[farm_id],farms[village])</f>
        <v>Village_69</v>
      </c>
      <c r="H117" t="str">
        <f>_xlfn.XLOOKUP(scd[[#This Row],[farm_id]],farms[farm_id],farms[district])</f>
        <v>Coimbatore</v>
      </c>
      <c r="I117" t="str">
        <f>_xlfn.XLOOKUP(scd[[#This Row],[farm_id]],farms[farm_id],farms[state])</f>
        <v>Tamil Nadu</v>
      </c>
      <c r="J117" t="str">
        <f>_xlfn.XLOOKUP(scd[[#This Row],[district]],cooperatives[district],cooperatives[cooperative_id])</f>
        <v>Coop_25</v>
      </c>
      <c r="K117" t="str">
        <f>_xlfn.XLOOKUP(scd[[#This Row],[village]],collectioncenters[village],collectioncenters[collection_center_id])</f>
        <v>CC_164</v>
      </c>
      <c r="L117" t="str">
        <f>_xlfn.XLOOKUP(scd[[#This Row],[district]],chillingcenters[district],chillingcenters[chilling_center_id])</f>
        <v>Chill_25</v>
      </c>
      <c r="M117" t="str">
        <f>_xlfn.XLOOKUP(scd[[#This Row],[chilling_center_id]],chillingcenters[chilling_center_id],chillingcenters[zone])</f>
        <v>TN2</v>
      </c>
      <c r="N117" t="str">
        <f>_xlfn.XLOOKUP(scd[[#This Row],[zone]],plants[zone],plants[processing_plant_id])</f>
        <v>Plant_10</v>
      </c>
      <c r="O117" t="s">
        <v>742</v>
      </c>
      <c r="P117">
        <v>9.4</v>
      </c>
      <c r="Q117">
        <v>37.5</v>
      </c>
      <c r="R117">
        <v>3.62</v>
      </c>
      <c r="S117">
        <v>8.6</v>
      </c>
      <c r="T117">
        <v>26.6</v>
      </c>
      <c r="U117">
        <v>7.5</v>
      </c>
      <c r="V117" t="b">
        <v>1</v>
      </c>
      <c r="W117">
        <v>0.25</v>
      </c>
      <c r="X117">
        <v>1653.9</v>
      </c>
      <c r="Y117" s="1">
        <v>45692</v>
      </c>
      <c r="Z117" t="s">
        <v>41</v>
      </c>
      <c r="AA117" t="s">
        <v>42</v>
      </c>
      <c r="AB117" t="s">
        <v>1351</v>
      </c>
      <c r="AC117">
        <v>41</v>
      </c>
      <c r="AD117">
        <v>37.25</v>
      </c>
      <c r="AE117">
        <v>44.4</v>
      </c>
    </row>
    <row r="118" spans="1:31" x14ac:dyDescent="0.25">
      <c r="A118" t="s">
        <v>1412</v>
      </c>
      <c r="B118" s="1">
        <v>45684</v>
      </c>
      <c r="C118" s="2">
        <v>45684.443749999999</v>
      </c>
      <c r="D118" s="2">
        <v>45684.49722222222</v>
      </c>
      <c r="E118" t="s">
        <v>1413</v>
      </c>
      <c r="F118" t="str">
        <f>_xlfn.XLOOKUP(scd[[#This Row],[farm_id]],farms[farm_id],farms[farmer_name])</f>
        <v>Farmer_418</v>
      </c>
      <c r="G118" t="str">
        <f>_xlfn.XLOOKUP(scd[[#This Row],[farm_id]],farms[farm_id],farms[village])</f>
        <v>Village_192</v>
      </c>
      <c r="H118" t="str">
        <f>_xlfn.XLOOKUP(scd[[#This Row],[farm_id]],farms[farm_id],farms[district])</f>
        <v>Bengaluru Rural</v>
      </c>
      <c r="I118" t="str">
        <f>_xlfn.XLOOKUP(scd[[#This Row],[farm_id]],farms[farm_id],farms[state])</f>
        <v>Karnataka</v>
      </c>
      <c r="J118" t="str">
        <f>_xlfn.XLOOKUP(scd[[#This Row],[district]],cooperatives[district],cooperatives[cooperative_id])</f>
        <v>Coop_19</v>
      </c>
      <c r="K118" t="str">
        <f>_xlfn.XLOOKUP(scd[[#This Row],[village]],collectioncenters[village],collectioncenters[collection_center_id])</f>
        <v>CC_103</v>
      </c>
      <c r="L118" t="str">
        <f>_xlfn.XLOOKUP(scd[[#This Row],[district]],chillingcenters[district],chillingcenters[chilling_center_id])</f>
        <v>Chill_19</v>
      </c>
      <c r="M118" t="str">
        <f>_xlfn.XLOOKUP(scd[[#This Row],[chilling_center_id]],chillingcenters[chilling_center_id],chillingcenters[zone])</f>
        <v>KA1</v>
      </c>
      <c r="N118" t="str">
        <f>_xlfn.XLOOKUP(scd[[#This Row],[zone]],plants[zone],plants[processing_plant_id])</f>
        <v>Plant_6</v>
      </c>
      <c r="O118" t="s">
        <v>773</v>
      </c>
      <c r="P118">
        <v>7.5</v>
      </c>
      <c r="Q118">
        <v>12.8</v>
      </c>
      <c r="R118">
        <v>3.62</v>
      </c>
      <c r="S118">
        <v>8.64</v>
      </c>
      <c r="T118">
        <v>24.4</v>
      </c>
      <c r="U118">
        <v>3.2</v>
      </c>
      <c r="V118" t="b">
        <v>1</v>
      </c>
      <c r="W118">
        <v>0</v>
      </c>
      <c r="X118">
        <v>569.86</v>
      </c>
      <c r="Y118" s="1">
        <v>45684</v>
      </c>
      <c r="Z118" t="s">
        <v>76</v>
      </c>
      <c r="AA118" t="s">
        <v>420</v>
      </c>
      <c r="AB118" t="s">
        <v>1415</v>
      </c>
      <c r="AC118">
        <v>77</v>
      </c>
      <c r="AD118">
        <v>12.8</v>
      </c>
      <c r="AE118">
        <v>44.52</v>
      </c>
    </row>
    <row r="119" spans="1:31" x14ac:dyDescent="0.25">
      <c r="A119" t="s">
        <v>2099</v>
      </c>
      <c r="B119" s="1">
        <v>45771</v>
      </c>
      <c r="C119" s="2">
        <v>45771.377083333333</v>
      </c>
      <c r="D119" s="2">
        <v>45771.404861111114</v>
      </c>
      <c r="E119" t="s">
        <v>2100</v>
      </c>
      <c r="F119" t="str">
        <f>_xlfn.XLOOKUP(scd[[#This Row],[farm_id]],farms[farm_id],farms[farmer_name])</f>
        <v>Farmer_627</v>
      </c>
      <c r="G119" t="str">
        <f>_xlfn.XLOOKUP(scd[[#This Row],[farm_id]],farms[farm_id],farms[village])</f>
        <v>Village_68</v>
      </c>
      <c r="H119" t="str">
        <f>_xlfn.XLOOKUP(scd[[#This Row],[farm_id]],farms[farm_id],farms[district])</f>
        <v>Chennai</v>
      </c>
      <c r="I119" t="str">
        <f>_xlfn.XLOOKUP(scd[[#This Row],[farm_id]],farms[farm_id],farms[state])</f>
        <v>Tamil Nadu</v>
      </c>
      <c r="J119" t="str">
        <f>_xlfn.XLOOKUP(scd[[#This Row],[district]],cooperatives[district],cooperatives[cooperative_id])</f>
        <v>Coop_22</v>
      </c>
      <c r="K119" t="str">
        <f>_xlfn.XLOOKUP(scd[[#This Row],[village]],collectioncenters[village],collectioncenters[collection_center_id])</f>
        <v>CC_163</v>
      </c>
      <c r="L119" t="str">
        <f>_xlfn.XLOOKUP(scd[[#This Row],[district]],chillingcenters[district],chillingcenters[chilling_center_id])</f>
        <v>Chill_22</v>
      </c>
      <c r="M119" t="str">
        <f>_xlfn.XLOOKUP(scd[[#This Row],[chilling_center_id]],chillingcenters[chilling_center_id],chillingcenters[zone])</f>
        <v>TN1</v>
      </c>
      <c r="N119" t="str">
        <f>_xlfn.XLOOKUP(scd[[#This Row],[zone]],plants[zone],plants[processing_plant_id])</f>
        <v>Plant_1</v>
      </c>
      <c r="O119" t="s">
        <v>593</v>
      </c>
      <c r="P119">
        <v>11.4</v>
      </c>
      <c r="Q119">
        <v>48.5</v>
      </c>
      <c r="R119">
        <v>3.62</v>
      </c>
      <c r="S119">
        <v>8.23</v>
      </c>
      <c r="T119">
        <v>30.9</v>
      </c>
      <c r="U119">
        <v>5.5</v>
      </c>
      <c r="V119" t="b">
        <v>1</v>
      </c>
      <c r="W119">
        <v>0.5</v>
      </c>
      <c r="X119">
        <v>2077.92</v>
      </c>
      <c r="Y119" s="1">
        <v>45771</v>
      </c>
      <c r="Z119" t="s">
        <v>41</v>
      </c>
      <c r="AA119" t="s">
        <v>42</v>
      </c>
      <c r="AB119" t="s">
        <v>2103</v>
      </c>
      <c r="AC119">
        <v>40</v>
      </c>
      <c r="AD119">
        <v>48</v>
      </c>
      <c r="AE119">
        <v>43.29</v>
      </c>
    </row>
    <row r="120" spans="1:31" x14ac:dyDescent="0.25">
      <c r="A120" t="s">
        <v>3283</v>
      </c>
      <c r="B120" s="1">
        <v>45721</v>
      </c>
      <c r="C120" s="2">
        <v>45721.38958333333</v>
      </c>
      <c r="D120" s="2">
        <v>45721.4</v>
      </c>
      <c r="E120" t="s">
        <v>3284</v>
      </c>
      <c r="F120" t="str">
        <f>_xlfn.XLOOKUP(scd[[#This Row],[farm_id]],farms[farm_id],farms[farmer_name])</f>
        <v>Farmer_271</v>
      </c>
      <c r="G120" t="str">
        <f>_xlfn.XLOOKUP(scd[[#This Row],[farm_id]],farms[farm_id],farms[village])</f>
        <v>Village_65</v>
      </c>
      <c r="H120" t="str">
        <f>_xlfn.XLOOKUP(scd[[#This Row],[farm_id]],farms[farm_id],farms[district])</f>
        <v>Anand</v>
      </c>
      <c r="I120" t="str">
        <f>_xlfn.XLOOKUP(scd[[#This Row],[farm_id]],farms[farm_id],farms[state])</f>
        <v>Gujarat</v>
      </c>
      <c r="J120" t="str">
        <f>_xlfn.XLOOKUP(scd[[#This Row],[district]],cooperatives[district],cooperatives[cooperative_id])</f>
        <v>Coop_5</v>
      </c>
      <c r="K120" t="str">
        <f>_xlfn.XLOOKUP(scd[[#This Row],[village]],collectioncenters[village],collectioncenters[collection_center_id])</f>
        <v>CC_161</v>
      </c>
      <c r="L120" t="str">
        <f>_xlfn.XLOOKUP(scd[[#This Row],[district]],chillingcenters[district],chillingcenters[chilling_center_id])</f>
        <v>Chill_5</v>
      </c>
      <c r="M120" t="str">
        <f>_xlfn.XLOOKUP(scd[[#This Row],[chilling_center_id]],chillingcenters[chilling_center_id],chillingcenters[zone])</f>
        <v>MH1</v>
      </c>
      <c r="N120" t="str">
        <f>_xlfn.XLOOKUP(scd[[#This Row],[zone]],plants[zone],plants[processing_plant_id])</f>
        <v>Plant_4</v>
      </c>
      <c r="O120" t="s">
        <v>40</v>
      </c>
      <c r="P120">
        <v>4</v>
      </c>
      <c r="Q120">
        <v>16.899999999999999</v>
      </c>
      <c r="R120">
        <v>3.62</v>
      </c>
      <c r="S120">
        <v>8.3800000000000008</v>
      </c>
      <c r="T120">
        <v>32.700000000000003</v>
      </c>
      <c r="U120">
        <v>29.5</v>
      </c>
      <c r="V120" t="b">
        <v>0</v>
      </c>
      <c r="W120">
        <v>0.27</v>
      </c>
      <c r="X120">
        <v>727.4</v>
      </c>
      <c r="Y120" s="1">
        <v>45721</v>
      </c>
      <c r="Z120" t="s">
        <v>41</v>
      </c>
      <c r="AA120" t="s">
        <v>216</v>
      </c>
      <c r="AB120" t="s">
        <v>3285</v>
      </c>
      <c r="AC120">
        <v>15</v>
      </c>
      <c r="AD120">
        <v>16.63</v>
      </c>
      <c r="AE120">
        <v>43.74</v>
      </c>
    </row>
    <row r="121" spans="1:31" x14ac:dyDescent="0.25">
      <c r="A121" t="s">
        <v>1218</v>
      </c>
      <c r="B121" s="1">
        <v>45717</v>
      </c>
      <c r="C121" s="2">
        <v>45717.457638888889</v>
      </c>
      <c r="D121" s="2">
        <v>45717.517361111109</v>
      </c>
      <c r="E121" t="s">
        <v>1219</v>
      </c>
      <c r="F121" t="str">
        <f>_xlfn.XLOOKUP(scd[[#This Row],[farm_id]],farms[farm_id],farms[farmer_name])</f>
        <v>Farmer_81</v>
      </c>
      <c r="G121" t="str">
        <f>_xlfn.XLOOKUP(scd[[#This Row],[farm_id]],farms[farm_id],farms[village])</f>
        <v>Village_53</v>
      </c>
      <c r="H121" t="str">
        <f>_xlfn.XLOOKUP(scd[[#This Row],[farm_id]],farms[farm_id],farms[district])</f>
        <v>Madurai</v>
      </c>
      <c r="I121" t="str">
        <f>_xlfn.XLOOKUP(scd[[#This Row],[farm_id]],farms[farm_id],farms[state])</f>
        <v>Tamil Nadu</v>
      </c>
      <c r="J121" t="str">
        <f>_xlfn.XLOOKUP(scd[[#This Row],[district]],cooperatives[district],cooperatives[cooperative_id])</f>
        <v>Coop_20</v>
      </c>
      <c r="K121" t="str">
        <f>_xlfn.XLOOKUP(scd[[#This Row],[village]],collectioncenters[village],collectioncenters[collection_center_id])</f>
        <v>CC_148</v>
      </c>
      <c r="L121" t="str">
        <f>_xlfn.XLOOKUP(scd[[#This Row],[district]],chillingcenters[district],chillingcenters[chilling_center_id])</f>
        <v>Chill_20</v>
      </c>
      <c r="M121" t="str">
        <f>_xlfn.XLOOKUP(scd[[#This Row],[chilling_center_id]],chillingcenters[chilling_center_id],chillingcenters[zone])</f>
        <v>TN2</v>
      </c>
      <c r="N121" t="str">
        <f>_xlfn.XLOOKUP(scd[[#This Row],[zone]],plants[zone],plants[processing_plant_id])</f>
        <v>Plant_10</v>
      </c>
      <c r="O121" t="s">
        <v>279</v>
      </c>
      <c r="P121">
        <v>19.3</v>
      </c>
      <c r="Q121">
        <v>21.9</v>
      </c>
      <c r="R121">
        <v>3.63</v>
      </c>
      <c r="S121">
        <v>8.58</v>
      </c>
      <c r="T121">
        <v>34.5</v>
      </c>
      <c r="U121">
        <v>12</v>
      </c>
      <c r="V121" t="b">
        <v>1</v>
      </c>
      <c r="W121">
        <v>0.54</v>
      </c>
      <c r="X121">
        <v>948.17</v>
      </c>
      <c r="Y121" s="1">
        <v>45719</v>
      </c>
      <c r="Z121" t="s">
        <v>41</v>
      </c>
      <c r="AA121" t="s">
        <v>42</v>
      </c>
      <c r="AB121" t="s">
        <v>1220</v>
      </c>
      <c r="AC121">
        <v>86</v>
      </c>
      <c r="AD121">
        <v>21.36</v>
      </c>
      <c r="AE121">
        <v>44.39</v>
      </c>
    </row>
    <row r="122" spans="1:31" x14ac:dyDescent="0.25">
      <c r="A122" t="s">
        <v>1444</v>
      </c>
      <c r="B122" s="1">
        <v>45661</v>
      </c>
      <c r="C122" s="2">
        <v>45661.361805555556</v>
      </c>
      <c r="D122" s="2">
        <v>45661.442361111112</v>
      </c>
      <c r="E122" t="s">
        <v>1445</v>
      </c>
      <c r="F122" t="str">
        <f>_xlfn.XLOOKUP(scd[[#This Row],[farm_id]],farms[farm_id],farms[farmer_name])</f>
        <v>Farmer_655</v>
      </c>
      <c r="G122" t="str">
        <f>_xlfn.XLOOKUP(scd[[#This Row],[farm_id]],farms[farm_id],farms[village])</f>
        <v>Village_141</v>
      </c>
      <c r="H122" t="str">
        <f>_xlfn.XLOOKUP(scd[[#This Row],[farm_id]],farms[farm_id],farms[district])</f>
        <v>Vadodara</v>
      </c>
      <c r="I122" t="str">
        <f>_xlfn.XLOOKUP(scd[[#This Row],[farm_id]],farms[farm_id],farms[state])</f>
        <v>Gujarat</v>
      </c>
      <c r="J122" t="str">
        <f>_xlfn.XLOOKUP(scd[[#This Row],[district]],cooperatives[district],cooperatives[cooperative_id])</f>
        <v>Coop_6</v>
      </c>
      <c r="K122" t="str">
        <f>_xlfn.XLOOKUP(scd[[#This Row],[village]],collectioncenters[village],collectioncenters[collection_center_id])</f>
        <v>CC_48</v>
      </c>
      <c r="L122" t="str">
        <f>_xlfn.XLOOKUP(scd[[#This Row],[district]],chillingcenters[district],chillingcenters[chilling_center_id])</f>
        <v>Chill_6</v>
      </c>
      <c r="M122" t="str">
        <f>_xlfn.XLOOKUP(scd[[#This Row],[chilling_center_id]],chillingcenters[chilling_center_id],chillingcenters[zone])</f>
        <v>MH1</v>
      </c>
      <c r="N122" t="str">
        <f>_xlfn.XLOOKUP(scd[[#This Row],[zone]],plants[zone],plants[processing_plant_id])</f>
        <v>Plant_4</v>
      </c>
      <c r="O122" t="s">
        <v>1433</v>
      </c>
      <c r="P122">
        <v>12.6</v>
      </c>
      <c r="Q122">
        <v>14.5</v>
      </c>
      <c r="R122">
        <v>3.63</v>
      </c>
      <c r="S122">
        <v>8.77</v>
      </c>
      <c r="T122">
        <v>35.5</v>
      </c>
      <c r="U122">
        <v>11.2</v>
      </c>
      <c r="V122" t="b">
        <v>0</v>
      </c>
      <c r="W122">
        <v>0</v>
      </c>
      <c r="X122">
        <v>651.91999999999996</v>
      </c>
      <c r="Y122" s="1">
        <v>45663</v>
      </c>
      <c r="Z122" t="s">
        <v>76</v>
      </c>
      <c r="AA122" t="s">
        <v>42</v>
      </c>
      <c r="AB122" t="s">
        <v>1446</v>
      </c>
      <c r="AC122">
        <v>116</v>
      </c>
      <c r="AD122">
        <v>14.5</v>
      </c>
      <c r="AE122">
        <v>44.96</v>
      </c>
    </row>
    <row r="123" spans="1:31" x14ac:dyDescent="0.25">
      <c r="A123" t="s">
        <v>2154</v>
      </c>
      <c r="B123" s="1">
        <v>45770</v>
      </c>
      <c r="C123" s="2">
        <v>45770.179166666669</v>
      </c>
      <c r="D123" s="2">
        <v>45770.186805555553</v>
      </c>
      <c r="E123" t="s">
        <v>2155</v>
      </c>
      <c r="F123" t="str">
        <f>_xlfn.XLOOKUP(scd[[#This Row],[farm_id]],farms[farm_id],farms[farmer_name])</f>
        <v>Farmer_539</v>
      </c>
      <c r="G123" t="str">
        <f>_xlfn.XLOOKUP(scd[[#This Row],[farm_id]],farms[farm_id],farms[village])</f>
        <v>Village_168</v>
      </c>
      <c r="H123" t="str">
        <f>_xlfn.XLOOKUP(scd[[#This Row],[farm_id]],farms[farm_id],farms[district])</f>
        <v>Pune</v>
      </c>
      <c r="I123" t="str">
        <f>_xlfn.XLOOKUP(scd[[#This Row],[farm_id]],farms[farm_id],farms[state])</f>
        <v>Maharashtra</v>
      </c>
      <c r="J123" t="str">
        <f>_xlfn.XLOOKUP(scd[[#This Row],[district]],cooperatives[district],cooperatives[cooperative_id])</f>
        <v>Coop_4</v>
      </c>
      <c r="K123" t="str">
        <f>_xlfn.XLOOKUP(scd[[#This Row],[village]],collectioncenters[village],collectioncenters[collection_center_id])</f>
        <v>CC_77</v>
      </c>
      <c r="L123" t="str">
        <f>_xlfn.XLOOKUP(scd[[#This Row],[district]],chillingcenters[district],chillingcenters[chilling_center_id])</f>
        <v>Chill_4</v>
      </c>
      <c r="M123" t="str">
        <f>_xlfn.XLOOKUP(scd[[#This Row],[chilling_center_id]],chillingcenters[chilling_center_id],chillingcenters[zone])</f>
        <v>MH1</v>
      </c>
      <c r="N123" t="str">
        <f>_xlfn.XLOOKUP(scd[[#This Row],[zone]],plants[zone],plants[processing_plant_id])</f>
        <v>Plant_4</v>
      </c>
      <c r="O123" t="s">
        <v>138</v>
      </c>
      <c r="P123">
        <v>6.8</v>
      </c>
      <c r="Q123">
        <v>22.9</v>
      </c>
      <c r="R123">
        <v>3.64</v>
      </c>
      <c r="S123">
        <v>8.7799999999999994</v>
      </c>
      <c r="T123">
        <v>28.8</v>
      </c>
      <c r="U123">
        <v>7.7</v>
      </c>
      <c r="V123" t="b">
        <v>1</v>
      </c>
      <c r="W123">
        <v>0</v>
      </c>
      <c r="X123">
        <v>1031.42</v>
      </c>
      <c r="Y123" s="1">
        <v>45770</v>
      </c>
      <c r="Z123" t="s">
        <v>41</v>
      </c>
      <c r="AA123" t="s">
        <v>42</v>
      </c>
      <c r="AB123" t="s">
        <v>2156</v>
      </c>
      <c r="AC123">
        <v>11</v>
      </c>
      <c r="AD123">
        <v>22.9</v>
      </c>
      <c r="AE123">
        <v>45.04</v>
      </c>
    </row>
    <row r="124" spans="1:31" x14ac:dyDescent="0.25">
      <c r="A124" t="s">
        <v>2201</v>
      </c>
      <c r="B124" s="1">
        <v>45834</v>
      </c>
      <c r="C124" s="2">
        <v>45834.449305555558</v>
      </c>
      <c r="D124" s="2">
        <v>45834.469444444447</v>
      </c>
      <c r="E124" t="s">
        <v>1745</v>
      </c>
      <c r="F124" t="str">
        <f>_xlfn.XLOOKUP(scd[[#This Row],[farm_id]],farms[farm_id],farms[farmer_name])</f>
        <v>Farmer_800</v>
      </c>
      <c r="G124" t="str">
        <f>_xlfn.XLOOKUP(scd[[#This Row],[farm_id]],farms[farm_id],farms[village])</f>
        <v>Village_159</v>
      </c>
      <c r="H124" t="str">
        <f>_xlfn.XLOOKUP(scd[[#This Row],[farm_id]],farms[farm_id],farms[district])</f>
        <v>Belgaum</v>
      </c>
      <c r="I124" t="str">
        <f>_xlfn.XLOOKUP(scd[[#This Row],[farm_id]],farms[farm_id],farms[state])</f>
        <v>Karnataka</v>
      </c>
      <c r="J124" t="str">
        <f>_xlfn.XLOOKUP(scd[[#This Row],[district]],cooperatives[district],cooperatives[cooperative_id])</f>
        <v>Coop_21</v>
      </c>
      <c r="K124" t="str">
        <f>_xlfn.XLOOKUP(scd[[#This Row],[village]],collectioncenters[village],collectioncenters[collection_center_id])</f>
        <v>CC_67</v>
      </c>
      <c r="L124" t="str">
        <f>_xlfn.XLOOKUP(scd[[#This Row],[district]],chillingcenters[district],chillingcenters[chilling_center_id])</f>
        <v>Chill_21</v>
      </c>
      <c r="M124" t="str">
        <f>_xlfn.XLOOKUP(scd[[#This Row],[chilling_center_id]],chillingcenters[chilling_center_id],chillingcenters[zone])</f>
        <v>KA2</v>
      </c>
      <c r="N124" t="str">
        <f>_xlfn.XLOOKUP(scd[[#This Row],[zone]],plants[zone],plants[processing_plant_id])</f>
        <v>Plant_8</v>
      </c>
      <c r="O124" t="s">
        <v>844</v>
      </c>
      <c r="P124">
        <v>6.9</v>
      </c>
      <c r="Q124">
        <v>11.4</v>
      </c>
      <c r="R124">
        <v>3.64</v>
      </c>
      <c r="S124">
        <v>8.16</v>
      </c>
      <c r="T124">
        <v>33</v>
      </c>
      <c r="U124">
        <v>32.1</v>
      </c>
      <c r="V124" t="b">
        <v>1</v>
      </c>
      <c r="W124">
        <v>0.64</v>
      </c>
      <c r="X124">
        <v>464.62</v>
      </c>
      <c r="Y124" s="1">
        <v>45836</v>
      </c>
      <c r="Z124" t="s">
        <v>76</v>
      </c>
      <c r="AA124" t="s">
        <v>109</v>
      </c>
      <c r="AB124" t="s">
        <v>2202</v>
      </c>
      <c r="AC124">
        <v>29</v>
      </c>
      <c r="AD124">
        <v>10.76</v>
      </c>
      <c r="AE124">
        <v>43.18</v>
      </c>
    </row>
    <row r="125" spans="1:31" x14ac:dyDescent="0.25">
      <c r="A125" t="s">
        <v>2549</v>
      </c>
      <c r="B125" s="1">
        <v>45821</v>
      </c>
      <c r="C125" s="2">
        <v>45821.388194444444</v>
      </c>
      <c r="D125" s="2">
        <v>45821.451388888891</v>
      </c>
      <c r="E125" t="s">
        <v>1451</v>
      </c>
      <c r="F125" t="str">
        <f>_xlfn.XLOOKUP(scd[[#This Row],[farm_id]],farms[farm_id],farms[farmer_name])</f>
        <v>Farmer_204</v>
      </c>
      <c r="G125" t="str">
        <f>_xlfn.XLOOKUP(scd[[#This Row],[farm_id]],farms[farm_id],farms[village])</f>
        <v>Village_106</v>
      </c>
      <c r="H125" t="str">
        <f>_xlfn.XLOOKUP(scd[[#This Row],[farm_id]],farms[farm_id],farms[district])</f>
        <v>Jaipur</v>
      </c>
      <c r="I125" t="str">
        <f>_xlfn.XLOOKUP(scd[[#This Row],[farm_id]],farms[farm_id],farms[state])</f>
        <v>Rajasthan</v>
      </c>
      <c r="J125" t="str">
        <f>_xlfn.XLOOKUP(scd[[#This Row],[district]],cooperatives[district],cooperatives[cooperative_id])</f>
        <v>Coop_8</v>
      </c>
      <c r="K125" t="str">
        <f>_xlfn.XLOOKUP(scd[[#This Row],[village]],collectioncenters[village],collectioncenters[collection_center_id])</f>
        <v>CC_9</v>
      </c>
      <c r="L125" t="str">
        <f>_xlfn.XLOOKUP(scd[[#This Row],[district]],chillingcenters[district],chillingcenters[chilling_center_id])</f>
        <v>Chill_8</v>
      </c>
      <c r="M125" t="str">
        <f>_xlfn.XLOOKUP(scd[[#This Row],[chilling_center_id]],chillingcenters[chilling_center_id],chillingcenters[zone])</f>
        <v>RJ1</v>
      </c>
      <c r="N125" t="str">
        <f>_xlfn.XLOOKUP(scd[[#This Row],[zone]],plants[zone],plants[processing_plant_id])</f>
        <v>Plant_2</v>
      </c>
      <c r="O125" t="s">
        <v>593</v>
      </c>
      <c r="P125">
        <v>2</v>
      </c>
      <c r="Q125">
        <v>49.7</v>
      </c>
      <c r="R125">
        <v>3.64</v>
      </c>
      <c r="S125">
        <v>8.44</v>
      </c>
      <c r="T125">
        <v>27.2</v>
      </c>
      <c r="U125">
        <v>3.8</v>
      </c>
      <c r="V125" t="b">
        <v>1</v>
      </c>
      <c r="W125">
        <v>0.27</v>
      </c>
      <c r="X125">
        <v>2175.91</v>
      </c>
      <c r="Y125" s="1">
        <v>45823</v>
      </c>
      <c r="Z125" t="s">
        <v>118</v>
      </c>
      <c r="AA125" t="s">
        <v>42</v>
      </c>
      <c r="AB125" t="s">
        <v>2551</v>
      </c>
      <c r="AC125">
        <v>91</v>
      </c>
      <c r="AD125">
        <v>49.43</v>
      </c>
      <c r="AE125">
        <v>44.02</v>
      </c>
    </row>
    <row r="126" spans="1:31" x14ac:dyDescent="0.25">
      <c r="A126" t="s">
        <v>2734</v>
      </c>
      <c r="B126" s="1">
        <v>45696</v>
      </c>
      <c r="C126" s="2">
        <v>45696.402083333334</v>
      </c>
      <c r="D126" s="2">
        <v>45696.443055555559</v>
      </c>
      <c r="E126" t="s">
        <v>1273</v>
      </c>
      <c r="F126" t="str">
        <f>_xlfn.XLOOKUP(scd[[#This Row],[farm_id]],farms[farm_id],farms[farmer_name])</f>
        <v>Farmer_549</v>
      </c>
      <c r="G126" t="str">
        <f>_xlfn.XLOOKUP(scd[[#This Row],[farm_id]],farms[farm_id],farms[village])</f>
        <v>Village_127</v>
      </c>
      <c r="H126" t="str">
        <f>_xlfn.XLOOKUP(scd[[#This Row],[farm_id]],farms[farm_id],farms[district])</f>
        <v>Mysore</v>
      </c>
      <c r="I126" t="str">
        <f>_xlfn.XLOOKUP(scd[[#This Row],[farm_id]],farms[farm_id],farms[state])</f>
        <v>Karnataka</v>
      </c>
      <c r="J126" t="str">
        <f>_xlfn.XLOOKUP(scd[[#This Row],[district]],cooperatives[district],cooperatives[cooperative_id])</f>
        <v>Coop_11</v>
      </c>
      <c r="K126" t="str">
        <f>_xlfn.XLOOKUP(scd[[#This Row],[village]],collectioncenters[village],collectioncenters[collection_center_id])</f>
        <v>CC_32</v>
      </c>
      <c r="L126" t="str">
        <f>_xlfn.XLOOKUP(scd[[#This Row],[district]],chillingcenters[district],chillingcenters[chilling_center_id])</f>
        <v>Chill_11</v>
      </c>
      <c r="M126" t="str">
        <f>_xlfn.XLOOKUP(scd[[#This Row],[chilling_center_id]],chillingcenters[chilling_center_id],chillingcenters[zone])</f>
        <v>KA1</v>
      </c>
      <c r="N126" t="str">
        <f>_xlfn.XLOOKUP(scd[[#This Row],[zone]],plants[zone],plants[processing_plant_id])</f>
        <v>Plant_6</v>
      </c>
      <c r="O126" t="s">
        <v>615</v>
      </c>
      <c r="P126">
        <v>2.9</v>
      </c>
      <c r="Q126">
        <v>12.5</v>
      </c>
      <c r="R126">
        <v>3.64</v>
      </c>
      <c r="S126">
        <v>8.4499999999999993</v>
      </c>
      <c r="T126">
        <v>28.7</v>
      </c>
      <c r="U126">
        <v>10</v>
      </c>
      <c r="V126" t="b">
        <v>1</v>
      </c>
      <c r="W126">
        <v>0.65</v>
      </c>
      <c r="X126">
        <v>521.99</v>
      </c>
      <c r="Y126" s="1">
        <v>45703</v>
      </c>
      <c r="Z126" t="s">
        <v>41</v>
      </c>
      <c r="AA126" t="s">
        <v>42</v>
      </c>
      <c r="AB126" t="s">
        <v>2735</v>
      </c>
      <c r="AC126">
        <v>59</v>
      </c>
      <c r="AD126">
        <v>11.85</v>
      </c>
      <c r="AE126">
        <v>44.05</v>
      </c>
    </row>
    <row r="127" spans="1:31" x14ac:dyDescent="0.25">
      <c r="A127" t="s">
        <v>2935</v>
      </c>
      <c r="B127" s="1">
        <v>45718</v>
      </c>
      <c r="C127" s="2">
        <v>45718.335416666669</v>
      </c>
      <c r="D127" s="2">
        <v>45718.412499999999</v>
      </c>
      <c r="E127" t="s">
        <v>1584</v>
      </c>
      <c r="F127" t="str">
        <f>_xlfn.XLOOKUP(scd[[#This Row],[farm_id]],farms[farm_id],farms[farmer_name])</f>
        <v>Farmer_345</v>
      </c>
      <c r="G127" t="str">
        <f>_xlfn.XLOOKUP(scd[[#This Row],[farm_id]],farms[farm_id],farms[village])</f>
        <v>Village_135</v>
      </c>
      <c r="H127" t="str">
        <f>_xlfn.XLOOKUP(scd[[#This Row],[farm_id]],farms[farm_id],farms[district])</f>
        <v>Mysore</v>
      </c>
      <c r="I127" t="str">
        <f>_xlfn.XLOOKUP(scd[[#This Row],[farm_id]],farms[farm_id],farms[state])</f>
        <v>Karnataka</v>
      </c>
      <c r="J127" t="str">
        <f>_xlfn.XLOOKUP(scd[[#This Row],[district]],cooperatives[district],cooperatives[cooperative_id])</f>
        <v>Coop_11</v>
      </c>
      <c r="K127" t="str">
        <f>_xlfn.XLOOKUP(scd[[#This Row],[village]],collectioncenters[village],collectioncenters[collection_center_id])</f>
        <v>CC_41</v>
      </c>
      <c r="L127" t="str">
        <f>_xlfn.XLOOKUP(scd[[#This Row],[district]],chillingcenters[district],chillingcenters[chilling_center_id])</f>
        <v>Chill_11</v>
      </c>
      <c r="M127" t="str">
        <f>_xlfn.XLOOKUP(scd[[#This Row],[chilling_center_id]],chillingcenters[chilling_center_id],chillingcenters[zone])</f>
        <v>KA1</v>
      </c>
      <c r="N127" t="str">
        <f>_xlfn.XLOOKUP(scd[[#This Row],[zone]],plants[zone],plants[processing_plant_id])</f>
        <v>Plant_6</v>
      </c>
      <c r="O127" t="s">
        <v>773</v>
      </c>
      <c r="P127">
        <v>6.4</v>
      </c>
      <c r="Q127">
        <v>41.6</v>
      </c>
      <c r="R127">
        <v>3.64</v>
      </c>
      <c r="S127">
        <v>8.4700000000000006</v>
      </c>
      <c r="T127">
        <v>35.200000000000003</v>
      </c>
      <c r="U127">
        <v>11.5</v>
      </c>
      <c r="V127" t="b">
        <v>0</v>
      </c>
      <c r="W127">
        <v>3.29</v>
      </c>
      <c r="X127">
        <v>1689.85</v>
      </c>
      <c r="Y127" s="1">
        <v>45725</v>
      </c>
      <c r="Z127" t="s">
        <v>41</v>
      </c>
      <c r="AA127" t="s">
        <v>42</v>
      </c>
      <c r="AB127" t="s">
        <v>2936</v>
      </c>
      <c r="AC127">
        <v>111</v>
      </c>
      <c r="AD127">
        <v>38.31</v>
      </c>
      <c r="AE127">
        <v>44.11</v>
      </c>
    </row>
    <row r="128" spans="1:31" x14ac:dyDescent="0.25">
      <c r="A128" t="s">
        <v>3289</v>
      </c>
      <c r="B128" s="1">
        <v>45694</v>
      </c>
      <c r="C128" s="2">
        <v>45694.275000000001</v>
      </c>
      <c r="D128" s="2">
        <v>45694.322916666664</v>
      </c>
      <c r="E128" t="s">
        <v>79</v>
      </c>
      <c r="F128" t="str">
        <f>_xlfn.XLOOKUP(scd[[#This Row],[farm_id]],farms[farm_id],farms[farmer_name])</f>
        <v>Farmer_464</v>
      </c>
      <c r="G128" t="str">
        <f>_xlfn.XLOOKUP(scd[[#This Row],[farm_id]],farms[farm_id],farms[village])</f>
        <v>Village_20</v>
      </c>
      <c r="H128" t="str">
        <f>_xlfn.XLOOKUP(scd[[#This Row],[farm_id]],farms[farm_id],farms[district])</f>
        <v>Ludhiana</v>
      </c>
      <c r="I128" t="str">
        <f>_xlfn.XLOOKUP(scd[[#This Row],[farm_id]],farms[farm_id],farms[state])</f>
        <v>Punjab</v>
      </c>
      <c r="J128" t="str">
        <f>_xlfn.XLOOKUP(scd[[#This Row],[district]],cooperatives[district],cooperatives[cooperative_id])</f>
        <v>Coop_27</v>
      </c>
      <c r="K128" t="str">
        <f>_xlfn.XLOOKUP(scd[[#This Row],[village]],collectioncenters[village],collectioncenters[collection_center_id])</f>
        <v>CC_111</v>
      </c>
      <c r="L128" t="str">
        <f>_xlfn.XLOOKUP(scd[[#This Row],[district]],chillingcenters[district],chillingcenters[chilling_center_id])</f>
        <v>Chill_27</v>
      </c>
      <c r="M128" t="str">
        <f>_xlfn.XLOOKUP(scd[[#This Row],[chilling_center_id]],chillingcenters[chilling_center_id],chillingcenters[zone])</f>
        <v>PJ2</v>
      </c>
      <c r="N128" t="str">
        <f>_xlfn.XLOOKUP(scd[[#This Row],[zone]],plants[zone],plants[processing_plant_id])</f>
        <v>Plant_7</v>
      </c>
      <c r="O128" t="s">
        <v>674</v>
      </c>
      <c r="P128">
        <v>17.2</v>
      </c>
      <c r="Q128">
        <v>92.6</v>
      </c>
      <c r="R128">
        <v>3.64</v>
      </c>
      <c r="S128">
        <v>8.3699999999999992</v>
      </c>
      <c r="T128">
        <v>27</v>
      </c>
      <c r="U128">
        <v>24</v>
      </c>
      <c r="V128" t="b">
        <v>0</v>
      </c>
      <c r="W128">
        <v>0</v>
      </c>
      <c r="X128">
        <v>4056.81</v>
      </c>
      <c r="Y128" s="1">
        <v>45701</v>
      </c>
      <c r="Z128" t="s">
        <v>41</v>
      </c>
      <c r="AA128" t="s">
        <v>42</v>
      </c>
      <c r="AB128" t="s">
        <v>3290</v>
      </c>
      <c r="AC128">
        <v>69</v>
      </c>
      <c r="AD128">
        <v>92.6</v>
      </c>
      <c r="AE128">
        <v>43.81</v>
      </c>
    </row>
    <row r="129" spans="1:31" x14ac:dyDescent="0.25">
      <c r="A129" t="s">
        <v>406</v>
      </c>
      <c r="B129" s="1">
        <v>45741</v>
      </c>
      <c r="C129" s="2">
        <v>45741.228472222225</v>
      </c>
      <c r="D129" s="2">
        <v>45741.29791666667</v>
      </c>
      <c r="E129" t="s">
        <v>57</v>
      </c>
      <c r="F129" t="str">
        <f>_xlfn.XLOOKUP(scd[[#This Row],[farm_id]],farms[farm_id],farms[farmer_name])</f>
        <v>Farmer_713</v>
      </c>
      <c r="G129" t="str">
        <f>_xlfn.XLOOKUP(scd[[#This Row],[farm_id]],farms[farm_id],farms[village])</f>
        <v>Village_184</v>
      </c>
      <c r="H129" t="str">
        <f>_xlfn.XLOOKUP(scd[[#This Row],[farm_id]],farms[farm_id],farms[district])</f>
        <v>Gurugram</v>
      </c>
      <c r="I129" t="str">
        <f>_xlfn.XLOOKUP(scd[[#This Row],[farm_id]],farms[farm_id],farms[state])</f>
        <v>Haryana</v>
      </c>
      <c r="J129" t="str">
        <f>_xlfn.XLOOKUP(scd[[#This Row],[district]],cooperatives[district],cooperatives[cooperative_id])</f>
        <v>Coop_2</v>
      </c>
      <c r="K129" t="str">
        <f>_xlfn.XLOOKUP(scd[[#This Row],[village]],collectioncenters[village],collectioncenters[collection_center_id])</f>
        <v>CC_94</v>
      </c>
      <c r="L129" t="str">
        <f>_xlfn.XLOOKUP(scd[[#This Row],[district]],chillingcenters[district],chillingcenters[chilling_center_id])</f>
        <v>Chill_2</v>
      </c>
      <c r="M129" t="str">
        <f>_xlfn.XLOOKUP(scd[[#This Row],[chilling_center_id]],chillingcenters[chilling_center_id],chillingcenters[zone])</f>
        <v>HR1</v>
      </c>
      <c r="N129" t="str">
        <f>_xlfn.XLOOKUP(scd[[#This Row],[zone]],plants[zone],plants[processing_plant_id])</f>
        <v>Plant_11</v>
      </c>
      <c r="O129" t="s">
        <v>409</v>
      </c>
      <c r="P129">
        <v>15.5</v>
      </c>
      <c r="Q129">
        <v>35.1</v>
      </c>
      <c r="R129">
        <v>3.65</v>
      </c>
      <c r="S129">
        <v>8.2100000000000009</v>
      </c>
      <c r="T129">
        <v>29.9</v>
      </c>
      <c r="U129">
        <v>12</v>
      </c>
      <c r="V129" t="b">
        <v>1</v>
      </c>
      <c r="W129">
        <v>0.09</v>
      </c>
      <c r="X129">
        <v>1518.73</v>
      </c>
      <c r="Y129" s="1">
        <v>45748</v>
      </c>
      <c r="Z129" t="s">
        <v>41</v>
      </c>
      <c r="AA129" t="s">
        <v>109</v>
      </c>
      <c r="AB129" t="s">
        <v>410</v>
      </c>
      <c r="AC129">
        <v>100</v>
      </c>
      <c r="AD129">
        <v>35.01</v>
      </c>
      <c r="AE129">
        <v>43.38</v>
      </c>
    </row>
    <row r="130" spans="1:31" x14ac:dyDescent="0.25">
      <c r="A130" t="s">
        <v>1238</v>
      </c>
      <c r="B130" s="1">
        <v>45797</v>
      </c>
      <c r="C130" s="2">
        <v>45797.427777777775</v>
      </c>
      <c r="D130" s="2">
        <v>45797.495138888888</v>
      </c>
      <c r="E130" t="s">
        <v>1239</v>
      </c>
      <c r="F130" t="str">
        <f>_xlfn.XLOOKUP(scd[[#This Row],[farm_id]],farms[farm_id],farms[farmer_name])</f>
        <v>Farmer_864</v>
      </c>
      <c r="G130" t="str">
        <f>_xlfn.XLOOKUP(scd[[#This Row],[farm_id]],farms[farm_id],farms[village])</f>
        <v>Village_151</v>
      </c>
      <c r="H130" t="str">
        <f>_xlfn.XLOOKUP(scd[[#This Row],[farm_id]],farms[farm_id],farms[district])</f>
        <v>Jalandhar</v>
      </c>
      <c r="I130" t="str">
        <f>_xlfn.XLOOKUP(scd[[#This Row],[farm_id]],farms[farm_id],farms[state])</f>
        <v>Punjab</v>
      </c>
      <c r="J130" t="str">
        <f>_xlfn.XLOOKUP(scd[[#This Row],[district]],cooperatives[district],cooperatives[cooperative_id])</f>
        <v>Coop_26</v>
      </c>
      <c r="K130" t="str">
        <f>_xlfn.XLOOKUP(scd[[#This Row],[village]],collectioncenters[village],collectioncenters[collection_center_id])</f>
        <v>CC_59</v>
      </c>
      <c r="L130" t="str">
        <f>_xlfn.XLOOKUP(scd[[#This Row],[district]],chillingcenters[district],chillingcenters[chilling_center_id])</f>
        <v>Chill_26</v>
      </c>
      <c r="M130" t="str">
        <f>_xlfn.XLOOKUP(scd[[#This Row],[chilling_center_id]],chillingcenters[chilling_center_id],chillingcenters[zone])</f>
        <v>PJ1</v>
      </c>
      <c r="N130" t="str">
        <f>_xlfn.XLOOKUP(scd[[#This Row],[zone]],plants[zone],plants[processing_plant_id])</f>
        <v>Plant_3</v>
      </c>
      <c r="O130" t="s">
        <v>259</v>
      </c>
      <c r="P130">
        <v>15.2</v>
      </c>
      <c r="Q130">
        <v>14.2</v>
      </c>
      <c r="R130">
        <v>3.65</v>
      </c>
      <c r="S130">
        <v>8.5500000000000007</v>
      </c>
      <c r="T130">
        <v>31.7</v>
      </c>
      <c r="U130">
        <v>10.6</v>
      </c>
      <c r="V130" t="b">
        <v>1</v>
      </c>
      <c r="W130">
        <v>0</v>
      </c>
      <c r="X130">
        <v>630.48</v>
      </c>
      <c r="Y130" s="1">
        <v>45798</v>
      </c>
      <c r="Z130" t="s">
        <v>118</v>
      </c>
      <c r="AA130" t="s">
        <v>42</v>
      </c>
      <c r="AB130" t="s">
        <v>1240</v>
      </c>
      <c r="AC130">
        <v>97</v>
      </c>
      <c r="AD130">
        <v>14.2</v>
      </c>
      <c r="AE130">
        <v>44.4</v>
      </c>
    </row>
    <row r="131" spans="1:31" x14ac:dyDescent="0.25">
      <c r="A131" t="s">
        <v>1820</v>
      </c>
      <c r="B131" s="1">
        <v>45715</v>
      </c>
      <c r="C131" s="2">
        <v>45715.414583333331</v>
      </c>
      <c r="D131" s="2">
        <v>45715.436805555553</v>
      </c>
      <c r="E131" t="s">
        <v>1625</v>
      </c>
      <c r="F131" t="str">
        <f>_xlfn.XLOOKUP(scd[[#This Row],[farm_id]],farms[farm_id],farms[farmer_name])</f>
        <v>Farmer_339</v>
      </c>
      <c r="G131" t="str">
        <f>_xlfn.XLOOKUP(scd[[#This Row],[farm_id]],farms[farm_id],farms[village])</f>
        <v>Village_39</v>
      </c>
      <c r="H131" t="str">
        <f>_xlfn.XLOOKUP(scd[[#This Row],[farm_id]],farms[farm_id],farms[district])</f>
        <v>Udaipur</v>
      </c>
      <c r="I131" t="str">
        <f>_xlfn.XLOOKUP(scd[[#This Row],[farm_id]],farms[farm_id],farms[state])</f>
        <v>Rajasthan</v>
      </c>
      <c r="J131" t="str">
        <f>_xlfn.XLOOKUP(scd[[#This Row],[district]],cooperatives[district],cooperatives[cooperative_id])</f>
        <v>Coop_17</v>
      </c>
      <c r="K131" t="str">
        <f>_xlfn.XLOOKUP(scd[[#This Row],[village]],collectioncenters[village],collectioncenters[collection_center_id])</f>
        <v>CC_132</v>
      </c>
      <c r="L131" t="str">
        <f>_xlfn.XLOOKUP(scd[[#This Row],[district]],chillingcenters[district],chillingcenters[chilling_center_id])</f>
        <v>Chill_17</v>
      </c>
      <c r="M131" t="str">
        <f>_xlfn.XLOOKUP(scd[[#This Row],[chilling_center_id]],chillingcenters[chilling_center_id],chillingcenters[zone])</f>
        <v>RJ2</v>
      </c>
      <c r="N131" t="str">
        <f>_xlfn.XLOOKUP(scd[[#This Row],[zone]],plants[zone],plants[processing_plant_id])</f>
        <v>Plant_5</v>
      </c>
      <c r="O131" t="s">
        <v>53</v>
      </c>
      <c r="P131">
        <v>1.7</v>
      </c>
      <c r="Q131">
        <v>31.5</v>
      </c>
      <c r="R131">
        <v>3.65</v>
      </c>
      <c r="S131">
        <v>8.9700000000000006</v>
      </c>
      <c r="T131">
        <v>25.4</v>
      </c>
      <c r="U131">
        <v>3.4</v>
      </c>
      <c r="V131" t="b">
        <v>1</v>
      </c>
      <c r="W131">
        <v>0.32</v>
      </c>
      <c r="X131">
        <v>1423.68</v>
      </c>
      <c r="Y131" s="1">
        <v>45716</v>
      </c>
      <c r="Z131" t="s">
        <v>41</v>
      </c>
      <c r="AA131" t="s">
        <v>109</v>
      </c>
      <c r="AB131" t="s">
        <v>1821</v>
      </c>
      <c r="AC131">
        <v>32</v>
      </c>
      <c r="AD131">
        <v>31.18</v>
      </c>
      <c r="AE131">
        <v>45.66</v>
      </c>
    </row>
    <row r="132" spans="1:31" x14ac:dyDescent="0.25">
      <c r="A132" t="s">
        <v>1871</v>
      </c>
      <c r="B132" s="1">
        <v>45746</v>
      </c>
      <c r="C132" s="2">
        <v>45746.313194444447</v>
      </c>
      <c r="D132" s="2">
        <v>45746.36041666667</v>
      </c>
      <c r="E132" t="s">
        <v>964</v>
      </c>
      <c r="F132" t="str">
        <f>_xlfn.XLOOKUP(scd[[#This Row],[farm_id]],farms[farm_id],farms[farmer_name])</f>
        <v>Farmer_67</v>
      </c>
      <c r="G132" t="str">
        <f>_xlfn.XLOOKUP(scd[[#This Row],[farm_id]],farms[farm_id],farms[village])</f>
        <v>Village_50</v>
      </c>
      <c r="H132" t="str">
        <f>_xlfn.XLOOKUP(scd[[#This Row],[farm_id]],farms[farm_id],farms[district])</f>
        <v>Ahmedabad</v>
      </c>
      <c r="I132" t="str">
        <f>_xlfn.XLOOKUP(scd[[#This Row],[farm_id]],farms[farm_id],farms[state])</f>
        <v>Gujarat</v>
      </c>
      <c r="J132" t="str">
        <f>_xlfn.XLOOKUP(scd[[#This Row],[district]],cooperatives[district],cooperatives[cooperative_id])</f>
        <v>Coop_24</v>
      </c>
      <c r="K132" t="str">
        <f>_xlfn.XLOOKUP(scd[[#This Row],[village]],collectioncenters[village],collectioncenters[collection_center_id])</f>
        <v>CC_145</v>
      </c>
      <c r="L132" t="str">
        <f>_xlfn.XLOOKUP(scd[[#This Row],[district]],chillingcenters[district],chillingcenters[chilling_center_id])</f>
        <v>Chill_24</v>
      </c>
      <c r="M132" t="str">
        <f>_xlfn.XLOOKUP(scd[[#This Row],[chilling_center_id]],chillingcenters[chilling_center_id],chillingcenters[zone])</f>
        <v>MH1</v>
      </c>
      <c r="N132" t="str">
        <f>_xlfn.XLOOKUP(scd[[#This Row],[zone]],plants[zone],plants[processing_plant_id])</f>
        <v>Plant_4</v>
      </c>
      <c r="O132" t="s">
        <v>998</v>
      </c>
      <c r="P132">
        <v>7</v>
      </c>
      <c r="Q132">
        <v>35.4</v>
      </c>
      <c r="R132">
        <v>3.65</v>
      </c>
      <c r="S132">
        <v>8.99</v>
      </c>
      <c r="T132">
        <v>31.9</v>
      </c>
      <c r="U132">
        <v>11.2</v>
      </c>
      <c r="V132" t="b">
        <v>1</v>
      </c>
      <c r="W132">
        <v>0</v>
      </c>
      <c r="X132">
        <v>1618.49</v>
      </c>
      <c r="Y132" s="1">
        <v>45747</v>
      </c>
      <c r="Z132" t="s">
        <v>41</v>
      </c>
      <c r="AA132" t="s">
        <v>42</v>
      </c>
      <c r="AB132" t="s">
        <v>1872</v>
      </c>
      <c r="AC132">
        <v>68</v>
      </c>
      <c r="AD132">
        <v>35.4</v>
      </c>
      <c r="AE132">
        <v>45.72</v>
      </c>
    </row>
    <row r="133" spans="1:31" x14ac:dyDescent="0.25">
      <c r="A133" t="s">
        <v>2506</v>
      </c>
      <c r="B133" s="1">
        <v>45658</v>
      </c>
      <c r="C133" s="2">
        <v>45658.405555555553</v>
      </c>
      <c r="D133" s="2">
        <v>45658.463888888888</v>
      </c>
      <c r="E133" t="s">
        <v>2507</v>
      </c>
      <c r="F133" t="str">
        <f>_xlfn.XLOOKUP(scd[[#This Row],[farm_id]],farms[farm_id],farms[farmer_name])</f>
        <v>Farmer_419</v>
      </c>
      <c r="G133" t="str">
        <f>_xlfn.XLOOKUP(scd[[#This Row],[farm_id]],farms[farm_id],farms[village])</f>
        <v>Village_147</v>
      </c>
      <c r="H133" t="str">
        <f>_xlfn.XLOOKUP(scd[[#This Row],[farm_id]],farms[farm_id],farms[district])</f>
        <v>Vadodara</v>
      </c>
      <c r="I133" t="str">
        <f>_xlfn.XLOOKUP(scd[[#This Row],[farm_id]],farms[farm_id],farms[state])</f>
        <v>Gujarat</v>
      </c>
      <c r="J133" t="str">
        <f>_xlfn.XLOOKUP(scd[[#This Row],[district]],cooperatives[district],cooperatives[cooperative_id])</f>
        <v>Coop_6</v>
      </c>
      <c r="K133" t="str">
        <f>_xlfn.XLOOKUP(scd[[#This Row],[village]],collectioncenters[village],collectioncenters[collection_center_id])</f>
        <v>CC_54</v>
      </c>
      <c r="L133" t="str">
        <f>_xlfn.XLOOKUP(scd[[#This Row],[district]],chillingcenters[district],chillingcenters[chilling_center_id])</f>
        <v>Chill_6</v>
      </c>
      <c r="M133" t="str">
        <f>_xlfn.XLOOKUP(scd[[#This Row],[chilling_center_id]],chillingcenters[chilling_center_id],chillingcenters[zone])</f>
        <v>MH1</v>
      </c>
      <c r="N133" t="str">
        <f>_xlfn.XLOOKUP(scd[[#This Row],[zone]],plants[zone],plants[processing_plant_id])</f>
        <v>Plant_4</v>
      </c>
      <c r="O133" t="s">
        <v>697</v>
      </c>
      <c r="P133">
        <v>12</v>
      </c>
      <c r="Q133">
        <v>7.8</v>
      </c>
      <c r="R133">
        <v>3.65</v>
      </c>
      <c r="S133">
        <v>8.16</v>
      </c>
      <c r="T133">
        <v>31</v>
      </c>
      <c r="U133">
        <v>7.5</v>
      </c>
      <c r="V133" t="b">
        <v>1</v>
      </c>
      <c r="W133">
        <v>0</v>
      </c>
      <c r="X133">
        <v>337.19</v>
      </c>
      <c r="Y133" s="1">
        <v>45661</v>
      </c>
      <c r="Z133" t="s">
        <v>41</v>
      </c>
      <c r="AA133" t="s">
        <v>216</v>
      </c>
      <c r="AB133" t="s">
        <v>2509</v>
      </c>
      <c r="AC133">
        <v>84</v>
      </c>
      <c r="AD133">
        <v>7.8</v>
      </c>
      <c r="AE133">
        <v>43.23</v>
      </c>
    </row>
    <row r="134" spans="1:31" x14ac:dyDescent="0.25">
      <c r="A134" t="s">
        <v>2818</v>
      </c>
      <c r="B134" s="1">
        <v>45736</v>
      </c>
      <c r="C134" s="2">
        <v>45736.24722222222</v>
      </c>
      <c r="D134" s="2">
        <v>45736.272222222222</v>
      </c>
      <c r="E134" t="s">
        <v>1073</v>
      </c>
      <c r="F134" t="str">
        <f>_xlfn.XLOOKUP(scd[[#This Row],[farm_id]],farms[farm_id],farms[farmer_name])</f>
        <v>Farmer_885</v>
      </c>
      <c r="G134" t="str">
        <f>_xlfn.XLOOKUP(scd[[#This Row],[farm_id]],farms[farm_id],farms[village])</f>
        <v>Village_113</v>
      </c>
      <c r="H134" t="str">
        <f>_xlfn.XLOOKUP(scd[[#This Row],[farm_id]],farms[farm_id],farms[district])</f>
        <v>Jaipur</v>
      </c>
      <c r="I134" t="str">
        <f>_xlfn.XLOOKUP(scd[[#This Row],[farm_id]],farms[farm_id],farms[state])</f>
        <v>Rajasthan</v>
      </c>
      <c r="J134" t="str">
        <f>_xlfn.XLOOKUP(scd[[#This Row],[district]],cooperatives[district],cooperatives[cooperative_id])</f>
        <v>Coop_8</v>
      </c>
      <c r="K134" t="str">
        <f>_xlfn.XLOOKUP(scd[[#This Row],[village]],collectioncenters[village],collectioncenters[collection_center_id])</f>
        <v>CC_17</v>
      </c>
      <c r="L134" t="str">
        <f>_xlfn.XLOOKUP(scd[[#This Row],[district]],chillingcenters[district],chillingcenters[chilling_center_id])</f>
        <v>Chill_8</v>
      </c>
      <c r="M134" t="str">
        <f>_xlfn.XLOOKUP(scd[[#This Row],[chilling_center_id]],chillingcenters[chilling_center_id],chillingcenters[zone])</f>
        <v>RJ1</v>
      </c>
      <c r="N134" t="str">
        <f>_xlfn.XLOOKUP(scd[[#This Row],[zone]],plants[zone],plants[processing_plant_id])</f>
        <v>Plant_2</v>
      </c>
      <c r="O134" t="s">
        <v>409</v>
      </c>
      <c r="P134">
        <v>7.9</v>
      </c>
      <c r="Q134">
        <v>78.099999999999994</v>
      </c>
      <c r="R134">
        <v>3.65</v>
      </c>
      <c r="S134">
        <v>8.5399999999999991</v>
      </c>
      <c r="T134">
        <v>24.3</v>
      </c>
      <c r="U134">
        <v>6.9</v>
      </c>
      <c r="V134" t="b">
        <v>1</v>
      </c>
      <c r="W134">
        <v>0.16</v>
      </c>
      <c r="X134">
        <v>3458.2</v>
      </c>
      <c r="Y134" s="1">
        <v>45739</v>
      </c>
      <c r="Z134" t="s">
        <v>118</v>
      </c>
      <c r="AA134" t="s">
        <v>42</v>
      </c>
      <c r="AB134" t="s">
        <v>2819</v>
      </c>
      <c r="AC134">
        <v>36</v>
      </c>
      <c r="AD134">
        <v>77.94</v>
      </c>
      <c r="AE134">
        <v>44.37</v>
      </c>
    </row>
    <row r="135" spans="1:31" x14ac:dyDescent="0.25">
      <c r="A135" t="s">
        <v>1081</v>
      </c>
      <c r="B135" s="1">
        <v>45802</v>
      </c>
      <c r="C135" s="2">
        <v>45802.331944444442</v>
      </c>
      <c r="D135" s="2">
        <v>45802.343055555553</v>
      </c>
      <c r="E135" t="s">
        <v>1082</v>
      </c>
      <c r="F135" t="str">
        <f>_xlfn.XLOOKUP(scd[[#This Row],[farm_id]],farms[farm_id],farms[farmer_name])</f>
        <v>Farmer_408</v>
      </c>
      <c r="G135" t="str">
        <f>_xlfn.XLOOKUP(scd[[#This Row],[farm_id]],farms[farm_id],farms[village])</f>
        <v>Village_139</v>
      </c>
      <c r="H135" t="str">
        <f>_xlfn.XLOOKUP(scd[[#This Row],[farm_id]],farms[farm_id],farms[district])</f>
        <v>Belgaum</v>
      </c>
      <c r="I135" t="str">
        <f>_xlfn.XLOOKUP(scd[[#This Row],[farm_id]],farms[farm_id],farms[state])</f>
        <v>Karnataka</v>
      </c>
      <c r="J135" t="str">
        <f>_xlfn.XLOOKUP(scd[[#This Row],[district]],cooperatives[district],cooperatives[cooperative_id])</f>
        <v>Coop_21</v>
      </c>
      <c r="K135" t="str">
        <f>_xlfn.XLOOKUP(scd[[#This Row],[village]],collectioncenters[village],collectioncenters[collection_center_id])</f>
        <v>CC_45</v>
      </c>
      <c r="L135" t="str">
        <f>_xlfn.XLOOKUP(scd[[#This Row],[district]],chillingcenters[district],chillingcenters[chilling_center_id])</f>
        <v>Chill_21</v>
      </c>
      <c r="M135" t="str">
        <f>_xlfn.XLOOKUP(scd[[#This Row],[chilling_center_id]],chillingcenters[chilling_center_id],chillingcenters[zone])</f>
        <v>KA2</v>
      </c>
      <c r="N135" t="str">
        <f>_xlfn.XLOOKUP(scd[[#This Row],[zone]],plants[zone],plants[processing_plant_id])</f>
        <v>Plant_8</v>
      </c>
      <c r="O135" t="s">
        <v>674</v>
      </c>
      <c r="P135">
        <v>5.7</v>
      </c>
      <c r="Q135">
        <v>58.4</v>
      </c>
      <c r="R135">
        <v>3.66</v>
      </c>
      <c r="S135">
        <v>8.8699999999999992</v>
      </c>
      <c r="T135">
        <v>32.5</v>
      </c>
      <c r="U135">
        <v>6.8</v>
      </c>
      <c r="V135" t="b">
        <v>1</v>
      </c>
      <c r="W135">
        <v>0</v>
      </c>
      <c r="X135">
        <v>2651.94</v>
      </c>
      <c r="Y135" s="1">
        <v>45809</v>
      </c>
      <c r="Z135" t="s">
        <v>41</v>
      </c>
      <c r="AA135" t="s">
        <v>42</v>
      </c>
      <c r="AB135" t="s">
        <v>1084</v>
      </c>
      <c r="AC135">
        <v>16</v>
      </c>
      <c r="AD135">
        <v>58.4</v>
      </c>
      <c r="AE135">
        <v>45.41</v>
      </c>
    </row>
    <row r="136" spans="1:31" x14ac:dyDescent="0.25">
      <c r="A136" t="s">
        <v>1503</v>
      </c>
      <c r="B136" s="1">
        <v>45773</v>
      </c>
      <c r="C136" s="2">
        <v>45773.418055555558</v>
      </c>
      <c r="D136" s="2">
        <v>45773.436111111114</v>
      </c>
      <c r="E136" t="s">
        <v>1504</v>
      </c>
      <c r="F136" t="str">
        <f>_xlfn.XLOOKUP(scd[[#This Row],[farm_id]],farms[farm_id],farms[farmer_name])</f>
        <v>Farmer_140</v>
      </c>
      <c r="G136" t="str">
        <f>_xlfn.XLOOKUP(scd[[#This Row],[farm_id]],farms[farm_id],farms[village])</f>
        <v>Village_130</v>
      </c>
      <c r="H136" t="str">
        <f>_xlfn.XLOOKUP(scd[[#This Row],[farm_id]],farms[farm_id],farms[district])</f>
        <v>Mumbai Suburban</v>
      </c>
      <c r="I136" t="str">
        <f>_xlfn.XLOOKUP(scd[[#This Row],[farm_id]],farms[farm_id],farms[state])</f>
        <v>Maharashtra</v>
      </c>
      <c r="J136" t="str">
        <f>_xlfn.XLOOKUP(scd[[#This Row],[district]],cooperatives[district],cooperatives[cooperative_id])</f>
        <v>Coop_3</v>
      </c>
      <c r="K136" t="str">
        <f>_xlfn.XLOOKUP(scd[[#This Row],[village]],collectioncenters[village],collectioncenters[collection_center_id])</f>
        <v>CC_36</v>
      </c>
      <c r="L136" t="str">
        <f>_xlfn.XLOOKUP(scd[[#This Row],[district]],chillingcenters[district],chillingcenters[chilling_center_id])</f>
        <v>Chill_3</v>
      </c>
      <c r="M136" t="str">
        <f>_xlfn.XLOOKUP(scd[[#This Row],[chilling_center_id]],chillingcenters[chilling_center_id],chillingcenters[zone])</f>
        <v>MH1</v>
      </c>
      <c r="N136" t="str">
        <f>_xlfn.XLOOKUP(scd[[#This Row],[zone]],plants[zone],plants[processing_plant_id])</f>
        <v>Plant_4</v>
      </c>
      <c r="O136" t="s">
        <v>97</v>
      </c>
      <c r="P136">
        <v>3.5</v>
      </c>
      <c r="Q136">
        <v>89.1</v>
      </c>
      <c r="R136">
        <v>3.66</v>
      </c>
      <c r="S136">
        <v>8.98</v>
      </c>
      <c r="T136">
        <v>31.7</v>
      </c>
      <c r="U136">
        <v>10.6</v>
      </c>
      <c r="V136" t="b">
        <v>0</v>
      </c>
      <c r="W136">
        <v>5.83</v>
      </c>
      <c r="X136">
        <v>3808.77</v>
      </c>
      <c r="Y136" s="1">
        <v>45773</v>
      </c>
      <c r="Z136" t="s">
        <v>41</v>
      </c>
      <c r="AA136" t="s">
        <v>42</v>
      </c>
      <c r="AB136" t="s">
        <v>1507</v>
      </c>
      <c r="AC136">
        <v>26</v>
      </c>
      <c r="AD136">
        <v>83.27</v>
      </c>
      <c r="AE136">
        <v>45.74</v>
      </c>
    </row>
    <row r="137" spans="1:31" x14ac:dyDescent="0.25">
      <c r="A137" t="s">
        <v>1597</v>
      </c>
      <c r="B137" s="1">
        <v>45700</v>
      </c>
      <c r="C137" s="2">
        <v>45700.319444444445</v>
      </c>
      <c r="D137" s="2">
        <v>45700.385416666664</v>
      </c>
      <c r="E137" t="s">
        <v>1598</v>
      </c>
      <c r="F137" t="str">
        <f>_xlfn.XLOOKUP(scd[[#This Row],[farm_id]],farms[farm_id],farms[farmer_name])</f>
        <v>Farmer_759</v>
      </c>
      <c r="G137" t="str">
        <f>_xlfn.XLOOKUP(scd[[#This Row],[farm_id]],farms[farm_id],farms[village])</f>
        <v>Village_39</v>
      </c>
      <c r="H137" t="str">
        <f>_xlfn.XLOOKUP(scd[[#This Row],[farm_id]],farms[farm_id],farms[district])</f>
        <v>Tiruchirappalli</v>
      </c>
      <c r="I137" t="str">
        <f>_xlfn.XLOOKUP(scd[[#This Row],[farm_id]],farms[farm_id],farms[state])</f>
        <v>Tamil Nadu</v>
      </c>
      <c r="J137" t="str">
        <f>_xlfn.XLOOKUP(scd[[#This Row],[district]],cooperatives[district],cooperatives[cooperative_id])</f>
        <v>Coop_9</v>
      </c>
      <c r="K137" t="str">
        <f>_xlfn.XLOOKUP(scd[[#This Row],[village]],collectioncenters[village],collectioncenters[collection_center_id])</f>
        <v>CC_132</v>
      </c>
      <c r="L137" t="str">
        <f>_xlfn.XLOOKUP(scd[[#This Row],[district]],chillingcenters[district],chillingcenters[chilling_center_id])</f>
        <v>Chill_9</v>
      </c>
      <c r="M137" t="str">
        <f>_xlfn.XLOOKUP(scd[[#This Row],[chilling_center_id]],chillingcenters[chilling_center_id],chillingcenters[zone])</f>
        <v>TN2</v>
      </c>
      <c r="N137" t="str">
        <f>_xlfn.XLOOKUP(scd[[#This Row],[zone]],plants[zone],plants[processing_plant_id])</f>
        <v>Plant_10</v>
      </c>
      <c r="O137" t="s">
        <v>575</v>
      </c>
      <c r="P137">
        <v>4.5999999999999996</v>
      </c>
      <c r="Q137">
        <v>222.1</v>
      </c>
      <c r="R137">
        <v>3.66</v>
      </c>
      <c r="S137">
        <v>8.6999999999999993</v>
      </c>
      <c r="T137">
        <v>32.5</v>
      </c>
      <c r="U137">
        <v>9.1</v>
      </c>
      <c r="V137" t="b">
        <v>0</v>
      </c>
      <c r="W137">
        <v>1.43</v>
      </c>
      <c r="X137">
        <v>9908.08</v>
      </c>
      <c r="Y137" s="1">
        <v>45707</v>
      </c>
      <c r="Z137" t="s">
        <v>76</v>
      </c>
      <c r="AA137" t="s">
        <v>216</v>
      </c>
      <c r="AB137" t="s">
        <v>1599</v>
      </c>
      <c r="AC137">
        <v>95</v>
      </c>
      <c r="AD137">
        <v>220.67</v>
      </c>
      <c r="AE137">
        <v>44.9</v>
      </c>
    </row>
    <row r="138" spans="1:31" x14ac:dyDescent="0.25">
      <c r="A138" t="s">
        <v>2241</v>
      </c>
      <c r="B138" s="1">
        <v>45726</v>
      </c>
      <c r="C138" s="2">
        <v>45726.40902777778</v>
      </c>
      <c r="D138" s="2">
        <v>45726.469444444447</v>
      </c>
      <c r="E138" t="s">
        <v>2242</v>
      </c>
      <c r="F138" t="str">
        <f>_xlfn.XLOOKUP(scd[[#This Row],[farm_id]],farms[farm_id],farms[farmer_name])</f>
        <v>Farmer_643</v>
      </c>
      <c r="G138" t="str">
        <f>_xlfn.XLOOKUP(scd[[#This Row],[farm_id]],farms[farm_id],farms[village])</f>
        <v>Village_67</v>
      </c>
      <c r="H138" t="str">
        <f>_xlfn.XLOOKUP(scd[[#This Row],[farm_id]],farms[farm_id],farms[district])</f>
        <v>Mysore</v>
      </c>
      <c r="I138" t="str">
        <f>_xlfn.XLOOKUP(scd[[#This Row],[farm_id]],farms[farm_id],farms[state])</f>
        <v>Karnataka</v>
      </c>
      <c r="J138" t="str">
        <f>_xlfn.XLOOKUP(scd[[#This Row],[district]],cooperatives[district],cooperatives[cooperative_id])</f>
        <v>Coop_11</v>
      </c>
      <c r="K138" t="str">
        <f>_xlfn.XLOOKUP(scd[[#This Row],[village]],collectioncenters[village],collectioncenters[collection_center_id])</f>
        <v>CC_162</v>
      </c>
      <c r="L138" t="str">
        <f>_xlfn.XLOOKUP(scd[[#This Row],[district]],chillingcenters[district],chillingcenters[chilling_center_id])</f>
        <v>Chill_11</v>
      </c>
      <c r="M138" t="str">
        <f>_xlfn.XLOOKUP(scd[[#This Row],[chilling_center_id]],chillingcenters[chilling_center_id],chillingcenters[zone])</f>
        <v>KA1</v>
      </c>
      <c r="N138" t="str">
        <f>_xlfn.XLOOKUP(scd[[#This Row],[zone]],plants[zone],plants[processing_plant_id])</f>
        <v>Plant_6</v>
      </c>
      <c r="O138" t="s">
        <v>467</v>
      </c>
      <c r="P138">
        <v>5.2</v>
      </c>
      <c r="Q138">
        <v>33.1</v>
      </c>
      <c r="R138">
        <v>3.66</v>
      </c>
      <c r="S138">
        <v>8.99</v>
      </c>
      <c r="T138">
        <v>31.2</v>
      </c>
      <c r="U138">
        <v>9.6999999999999993</v>
      </c>
      <c r="V138" t="b">
        <v>1</v>
      </c>
      <c r="W138">
        <v>0</v>
      </c>
      <c r="X138">
        <v>1514.99</v>
      </c>
      <c r="Y138" s="1">
        <v>45729</v>
      </c>
      <c r="Z138" t="s">
        <v>41</v>
      </c>
      <c r="AA138" t="s">
        <v>42</v>
      </c>
      <c r="AB138" t="s">
        <v>2244</v>
      </c>
      <c r="AC138">
        <v>87</v>
      </c>
      <c r="AD138">
        <v>33.1</v>
      </c>
      <c r="AE138">
        <v>45.77</v>
      </c>
    </row>
    <row r="139" spans="1:31" x14ac:dyDescent="0.25">
      <c r="A139" t="s">
        <v>2276</v>
      </c>
      <c r="B139" s="1">
        <v>45838</v>
      </c>
      <c r="C139" s="2">
        <v>45838.178472222222</v>
      </c>
      <c r="D139" s="2">
        <v>45838.238194444442</v>
      </c>
      <c r="E139" t="s">
        <v>657</v>
      </c>
      <c r="F139" t="str">
        <f>_xlfn.XLOOKUP(scd[[#This Row],[farm_id]],farms[farm_id],farms[farmer_name])</f>
        <v>Farmer_250</v>
      </c>
      <c r="G139" t="str">
        <f>_xlfn.XLOOKUP(scd[[#This Row],[farm_id]],farms[farm_id],farms[village])</f>
        <v>Village_87</v>
      </c>
      <c r="H139" t="str">
        <f>_xlfn.XLOOKUP(scd[[#This Row],[farm_id]],farms[farm_id],farms[district])</f>
        <v>Udaipur</v>
      </c>
      <c r="I139" t="str">
        <f>_xlfn.XLOOKUP(scd[[#This Row],[farm_id]],farms[farm_id],farms[state])</f>
        <v>Rajasthan</v>
      </c>
      <c r="J139" t="str">
        <f>_xlfn.XLOOKUP(scd[[#This Row],[district]],cooperatives[district],cooperatives[cooperative_id])</f>
        <v>Coop_17</v>
      </c>
      <c r="K139" t="str">
        <f>_xlfn.XLOOKUP(scd[[#This Row],[village]],collectioncenters[village],collectioncenters[collection_center_id])</f>
        <v>CC_182</v>
      </c>
      <c r="L139" t="str">
        <f>_xlfn.XLOOKUP(scd[[#This Row],[district]],chillingcenters[district],chillingcenters[chilling_center_id])</f>
        <v>Chill_17</v>
      </c>
      <c r="M139" t="str">
        <f>_xlfn.XLOOKUP(scd[[#This Row],[chilling_center_id]],chillingcenters[chilling_center_id],chillingcenters[zone])</f>
        <v>RJ2</v>
      </c>
      <c r="N139" t="str">
        <f>_xlfn.XLOOKUP(scd[[#This Row],[zone]],plants[zone],plants[processing_plant_id])</f>
        <v>Plant_5</v>
      </c>
      <c r="O139" t="s">
        <v>325</v>
      </c>
      <c r="P139">
        <v>12.6</v>
      </c>
      <c r="Q139">
        <v>19.2</v>
      </c>
      <c r="R139">
        <v>3.66</v>
      </c>
      <c r="S139">
        <v>8.75</v>
      </c>
      <c r="T139">
        <v>30.1</v>
      </c>
      <c r="U139">
        <v>5.4</v>
      </c>
      <c r="V139" t="b">
        <v>1</v>
      </c>
      <c r="W139">
        <v>0</v>
      </c>
      <c r="X139">
        <v>864.96</v>
      </c>
      <c r="Y139" s="1">
        <v>45840</v>
      </c>
      <c r="Z139" t="s">
        <v>76</v>
      </c>
      <c r="AA139" t="s">
        <v>42</v>
      </c>
      <c r="AB139" t="s">
        <v>2278</v>
      </c>
      <c r="AC139">
        <v>86</v>
      </c>
      <c r="AD139">
        <v>19.2</v>
      </c>
      <c r="AE139">
        <v>45.05</v>
      </c>
    </row>
    <row r="140" spans="1:31" x14ac:dyDescent="0.25">
      <c r="A140" t="s">
        <v>2855</v>
      </c>
      <c r="B140" s="1">
        <v>45691</v>
      </c>
      <c r="C140" s="2">
        <v>45691.171527777777</v>
      </c>
      <c r="D140" s="2">
        <v>45691.175000000003</v>
      </c>
      <c r="E140" t="s">
        <v>2856</v>
      </c>
      <c r="F140" t="str">
        <f>_xlfn.XLOOKUP(scd[[#This Row],[farm_id]],farms[farm_id],farms[farmer_name])</f>
        <v>Farmer_68</v>
      </c>
      <c r="G140" t="str">
        <f>_xlfn.XLOOKUP(scd[[#This Row],[farm_id]],farms[farm_id],farms[village])</f>
        <v>Village_24</v>
      </c>
      <c r="H140" t="str">
        <f>_xlfn.XLOOKUP(scd[[#This Row],[farm_id]],farms[farm_id],farms[district])</f>
        <v>Udaipur</v>
      </c>
      <c r="I140" t="str">
        <f>_xlfn.XLOOKUP(scd[[#This Row],[farm_id]],farms[farm_id],farms[state])</f>
        <v>Rajasthan</v>
      </c>
      <c r="J140" t="str">
        <f>_xlfn.XLOOKUP(scd[[#This Row],[district]],cooperatives[district],cooperatives[cooperative_id])</f>
        <v>Coop_17</v>
      </c>
      <c r="K140" t="str">
        <f>_xlfn.XLOOKUP(scd[[#This Row],[village]],collectioncenters[village],collectioncenters[collection_center_id])</f>
        <v>CC_116</v>
      </c>
      <c r="L140" t="str">
        <f>_xlfn.XLOOKUP(scd[[#This Row],[district]],chillingcenters[district],chillingcenters[chilling_center_id])</f>
        <v>Chill_17</v>
      </c>
      <c r="M140" t="str">
        <f>_xlfn.XLOOKUP(scd[[#This Row],[chilling_center_id]],chillingcenters[chilling_center_id],chillingcenters[zone])</f>
        <v>RJ2</v>
      </c>
      <c r="N140" t="str">
        <f>_xlfn.XLOOKUP(scd[[#This Row],[zone]],plants[zone],plants[processing_plant_id])</f>
        <v>Plant_5</v>
      </c>
      <c r="O140" t="s">
        <v>688</v>
      </c>
      <c r="P140">
        <v>9.1999999999999993</v>
      </c>
      <c r="Q140">
        <v>72.599999999999994</v>
      </c>
      <c r="R140">
        <v>3.66</v>
      </c>
      <c r="S140">
        <v>8.83</v>
      </c>
      <c r="T140">
        <v>23.2</v>
      </c>
      <c r="U140">
        <v>1</v>
      </c>
      <c r="V140" t="b">
        <v>1</v>
      </c>
      <c r="W140">
        <v>0.1</v>
      </c>
      <c r="X140">
        <v>3283.53</v>
      </c>
      <c r="Y140" s="1">
        <v>45694</v>
      </c>
      <c r="Z140" t="s">
        <v>118</v>
      </c>
      <c r="AA140" t="s">
        <v>54</v>
      </c>
      <c r="AB140" t="s">
        <v>2858</v>
      </c>
      <c r="AC140">
        <v>5</v>
      </c>
      <c r="AD140">
        <v>72.5</v>
      </c>
      <c r="AE140">
        <v>45.29</v>
      </c>
    </row>
    <row r="141" spans="1:31" x14ac:dyDescent="0.25">
      <c r="A141" t="s">
        <v>837</v>
      </c>
      <c r="B141" s="1">
        <v>45670</v>
      </c>
      <c r="C141" s="2">
        <v>45670.308333333334</v>
      </c>
      <c r="D141" s="2">
        <v>45670.320138888892</v>
      </c>
      <c r="E141" t="s">
        <v>838</v>
      </c>
      <c r="F141" t="str">
        <f>_xlfn.XLOOKUP(scd[[#This Row],[farm_id]],farms[farm_id],farms[farmer_name])</f>
        <v>Farmer_569</v>
      </c>
      <c r="G141" t="str">
        <f>_xlfn.XLOOKUP(scd[[#This Row],[farm_id]],farms[farm_id],farms[village])</f>
        <v>Village_113</v>
      </c>
      <c r="H141" t="str">
        <f>_xlfn.XLOOKUP(scd[[#This Row],[farm_id]],farms[farm_id],farms[district])</f>
        <v>Ahmedabad</v>
      </c>
      <c r="I141" t="str">
        <f>_xlfn.XLOOKUP(scd[[#This Row],[farm_id]],farms[farm_id],farms[state])</f>
        <v>Gujarat</v>
      </c>
      <c r="J141" t="str">
        <f>_xlfn.XLOOKUP(scd[[#This Row],[district]],cooperatives[district],cooperatives[cooperative_id])</f>
        <v>Coop_24</v>
      </c>
      <c r="K141" t="str">
        <f>_xlfn.XLOOKUP(scd[[#This Row],[village]],collectioncenters[village],collectioncenters[collection_center_id])</f>
        <v>CC_17</v>
      </c>
      <c r="L141" t="str">
        <f>_xlfn.XLOOKUP(scd[[#This Row],[district]],chillingcenters[district],chillingcenters[chilling_center_id])</f>
        <v>Chill_24</v>
      </c>
      <c r="M141" t="str">
        <f>_xlfn.XLOOKUP(scd[[#This Row],[chilling_center_id]],chillingcenters[chilling_center_id],chillingcenters[zone])</f>
        <v>MH1</v>
      </c>
      <c r="N141" t="str">
        <f>_xlfn.XLOOKUP(scd[[#This Row],[zone]],plants[zone],plants[processing_plant_id])</f>
        <v>Plant_4</v>
      </c>
      <c r="O141" t="s">
        <v>40</v>
      </c>
      <c r="P141">
        <v>20</v>
      </c>
      <c r="Q141">
        <v>31</v>
      </c>
      <c r="R141">
        <v>3.67</v>
      </c>
      <c r="S141">
        <v>8.6300000000000008</v>
      </c>
      <c r="T141">
        <v>32.700000000000003</v>
      </c>
      <c r="U141">
        <v>10.4</v>
      </c>
      <c r="V141" t="b">
        <v>1</v>
      </c>
      <c r="W141">
        <v>0.05</v>
      </c>
      <c r="X141">
        <v>1384.7</v>
      </c>
      <c r="Y141" s="1">
        <v>45670</v>
      </c>
      <c r="Z141" t="s">
        <v>76</v>
      </c>
      <c r="AA141" t="s">
        <v>42</v>
      </c>
      <c r="AB141" t="s">
        <v>840</v>
      </c>
      <c r="AC141">
        <v>17</v>
      </c>
      <c r="AD141">
        <v>30.95</v>
      </c>
      <c r="AE141">
        <v>44.74</v>
      </c>
    </row>
    <row r="142" spans="1:31" x14ac:dyDescent="0.25">
      <c r="A142" t="s">
        <v>2069</v>
      </c>
      <c r="B142" s="1">
        <v>45747</v>
      </c>
      <c r="C142" s="2">
        <v>45747.214583333334</v>
      </c>
      <c r="D142" s="2">
        <v>45747.28125</v>
      </c>
      <c r="E142" t="s">
        <v>2070</v>
      </c>
      <c r="F142" t="str">
        <f>_xlfn.XLOOKUP(scd[[#This Row],[farm_id]],farms[farm_id],farms[farmer_name])</f>
        <v>Farmer_274</v>
      </c>
      <c r="G142" t="str">
        <f>_xlfn.XLOOKUP(scd[[#This Row],[farm_id]],farms[farm_id],farms[village])</f>
        <v>Village_126</v>
      </c>
      <c r="H142" t="str">
        <f>_xlfn.XLOOKUP(scd[[#This Row],[farm_id]],farms[farm_id],farms[district])</f>
        <v>Pune</v>
      </c>
      <c r="I142" t="str">
        <f>_xlfn.XLOOKUP(scd[[#This Row],[farm_id]],farms[farm_id],farms[state])</f>
        <v>Maharashtra</v>
      </c>
      <c r="J142" t="str">
        <f>_xlfn.XLOOKUP(scd[[#This Row],[district]],cooperatives[district],cooperatives[cooperative_id])</f>
        <v>Coop_4</v>
      </c>
      <c r="K142" t="str">
        <f>_xlfn.XLOOKUP(scd[[#This Row],[village]],collectioncenters[village],collectioncenters[collection_center_id])</f>
        <v>CC_31</v>
      </c>
      <c r="L142" t="str">
        <f>_xlfn.XLOOKUP(scd[[#This Row],[district]],chillingcenters[district],chillingcenters[chilling_center_id])</f>
        <v>Chill_4</v>
      </c>
      <c r="M142" t="str">
        <f>_xlfn.XLOOKUP(scd[[#This Row],[chilling_center_id]],chillingcenters[chilling_center_id],chillingcenters[zone])</f>
        <v>MH1</v>
      </c>
      <c r="N142" t="str">
        <f>_xlfn.XLOOKUP(scd[[#This Row],[zone]],plants[zone],plants[processing_plant_id])</f>
        <v>Plant_4</v>
      </c>
      <c r="O142" t="s">
        <v>632</v>
      </c>
      <c r="P142">
        <v>9.6</v>
      </c>
      <c r="Q142">
        <v>238.6</v>
      </c>
      <c r="R142">
        <v>3.67</v>
      </c>
      <c r="S142">
        <v>8.39</v>
      </c>
      <c r="T142">
        <v>30.4</v>
      </c>
      <c r="U142">
        <v>12</v>
      </c>
      <c r="V142" t="b">
        <v>1</v>
      </c>
      <c r="W142">
        <v>0.28999999999999998</v>
      </c>
      <c r="X142">
        <v>10490.41</v>
      </c>
      <c r="Y142" s="1">
        <v>45754</v>
      </c>
      <c r="Z142" t="s">
        <v>118</v>
      </c>
      <c r="AA142" t="s">
        <v>42</v>
      </c>
      <c r="AB142" t="s">
        <v>2071</v>
      </c>
      <c r="AC142">
        <v>96</v>
      </c>
      <c r="AD142">
        <v>238.31</v>
      </c>
      <c r="AE142">
        <v>44.02</v>
      </c>
    </row>
    <row r="143" spans="1:31" x14ac:dyDescent="0.25">
      <c r="A143" t="s">
        <v>2916</v>
      </c>
      <c r="B143" s="1">
        <v>45718</v>
      </c>
      <c r="C143" s="2">
        <v>45718.227777777778</v>
      </c>
      <c r="D143" s="2">
        <v>45718.291666666664</v>
      </c>
      <c r="E143" t="s">
        <v>2917</v>
      </c>
      <c r="F143" t="str">
        <f>_xlfn.XLOOKUP(scd[[#This Row],[farm_id]],farms[farm_id],farms[farmer_name])</f>
        <v>Farmer_475</v>
      </c>
      <c r="G143" t="str">
        <f>_xlfn.XLOOKUP(scd[[#This Row],[farm_id]],farms[farm_id],farms[village])</f>
        <v>Village_34</v>
      </c>
      <c r="H143" t="str">
        <f>_xlfn.XLOOKUP(scd[[#This Row],[farm_id]],farms[farm_id],farms[district])</f>
        <v>Nashik</v>
      </c>
      <c r="I143" t="str">
        <f>_xlfn.XLOOKUP(scd[[#This Row],[farm_id]],farms[farm_id],farms[state])</f>
        <v>Maharashtra</v>
      </c>
      <c r="J143" t="str">
        <f>_xlfn.XLOOKUP(scd[[#This Row],[district]],cooperatives[district],cooperatives[cooperative_id])</f>
        <v>Coop_10</v>
      </c>
      <c r="K143" t="str">
        <f>_xlfn.XLOOKUP(scd[[#This Row],[village]],collectioncenters[village],collectioncenters[collection_center_id])</f>
        <v>CC_127</v>
      </c>
      <c r="L143" t="str">
        <f>_xlfn.XLOOKUP(scd[[#This Row],[district]],chillingcenters[district],chillingcenters[chilling_center_id])</f>
        <v>Chill_10</v>
      </c>
      <c r="M143" t="str">
        <f>_xlfn.XLOOKUP(scd[[#This Row],[chilling_center_id]],chillingcenters[chilling_center_id],chillingcenters[zone])</f>
        <v>MH1</v>
      </c>
      <c r="N143" t="str">
        <f>_xlfn.XLOOKUP(scd[[#This Row],[zone]],plants[zone],plants[processing_plant_id])</f>
        <v>Plant_4</v>
      </c>
      <c r="O143" t="s">
        <v>575</v>
      </c>
      <c r="P143">
        <v>6.7</v>
      </c>
      <c r="Q143">
        <v>19.3</v>
      </c>
      <c r="R143">
        <v>3.67</v>
      </c>
      <c r="S143">
        <v>8.39</v>
      </c>
      <c r="T143">
        <v>32.1</v>
      </c>
      <c r="U143">
        <v>12</v>
      </c>
      <c r="V143" t="b">
        <v>0</v>
      </c>
      <c r="W143">
        <v>0</v>
      </c>
      <c r="X143">
        <v>849.59</v>
      </c>
      <c r="Y143" s="1">
        <v>45718</v>
      </c>
      <c r="Z143" t="s">
        <v>41</v>
      </c>
      <c r="AA143" t="s">
        <v>54</v>
      </c>
      <c r="AB143" t="s">
        <v>2918</v>
      </c>
      <c r="AC143">
        <v>92</v>
      </c>
      <c r="AD143">
        <v>19.3</v>
      </c>
      <c r="AE143">
        <v>44.02</v>
      </c>
    </row>
    <row r="144" spans="1:31" x14ac:dyDescent="0.25">
      <c r="A144" t="s">
        <v>478</v>
      </c>
      <c r="B144" s="1">
        <v>45711</v>
      </c>
      <c r="C144" s="2">
        <v>45711.384027777778</v>
      </c>
      <c r="D144" s="2">
        <v>45711.421527777777</v>
      </c>
      <c r="E144" t="s">
        <v>479</v>
      </c>
      <c r="F144" t="str">
        <f>_xlfn.XLOOKUP(scd[[#This Row],[farm_id]],farms[farm_id],farms[farmer_name])</f>
        <v>Farmer_680</v>
      </c>
      <c r="G144" t="str">
        <f>_xlfn.XLOOKUP(scd[[#This Row],[farm_id]],farms[farm_id],farms[village])</f>
        <v>Village_74</v>
      </c>
      <c r="H144" t="str">
        <f>_xlfn.XLOOKUP(scd[[#This Row],[farm_id]],farms[farm_id],farms[district])</f>
        <v>Belgaum</v>
      </c>
      <c r="I144" t="str">
        <f>_xlfn.XLOOKUP(scd[[#This Row],[farm_id]],farms[farm_id],farms[state])</f>
        <v>Karnataka</v>
      </c>
      <c r="J144" t="str">
        <f>_xlfn.XLOOKUP(scd[[#This Row],[district]],cooperatives[district],cooperatives[cooperative_id])</f>
        <v>Coop_21</v>
      </c>
      <c r="K144" t="str">
        <f>_xlfn.XLOOKUP(scd[[#This Row],[village]],collectioncenters[village],collectioncenters[collection_center_id])</f>
        <v>CC_170</v>
      </c>
      <c r="L144" t="str">
        <f>_xlfn.XLOOKUP(scd[[#This Row],[district]],chillingcenters[district],chillingcenters[chilling_center_id])</f>
        <v>Chill_21</v>
      </c>
      <c r="M144" t="str">
        <f>_xlfn.XLOOKUP(scd[[#This Row],[chilling_center_id]],chillingcenters[chilling_center_id],chillingcenters[zone])</f>
        <v>KA2</v>
      </c>
      <c r="N144" t="str">
        <f>_xlfn.XLOOKUP(scd[[#This Row],[zone]],plants[zone],plants[processing_plant_id])</f>
        <v>Plant_8</v>
      </c>
      <c r="O144" t="s">
        <v>40</v>
      </c>
      <c r="P144">
        <v>25.3</v>
      </c>
      <c r="Q144">
        <v>37.700000000000003</v>
      </c>
      <c r="R144">
        <v>3.68</v>
      </c>
      <c r="S144">
        <v>8.52</v>
      </c>
      <c r="T144">
        <v>24</v>
      </c>
      <c r="U144">
        <v>5.8</v>
      </c>
      <c r="V144" t="b">
        <v>1</v>
      </c>
      <c r="W144">
        <v>0.24</v>
      </c>
      <c r="X144">
        <v>1665.47</v>
      </c>
      <c r="Y144" s="1">
        <v>45718</v>
      </c>
      <c r="Z144" t="s">
        <v>239</v>
      </c>
      <c r="AA144" t="s">
        <v>420</v>
      </c>
      <c r="AB144" t="s">
        <v>482</v>
      </c>
      <c r="AC144">
        <v>54</v>
      </c>
      <c r="AD144">
        <v>37.46</v>
      </c>
      <c r="AE144">
        <v>44.46</v>
      </c>
    </row>
    <row r="145" spans="1:31" x14ac:dyDescent="0.25">
      <c r="A145" t="s">
        <v>1283</v>
      </c>
      <c r="B145" s="1">
        <v>45732</v>
      </c>
      <c r="C145" s="2">
        <v>45732.245138888888</v>
      </c>
      <c r="D145" s="2">
        <v>45732.25277777778</v>
      </c>
      <c r="E145" t="s">
        <v>1284</v>
      </c>
      <c r="F145" t="str">
        <f>_xlfn.XLOOKUP(scd[[#This Row],[farm_id]],farms[farm_id],farms[farmer_name])</f>
        <v>Farmer_240</v>
      </c>
      <c r="G145" t="str">
        <f>_xlfn.XLOOKUP(scd[[#This Row],[farm_id]],farms[farm_id],farms[village])</f>
        <v>Village_101</v>
      </c>
      <c r="H145" t="str">
        <f>_xlfn.XLOOKUP(scd[[#This Row],[farm_id]],farms[farm_id],farms[district])</f>
        <v>Anand</v>
      </c>
      <c r="I145" t="str">
        <f>_xlfn.XLOOKUP(scd[[#This Row],[farm_id]],farms[farm_id],farms[state])</f>
        <v>Gujarat</v>
      </c>
      <c r="J145" t="str">
        <f>_xlfn.XLOOKUP(scd[[#This Row],[district]],cooperatives[district],cooperatives[cooperative_id])</f>
        <v>Coop_5</v>
      </c>
      <c r="K145" t="str">
        <f>_xlfn.XLOOKUP(scd[[#This Row],[village]],collectioncenters[village],collectioncenters[collection_center_id])</f>
        <v>CC_4</v>
      </c>
      <c r="L145" t="str">
        <f>_xlfn.XLOOKUP(scd[[#This Row],[district]],chillingcenters[district],chillingcenters[chilling_center_id])</f>
        <v>Chill_5</v>
      </c>
      <c r="M145" t="str">
        <f>_xlfn.XLOOKUP(scd[[#This Row],[chilling_center_id]],chillingcenters[chilling_center_id],chillingcenters[zone])</f>
        <v>MH1</v>
      </c>
      <c r="N145" t="str">
        <f>_xlfn.XLOOKUP(scd[[#This Row],[zone]],plants[zone],plants[processing_plant_id])</f>
        <v>Plant_4</v>
      </c>
      <c r="O145" t="s">
        <v>138</v>
      </c>
      <c r="P145">
        <v>3.8</v>
      </c>
      <c r="Q145">
        <v>13.1</v>
      </c>
      <c r="R145">
        <v>3.68</v>
      </c>
      <c r="S145">
        <v>8.39</v>
      </c>
      <c r="T145">
        <v>28.3</v>
      </c>
      <c r="U145">
        <v>7.4</v>
      </c>
      <c r="V145" t="b">
        <v>1</v>
      </c>
      <c r="W145">
        <v>0.15</v>
      </c>
      <c r="X145">
        <v>570.71</v>
      </c>
      <c r="Y145" s="1">
        <v>45733</v>
      </c>
      <c r="Z145" t="s">
        <v>76</v>
      </c>
      <c r="AA145" t="s">
        <v>42</v>
      </c>
      <c r="AB145" t="s">
        <v>1286</v>
      </c>
      <c r="AC145">
        <v>11</v>
      </c>
      <c r="AD145">
        <v>12.95</v>
      </c>
      <c r="AE145">
        <v>44.07</v>
      </c>
    </row>
    <row r="146" spans="1:31" x14ac:dyDescent="0.25">
      <c r="A146" t="s">
        <v>1893</v>
      </c>
      <c r="B146" s="1">
        <v>45733</v>
      </c>
      <c r="C146" s="2">
        <v>45733.352083333331</v>
      </c>
      <c r="D146" s="2">
        <v>45733.431944444441</v>
      </c>
      <c r="E146" t="s">
        <v>1894</v>
      </c>
      <c r="F146" t="str">
        <f>_xlfn.XLOOKUP(scd[[#This Row],[farm_id]],farms[farm_id],farms[farmer_name])</f>
        <v>Farmer_653</v>
      </c>
      <c r="G146" t="str">
        <f>_xlfn.XLOOKUP(scd[[#This Row],[farm_id]],farms[farm_id],farms[village])</f>
        <v>Village_12</v>
      </c>
      <c r="H146" t="str">
        <f>_xlfn.XLOOKUP(scd[[#This Row],[farm_id]],farms[farm_id],farms[district])</f>
        <v>Anand</v>
      </c>
      <c r="I146" t="str">
        <f>_xlfn.XLOOKUP(scd[[#This Row],[farm_id]],farms[farm_id],farms[state])</f>
        <v>Gujarat</v>
      </c>
      <c r="J146" t="str">
        <f>_xlfn.XLOOKUP(scd[[#This Row],[district]],cooperatives[district],cooperatives[cooperative_id])</f>
        <v>Coop_5</v>
      </c>
      <c r="K146" t="str">
        <f>_xlfn.XLOOKUP(scd[[#This Row],[village]],collectioncenters[village],collectioncenters[collection_center_id])</f>
        <v>CC_24</v>
      </c>
      <c r="L146" t="str">
        <f>_xlfn.XLOOKUP(scd[[#This Row],[district]],chillingcenters[district],chillingcenters[chilling_center_id])</f>
        <v>Chill_5</v>
      </c>
      <c r="M146" t="str">
        <f>_xlfn.XLOOKUP(scd[[#This Row],[chilling_center_id]],chillingcenters[chilling_center_id],chillingcenters[zone])</f>
        <v>MH1</v>
      </c>
      <c r="N146" t="str">
        <f>_xlfn.XLOOKUP(scd[[#This Row],[zone]],plants[zone],plants[processing_plant_id])</f>
        <v>Plant_4</v>
      </c>
      <c r="O146" t="s">
        <v>245</v>
      </c>
      <c r="P146">
        <v>15.2</v>
      </c>
      <c r="Q146">
        <v>15.9</v>
      </c>
      <c r="R146">
        <v>3.68</v>
      </c>
      <c r="S146">
        <v>8.5500000000000007</v>
      </c>
      <c r="T146">
        <v>29</v>
      </c>
      <c r="U146">
        <v>9.1999999999999993</v>
      </c>
      <c r="V146" t="b">
        <v>1</v>
      </c>
      <c r="W146">
        <v>0</v>
      </c>
      <c r="X146">
        <v>708.35</v>
      </c>
      <c r="Y146" s="1">
        <v>45740</v>
      </c>
      <c r="Z146" t="s">
        <v>118</v>
      </c>
      <c r="AA146" t="s">
        <v>42</v>
      </c>
      <c r="AB146" t="s">
        <v>1895</v>
      </c>
      <c r="AC146">
        <v>115</v>
      </c>
      <c r="AD146">
        <v>15.9</v>
      </c>
      <c r="AE146">
        <v>44.55</v>
      </c>
    </row>
    <row r="147" spans="1:31" x14ac:dyDescent="0.25">
      <c r="A147" t="s">
        <v>2286</v>
      </c>
      <c r="B147" s="1">
        <v>45779</v>
      </c>
      <c r="C147" s="2">
        <v>45779.294444444444</v>
      </c>
      <c r="D147" s="2">
        <v>45779.318055555559</v>
      </c>
      <c r="E147" t="s">
        <v>1281</v>
      </c>
      <c r="F147" t="str">
        <f>_xlfn.XLOOKUP(scd[[#This Row],[farm_id]],farms[farm_id],farms[farmer_name])</f>
        <v>Farmer_55</v>
      </c>
      <c r="G147" t="str">
        <f>_xlfn.XLOOKUP(scd[[#This Row],[farm_id]],farms[farm_id],farms[village])</f>
        <v>Village_135</v>
      </c>
      <c r="H147" t="str">
        <f>_xlfn.XLOOKUP(scd[[#This Row],[farm_id]],farms[farm_id],farms[district])</f>
        <v>Hisar</v>
      </c>
      <c r="I147" t="str">
        <f>_xlfn.XLOOKUP(scd[[#This Row],[farm_id]],farms[farm_id],farms[state])</f>
        <v>Haryana</v>
      </c>
      <c r="J147" t="str">
        <f>_xlfn.XLOOKUP(scd[[#This Row],[district]],cooperatives[district],cooperatives[cooperative_id])</f>
        <v>Coop_15</v>
      </c>
      <c r="K147" t="str">
        <f>_xlfn.XLOOKUP(scd[[#This Row],[village]],collectioncenters[village],collectioncenters[collection_center_id])</f>
        <v>CC_41</v>
      </c>
      <c r="L147" t="str">
        <f>_xlfn.XLOOKUP(scd[[#This Row],[district]],chillingcenters[district],chillingcenters[chilling_center_id])</f>
        <v>Chill_15</v>
      </c>
      <c r="M147" t="str">
        <f>_xlfn.XLOOKUP(scd[[#This Row],[chilling_center_id]],chillingcenters[chilling_center_id],chillingcenters[zone])</f>
        <v>HR2</v>
      </c>
      <c r="N147" t="str">
        <f>_xlfn.XLOOKUP(scd[[#This Row],[zone]],plants[zone],plants[processing_plant_id])</f>
        <v>Plant_12</v>
      </c>
      <c r="O147" t="s">
        <v>660</v>
      </c>
      <c r="P147">
        <v>28.7</v>
      </c>
      <c r="Q147">
        <v>21.3</v>
      </c>
      <c r="R147">
        <v>3.68</v>
      </c>
      <c r="S147">
        <v>8.33</v>
      </c>
      <c r="T147">
        <v>27.3</v>
      </c>
      <c r="U147">
        <v>23.6</v>
      </c>
      <c r="V147" t="b">
        <v>1</v>
      </c>
      <c r="W147">
        <v>0.33</v>
      </c>
      <c r="X147">
        <v>920.37</v>
      </c>
      <c r="Y147" s="1">
        <v>45786</v>
      </c>
      <c r="Z147" t="s">
        <v>76</v>
      </c>
      <c r="AA147" t="s">
        <v>42</v>
      </c>
      <c r="AB147" t="s">
        <v>2287</v>
      </c>
      <c r="AC147">
        <v>34</v>
      </c>
      <c r="AD147">
        <v>20.97</v>
      </c>
      <c r="AE147">
        <v>43.89</v>
      </c>
    </row>
    <row r="148" spans="1:31" x14ac:dyDescent="0.25">
      <c r="A148" t="s">
        <v>2387</v>
      </c>
      <c r="B148" s="1">
        <v>45824</v>
      </c>
      <c r="C148" s="2">
        <v>45824.30972222222</v>
      </c>
      <c r="D148" s="2">
        <v>45824.366666666669</v>
      </c>
      <c r="E148" t="s">
        <v>2388</v>
      </c>
      <c r="F148" t="str">
        <f>_xlfn.XLOOKUP(scd[[#This Row],[farm_id]],farms[farm_id],farms[farmer_name])</f>
        <v>Farmer_146</v>
      </c>
      <c r="G148" t="str">
        <f>_xlfn.XLOOKUP(scd[[#This Row],[farm_id]],farms[farm_id],farms[village])</f>
        <v>Village_129</v>
      </c>
      <c r="H148" t="str">
        <f>_xlfn.XLOOKUP(scd[[#This Row],[farm_id]],farms[farm_id],farms[district])</f>
        <v>Bikaner</v>
      </c>
      <c r="I148" t="str">
        <f>_xlfn.XLOOKUP(scd[[#This Row],[farm_id]],farms[farm_id],farms[state])</f>
        <v>Rajasthan</v>
      </c>
      <c r="J148" t="str">
        <f>_xlfn.XLOOKUP(scd[[#This Row],[district]],cooperatives[district],cooperatives[cooperative_id])</f>
        <v>Coop_14</v>
      </c>
      <c r="K148" t="str">
        <f>_xlfn.XLOOKUP(scd[[#This Row],[village]],collectioncenters[village],collectioncenters[collection_center_id])</f>
        <v>CC_34</v>
      </c>
      <c r="L148" t="str">
        <f>_xlfn.XLOOKUP(scd[[#This Row],[district]],chillingcenters[district],chillingcenters[chilling_center_id])</f>
        <v>Chill_14</v>
      </c>
      <c r="M148" t="str">
        <f>_xlfn.XLOOKUP(scd[[#This Row],[chilling_center_id]],chillingcenters[chilling_center_id],chillingcenters[zone])</f>
        <v>RJ1</v>
      </c>
      <c r="N148" t="str">
        <f>_xlfn.XLOOKUP(scd[[#This Row],[zone]],plants[zone],plants[processing_plant_id])</f>
        <v>Plant_2</v>
      </c>
      <c r="O148" t="s">
        <v>615</v>
      </c>
      <c r="P148">
        <v>40.9</v>
      </c>
      <c r="Q148">
        <v>5</v>
      </c>
      <c r="R148">
        <v>3.68</v>
      </c>
      <c r="S148">
        <v>8.3699999999999992</v>
      </c>
      <c r="T148">
        <v>26.4</v>
      </c>
      <c r="U148">
        <v>3.6</v>
      </c>
      <c r="V148" t="b">
        <v>1</v>
      </c>
      <c r="W148">
        <v>0</v>
      </c>
      <c r="X148">
        <v>220.05</v>
      </c>
      <c r="Y148" s="1">
        <v>45831</v>
      </c>
      <c r="Z148" t="s">
        <v>41</v>
      </c>
      <c r="AA148" t="s">
        <v>216</v>
      </c>
      <c r="AB148" t="s">
        <v>2389</v>
      </c>
      <c r="AC148">
        <v>82</v>
      </c>
      <c r="AD148">
        <v>5</v>
      </c>
      <c r="AE148">
        <v>44.01</v>
      </c>
    </row>
    <row r="149" spans="1:31" x14ac:dyDescent="0.25">
      <c r="A149" t="s">
        <v>2471</v>
      </c>
      <c r="B149" s="1">
        <v>45718</v>
      </c>
      <c r="C149" s="2">
        <v>45718.329861111109</v>
      </c>
      <c r="D149" s="2">
        <v>45718.373611111114</v>
      </c>
      <c r="E149" t="s">
        <v>121</v>
      </c>
      <c r="F149" t="str">
        <f>_xlfn.XLOOKUP(scd[[#This Row],[farm_id]],farms[farm_id],farms[farmer_name])</f>
        <v>Farmer_560</v>
      </c>
      <c r="G149" t="str">
        <f>_xlfn.XLOOKUP(scd[[#This Row],[farm_id]],farms[farm_id],farms[village])</f>
        <v>Village_75</v>
      </c>
      <c r="H149" t="str">
        <f>_xlfn.XLOOKUP(scd[[#This Row],[farm_id]],farms[farm_id],farms[district])</f>
        <v>Mysore</v>
      </c>
      <c r="I149" t="str">
        <f>_xlfn.XLOOKUP(scd[[#This Row],[farm_id]],farms[farm_id],farms[state])</f>
        <v>Karnataka</v>
      </c>
      <c r="J149" t="str">
        <f>_xlfn.XLOOKUP(scd[[#This Row],[district]],cooperatives[district],cooperatives[cooperative_id])</f>
        <v>Coop_11</v>
      </c>
      <c r="K149" t="str">
        <f>_xlfn.XLOOKUP(scd[[#This Row],[village]],collectioncenters[village],collectioncenters[collection_center_id])</f>
        <v>CC_171</v>
      </c>
      <c r="L149" t="str">
        <f>_xlfn.XLOOKUP(scd[[#This Row],[district]],chillingcenters[district],chillingcenters[chilling_center_id])</f>
        <v>Chill_11</v>
      </c>
      <c r="M149" t="str">
        <f>_xlfn.XLOOKUP(scd[[#This Row],[chilling_center_id]],chillingcenters[chilling_center_id],chillingcenters[zone])</f>
        <v>KA1</v>
      </c>
      <c r="N149" t="str">
        <f>_xlfn.XLOOKUP(scd[[#This Row],[zone]],plants[zone],plants[processing_plant_id])</f>
        <v>Plant_6</v>
      </c>
      <c r="O149" t="s">
        <v>117</v>
      </c>
      <c r="P149">
        <v>28</v>
      </c>
      <c r="Q149">
        <v>28.6</v>
      </c>
      <c r="R149">
        <v>3.68</v>
      </c>
      <c r="S149">
        <v>8.98</v>
      </c>
      <c r="T149">
        <v>28.3</v>
      </c>
      <c r="U149">
        <v>7.1</v>
      </c>
      <c r="V149" t="b">
        <v>1</v>
      </c>
      <c r="W149">
        <v>0.33</v>
      </c>
      <c r="X149">
        <v>1295.9000000000001</v>
      </c>
      <c r="Y149" s="1">
        <v>45718</v>
      </c>
      <c r="Z149" t="s">
        <v>41</v>
      </c>
      <c r="AA149" t="s">
        <v>420</v>
      </c>
      <c r="AB149" t="s">
        <v>2472</v>
      </c>
      <c r="AC149">
        <v>63</v>
      </c>
      <c r="AD149">
        <v>28.27</v>
      </c>
      <c r="AE149">
        <v>45.84</v>
      </c>
    </row>
    <row r="150" spans="1:31" x14ac:dyDescent="0.25">
      <c r="A150" t="s">
        <v>2840</v>
      </c>
      <c r="B150" s="1">
        <v>45795</v>
      </c>
      <c r="C150" s="2">
        <v>45795.242361111108</v>
      </c>
      <c r="D150" s="2">
        <v>45795.275694444441</v>
      </c>
      <c r="E150" t="s">
        <v>2841</v>
      </c>
      <c r="F150" t="str">
        <f>_xlfn.XLOOKUP(scd[[#This Row],[farm_id]],farms[farm_id],farms[farmer_name])</f>
        <v>Farmer_641</v>
      </c>
      <c r="G150" t="str">
        <f>_xlfn.XLOOKUP(scd[[#This Row],[farm_id]],farms[farm_id],farms[village])</f>
        <v>Village_176</v>
      </c>
      <c r="H150" t="str">
        <f>_xlfn.XLOOKUP(scd[[#This Row],[farm_id]],farms[farm_id],farms[district])</f>
        <v>Bengaluru Rural</v>
      </c>
      <c r="I150" t="str">
        <f>_xlfn.XLOOKUP(scd[[#This Row],[farm_id]],farms[farm_id],farms[state])</f>
        <v>Karnataka</v>
      </c>
      <c r="J150" t="str">
        <f>_xlfn.XLOOKUP(scd[[#This Row],[district]],cooperatives[district],cooperatives[cooperative_id])</f>
        <v>Coop_19</v>
      </c>
      <c r="K150" t="str">
        <f>_xlfn.XLOOKUP(scd[[#This Row],[village]],collectioncenters[village],collectioncenters[collection_center_id])</f>
        <v>CC_85</v>
      </c>
      <c r="L150" t="str">
        <f>_xlfn.XLOOKUP(scd[[#This Row],[district]],chillingcenters[district],chillingcenters[chilling_center_id])</f>
        <v>Chill_19</v>
      </c>
      <c r="M150" t="str">
        <f>_xlfn.XLOOKUP(scd[[#This Row],[chilling_center_id]],chillingcenters[chilling_center_id],chillingcenters[zone])</f>
        <v>KA1</v>
      </c>
      <c r="N150" t="str">
        <f>_xlfn.XLOOKUP(scd[[#This Row],[zone]],plants[zone],plants[processing_plant_id])</f>
        <v>Plant_6</v>
      </c>
      <c r="O150" t="s">
        <v>379</v>
      </c>
      <c r="P150">
        <v>15.5</v>
      </c>
      <c r="Q150">
        <v>39.299999999999997</v>
      </c>
      <c r="R150">
        <v>3.68</v>
      </c>
      <c r="S150">
        <v>8.66</v>
      </c>
      <c r="T150">
        <v>26</v>
      </c>
      <c r="U150">
        <v>4.9000000000000004</v>
      </c>
      <c r="V150" t="b">
        <v>1</v>
      </c>
      <c r="W150">
        <v>0</v>
      </c>
      <c r="X150">
        <v>1763.78</v>
      </c>
      <c r="Y150" s="1">
        <v>45795</v>
      </c>
      <c r="Z150" t="s">
        <v>41</v>
      </c>
      <c r="AA150" t="s">
        <v>109</v>
      </c>
      <c r="AB150" t="s">
        <v>2842</v>
      </c>
      <c r="AC150">
        <v>48</v>
      </c>
      <c r="AD150">
        <v>39.299999999999997</v>
      </c>
      <c r="AE150">
        <v>44.88</v>
      </c>
    </row>
    <row r="151" spans="1:31" x14ac:dyDescent="0.25">
      <c r="A151" t="s">
        <v>3136</v>
      </c>
      <c r="B151" s="1">
        <v>45837</v>
      </c>
      <c r="C151" s="2">
        <v>45837.18472222222</v>
      </c>
      <c r="D151" s="2">
        <v>45837.231249999997</v>
      </c>
      <c r="E151" t="s">
        <v>1722</v>
      </c>
      <c r="F151" t="str">
        <f>_xlfn.XLOOKUP(scd[[#This Row],[farm_id]],farms[farm_id],farms[farmer_name])</f>
        <v>Farmer_576</v>
      </c>
      <c r="G151" t="str">
        <f>_xlfn.XLOOKUP(scd[[#This Row],[farm_id]],farms[farm_id],farms[village])</f>
        <v>Village_9</v>
      </c>
      <c r="H151" t="str">
        <f>_xlfn.XLOOKUP(scd[[#This Row],[farm_id]],farms[farm_id],farms[district])</f>
        <v>Mumbai Suburban</v>
      </c>
      <c r="I151" t="str">
        <f>_xlfn.XLOOKUP(scd[[#This Row],[farm_id]],farms[farm_id],farms[state])</f>
        <v>Maharashtra</v>
      </c>
      <c r="J151" t="str">
        <f>_xlfn.XLOOKUP(scd[[#This Row],[district]],cooperatives[district],cooperatives[cooperative_id])</f>
        <v>Coop_3</v>
      </c>
      <c r="K151" t="str">
        <f>_xlfn.XLOOKUP(scd[[#This Row],[village]],collectioncenters[village],collectioncenters[collection_center_id])</f>
        <v>CC_185</v>
      </c>
      <c r="L151" t="str">
        <f>_xlfn.XLOOKUP(scd[[#This Row],[district]],chillingcenters[district],chillingcenters[chilling_center_id])</f>
        <v>Chill_3</v>
      </c>
      <c r="M151" t="str">
        <f>_xlfn.XLOOKUP(scd[[#This Row],[chilling_center_id]],chillingcenters[chilling_center_id],chillingcenters[zone])</f>
        <v>MH1</v>
      </c>
      <c r="N151" t="str">
        <f>_xlfn.XLOOKUP(scd[[#This Row],[zone]],plants[zone],plants[processing_plant_id])</f>
        <v>Plant_4</v>
      </c>
      <c r="O151" t="s">
        <v>108</v>
      </c>
      <c r="P151">
        <v>9.8000000000000007</v>
      </c>
      <c r="Q151">
        <v>10</v>
      </c>
      <c r="R151">
        <v>3.68</v>
      </c>
      <c r="S151">
        <v>8.67</v>
      </c>
      <c r="T151">
        <v>30.8</v>
      </c>
      <c r="U151">
        <v>10.5</v>
      </c>
      <c r="V151" t="b">
        <v>0</v>
      </c>
      <c r="W151">
        <v>1.46</v>
      </c>
      <c r="X151">
        <v>383.53</v>
      </c>
      <c r="Y151" s="1">
        <v>45838</v>
      </c>
      <c r="Z151" t="s">
        <v>76</v>
      </c>
      <c r="AA151" t="s">
        <v>42</v>
      </c>
      <c r="AB151" t="s">
        <v>3137</v>
      </c>
      <c r="AC151">
        <v>67</v>
      </c>
      <c r="AD151">
        <v>8.5399999999999991</v>
      </c>
      <c r="AE151">
        <v>44.91</v>
      </c>
    </row>
    <row r="152" spans="1:31" x14ac:dyDescent="0.25">
      <c r="A152" t="s">
        <v>509</v>
      </c>
      <c r="B152" s="1">
        <v>45819</v>
      </c>
      <c r="C152" s="2">
        <v>45819.199305555558</v>
      </c>
      <c r="D152" s="2">
        <v>45819.243750000001</v>
      </c>
      <c r="E152" t="s">
        <v>510</v>
      </c>
      <c r="F152" t="str">
        <f>_xlfn.XLOOKUP(scd[[#This Row],[farm_id]],farms[farm_id],farms[farmer_name])</f>
        <v>Farmer_686</v>
      </c>
      <c r="G152" t="str">
        <f>_xlfn.XLOOKUP(scd[[#This Row],[farm_id]],farms[farm_id],farms[village])</f>
        <v>Village_191</v>
      </c>
      <c r="H152" t="str">
        <f>_xlfn.XLOOKUP(scd[[#This Row],[farm_id]],farms[farm_id],farms[district])</f>
        <v>Bengaluru Rural</v>
      </c>
      <c r="I152" t="str">
        <f>_xlfn.XLOOKUP(scd[[#This Row],[farm_id]],farms[farm_id],farms[state])</f>
        <v>Karnataka</v>
      </c>
      <c r="J152" t="str">
        <f>_xlfn.XLOOKUP(scd[[#This Row],[district]],cooperatives[district],cooperatives[cooperative_id])</f>
        <v>Coop_19</v>
      </c>
      <c r="K152" t="str">
        <f>_xlfn.XLOOKUP(scd[[#This Row],[village]],collectioncenters[village],collectioncenters[collection_center_id])</f>
        <v>CC_102</v>
      </c>
      <c r="L152" t="str">
        <f>_xlfn.XLOOKUP(scd[[#This Row],[district]],chillingcenters[district],chillingcenters[chilling_center_id])</f>
        <v>Chill_19</v>
      </c>
      <c r="M152" t="str">
        <f>_xlfn.XLOOKUP(scd[[#This Row],[chilling_center_id]],chillingcenters[chilling_center_id],chillingcenters[zone])</f>
        <v>KA1</v>
      </c>
      <c r="N152" t="str">
        <f>_xlfn.XLOOKUP(scd[[#This Row],[zone]],plants[zone],plants[processing_plant_id])</f>
        <v>Plant_6</v>
      </c>
      <c r="O152" t="s">
        <v>512</v>
      </c>
      <c r="P152">
        <v>8.1</v>
      </c>
      <c r="Q152">
        <v>40.5</v>
      </c>
      <c r="R152">
        <v>3.69</v>
      </c>
      <c r="S152">
        <v>8.17</v>
      </c>
      <c r="T152">
        <v>25.7</v>
      </c>
      <c r="U152">
        <v>4</v>
      </c>
      <c r="V152" t="b">
        <v>1</v>
      </c>
      <c r="W152">
        <v>0.56999999999999995</v>
      </c>
      <c r="X152">
        <v>1735.36</v>
      </c>
      <c r="Y152" s="1">
        <v>45826</v>
      </c>
      <c r="Z152" t="s">
        <v>41</v>
      </c>
      <c r="AA152" t="s">
        <v>42</v>
      </c>
      <c r="AB152" t="s">
        <v>513</v>
      </c>
      <c r="AC152">
        <v>64</v>
      </c>
      <c r="AD152">
        <v>39.93</v>
      </c>
      <c r="AE152">
        <v>43.46</v>
      </c>
    </row>
    <row r="153" spans="1:31" x14ac:dyDescent="0.25">
      <c r="A153" t="s">
        <v>2475</v>
      </c>
      <c r="B153" s="1">
        <v>45806</v>
      </c>
      <c r="C153" s="2">
        <v>45806.178472222222</v>
      </c>
      <c r="D153" s="2">
        <v>45806.201388888891</v>
      </c>
      <c r="E153" t="s">
        <v>2222</v>
      </c>
      <c r="F153" t="str">
        <f>_xlfn.XLOOKUP(scd[[#This Row],[farm_id]],farms[farm_id],farms[farmer_name])</f>
        <v>Farmer_112</v>
      </c>
      <c r="G153" t="str">
        <f>_xlfn.XLOOKUP(scd[[#This Row],[farm_id]],farms[farm_id],farms[village])</f>
        <v>Village_57</v>
      </c>
      <c r="H153" t="str">
        <f>_xlfn.XLOOKUP(scd[[#This Row],[farm_id]],farms[farm_id],farms[district])</f>
        <v>Karnal</v>
      </c>
      <c r="I153" t="str">
        <f>_xlfn.XLOOKUP(scd[[#This Row],[farm_id]],farms[farm_id],farms[state])</f>
        <v>Haryana</v>
      </c>
      <c r="J153" t="str">
        <f>_xlfn.XLOOKUP(scd[[#This Row],[district]],cooperatives[district],cooperatives[cooperative_id])</f>
        <v>Coop_1</v>
      </c>
      <c r="K153" t="str">
        <f>_xlfn.XLOOKUP(scd[[#This Row],[village]],collectioncenters[village],collectioncenters[collection_center_id])</f>
        <v>CC_152</v>
      </c>
      <c r="L153" t="str">
        <f>_xlfn.XLOOKUP(scd[[#This Row],[district]],chillingcenters[district],chillingcenters[chilling_center_id])</f>
        <v>Chill_1</v>
      </c>
      <c r="M153" t="str">
        <f>_xlfn.XLOOKUP(scd[[#This Row],[chilling_center_id]],chillingcenters[chilling_center_id],chillingcenters[zone])</f>
        <v>HR1</v>
      </c>
      <c r="N153" t="str">
        <f>_xlfn.XLOOKUP(scd[[#This Row],[zone]],plants[zone],plants[processing_plant_id])</f>
        <v>Plant_11</v>
      </c>
      <c r="O153" t="s">
        <v>718</v>
      </c>
      <c r="P153">
        <v>17.399999999999999</v>
      </c>
      <c r="Q153">
        <v>54.3</v>
      </c>
      <c r="R153">
        <v>3.69</v>
      </c>
      <c r="S153">
        <v>8.44</v>
      </c>
      <c r="T153">
        <v>35.299999999999997</v>
      </c>
      <c r="U153">
        <v>32.4</v>
      </c>
      <c r="V153" t="b">
        <v>0</v>
      </c>
      <c r="W153">
        <v>0.4</v>
      </c>
      <c r="X153">
        <v>2386.15</v>
      </c>
      <c r="Y153" s="1">
        <v>45809</v>
      </c>
      <c r="Z153" t="s">
        <v>118</v>
      </c>
      <c r="AA153" t="s">
        <v>42</v>
      </c>
      <c r="AB153" t="s">
        <v>2476</v>
      </c>
      <c r="AC153">
        <v>33</v>
      </c>
      <c r="AD153">
        <v>53.9</v>
      </c>
      <c r="AE153">
        <v>44.27</v>
      </c>
    </row>
    <row r="154" spans="1:31" x14ac:dyDescent="0.25">
      <c r="A154" t="s">
        <v>3025</v>
      </c>
      <c r="B154" s="1">
        <v>45671</v>
      </c>
      <c r="C154" s="2">
        <v>45671.411805555559</v>
      </c>
      <c r="D154" s="2">
        <v>45671.481944444444</v>
      </c>
      <c r="E154" t="s">
        <v>1687</v>
      </c>
      <c r="F154" t="str">
        <f>_xlfn.XLOOKUP(scd[[#This Row],[farm_id]],farms[farm_id],farms[farmer_name])</f>
        <v>Farmer_516</v>
      </c>
      <c r="G154" t="str">
        <f>_xlfn.XLOOKUP(scd[[#This Row],[farm_id]],farms[farm_id],farms[village])</f>
        <v>Village_33</v>
      </c>
      <c r="H154" t="str">
        <f>_xlfn.XLOOKUP(scd[[#This Row],[farm_id]],farms[farm_id],farms[district])</f>
        <v>Panipat</v>
      </c>
      <c r="I154" t="str">
        <f>_xlfn.XLOOKUP(scd[[#This Row],[farm_id]],farms[farm_id],farms[state])</f>
        <v>Haryana</v>
      </c>
      <c r="J154" t="str">
        <f>_xlfn.XLOOKUP(scd[[#This Row],[district]],cooperatives[district],cooperatives[cooperative_id])</f>
        <v>Coop_28</v>
      </c>
      <c r="K154" t="str">
        <f>_xlfn.XLOOKUP(scd[[#This Row],[village]],collectioncenters[village],collectioncenters[collection_center_id])</f>
        <v>CC_126</v>
      </c>
      <c r="L154" t="str">
        <f>_xlfn.XLOOKUP(scd[[#This Row],[district]],chillingcenters[district],chillingcenters[chilling_center_id])</f>
        <v>Chill_28</v>
      </c>
      <c r="M154" t="str">
        <f>_xlfn.XLOOKUP(scd[[#This Row],[chilling_center_id]],chillingcenters[chilling_center_id],chillingcenters[zone])</f>
        <v>HR2</v>
      </c>
      <c r="N154" t="str">
        <f>_xlfn.XLOOKUP(scd[[#This Row],[zone]],plants[zone],plants[processing_plant_id])</f>
        <v>Plant_12</v>
      </c>
      <c r="O154" t="s">
        <v>1048</v>
      </c>
      <c r="P154">
        <v>13.5</v>
      </c>
      <c r="Q154">
        <v>9</v>
      </c>
      <c r="R154">
        <v>3.69</v>
      </c>
      <c r="S154">
        <v>8.83</v>
      </c>
      <c r="T154">
        <v>29.1</v>
      </c>
      <c r="U154">
        <v>8.6</v>
      </c>
      <c r="V154" t="b">
        <v>1</v>
      </c>
      <c r="W154">
        <v>0.88</v>
      </c>
      <c r="X154">
        <v>368.97</v>
      </c>
      <c r="Y154" s="1">
        <v>45678</v>
      </c>
      <c r="Z154" t="s">
        <v>76</v>
      </c>
      <c r="AA154" t="s">
        <v>54</v>
      </c>
      <c r="AB154" t="s">
        <v>3027</v>
      </c>
      <c r="AC154">
        <v>101</v>
      </c>
      <c r="AD154">
        <v>8.1199999999999992</v>
      </c>
      <c r="AE154">
        <v>45.44</v>
      </c>
    </row>
    <row r="155" spans="1:31" x14ac:dyDescent="0.25">
      <c r="A155" t="s">
        <v>3246</v>
      </c>
      <c r="B155" s="1">
        <v>45701</v>
      </c>
      <c r="C155" s="2">
        <v>45701.227083333331</v>
      </c>
      <c r="D155" s="2">
        <v>45701.254861111112</v>
      </c>
      <c r="E155" t="s">
        <v>3247</v>
      </c>
      <c r="F155" t="str">
        <f>_xlfn.XLOOKUP(scd[[#This Row],[farm_id]],farms[farm_id],farms[farmer_name])</f>
        <v>Farmer_699</v>
      </c>
      <c r="G155" t="str">
        <f>_xlfn.XLOOKUP(scd[[#This Row],[farm_id]],farms[farm_id],farms[village])</f>
        <v>Village_88</v>
      </c>
      <c r="H155" t="str">
        <f>_xlfn.XLOOKUP(scd[[#This Row],[farm_id]],farms[farm_id],farms[district])</f>
        <v>Coimbatore</v>
      </c>
      <c r="I155" t="str">
        <f>_xlfn.XLOOKUP(scd[[#This Row],[farm_id]],farms[farm_id],farms[state])</f>
        <v>Tamil Nadu</v>
      </c>
      <c r="J155" t="str">
        <f>_xlfn.XLOOKUP(scd[[#This Row],[district]],cooperatives[district],cooperatives[cooperative_id])</f>
        <v>Coop_25</v>
      </c>
      <c r="K155" t="str">
        <f>_xlfn.XLOOKUP(scd[[#This Row],[village]],collectioncenters[village],collectioncenters[collection_center_id])</f>
        <v>CC_183</v>
      </c>
      <c r="L155" t="str">
        <f>_xlfn.XLOOKUP(scd[[#This Row],[district]],chillingcenters[district],chillingcenters[chilling_center_id])</f>
        <v>Chill_25</v>
      </c>
      <c r="M155" t="str">
        <f>_xlfn.XLOOKUP(scd[[#This Row],[chilling_center_id]],chillingcenters[chilling_center_id],chillingcenters[zone])</f>
        <v>TN2</v>
      </c>
      <c r="N155" t="str">
        <f>_xlfn.XLOOKUP(scd[[#This Row],[zone]],plants[zone],plants[processing_plant_id])</f>
        <v>Plant_10</v>
      </c>
      <c r="O155" t="s">
        <v>831</v>
      </c>
      <c r="P155">
        <v>1.8</v>
      </c>
      <c r="Q155">
        <v>72.7</v>
      </c>
      <c r="R155">
        <v>3.69</v>
      </c>
      <c r="S155">
        <v>8.8699999999999992</v>
      </c>
      <c r="T155">
        <v>29.2</v>
      </c>
      <c r="U155">
        <v>29.8</v>
      </c>
      <c r="V155" t="b">
        <v>0</v>
      </c>
      <c r="W155">
        <v>0.61</v>
      </c>
      <c r="X155">
        <v>3284.42</v>
      </c>
      <c r="Y155" s="1">
        <v>45708</v>
      </c>
      <c r="Z155" t="s">
        <v>41</v>
      </c>
      <c r="AA155" t="s">
        <v>42</v>
      </c>
      <c r="AB155" t="s">
        <v>3248</v>
      </c>
      <c r="AC155">
        <v>40</v>
      </c>
      <c r="AD155">
        <v>72.09</v>
      </c>
      <c r="AE155">
        <v>45.56</v>
      </c>
    </row>
    <row r="156" spans="1:31" x14ac:dyDescent="0.25">
      <c r="A156" t="s">
        <v>607</v>
      </c>
      <c r="B156" s="1">
        <v>45745</v>
      </c>
      <c r="C156" s="2">
        <v>45745.333333333336</v>
      </c>
      <c r="D156" s="2">
        <v>45745.364583333336</v>
      </c>
      <c r="E156" t="s">
        <v>608</v>
      </c>
      <c r="F156" t="str">
        <f>_xlfn.XLOOKUP(scd[[#This Row],[farm_id]],farms[farm_id],farms[farmer_name])</f>
        <v>Farmer_344</v>
      </c>
      <c r="G156" t="str">
        <f>_xlfn.XLOOKUP(scd[[#This Row],[farm_id]],farms[farm_id],farms[village])</f>
        <v>Village_180</v>
      </c>
      <c r="H156" t="str">
        <f>_xlfn.XLOOKUP(scd[[#This Row],[farm_id]],farms[farm_id],farms[district])</f>
        <v>Anand</v>
      </c>
      <c r="I156" t="str">
        <f>_xlfn.XLOOKUP(scd[[#This Row],[farm_id]],farms[farm_id],farms[state])</f>
        <v>Gujarat</v>
      </c>
      <c r="J156" t="str">
        <f>_xlfn.XLOOKUP(scd[[#This Row],[district]],cooperatives[district],cooperatives[cooperative_id])</f>
        <v>Coop_5</v>
      </c>
      <c r="K156" t="str">
        <f>_xlfn.XLOOKUP(scd[[#This Row],[village]],collectioncenters[village],collectioncenters[collection_center_id])</f>
        <v>CC_90</v>
      </c>
      <c r="L156" t="str">
        <f>_xlfn.XLOOKUP(scd[[#This Row],[district]],chillingcenters[district],chillingcenters[chilling_center_id])</f>
        <v>Chill_5</v>
      </c>
      <c r="M156" t="str">
        <f>_xlfn.XLOOKUP(scd[[#This Row],[chilling_center_id]],chillingcenters[chilling_center_id],chillingcenters[zone])</f>
        <v>MH1</v>
      </c>
      <c r="N156" t="str">
        <f>_xlfn.XLOOKUP(scd[[#This Row],[zone]],plants[zone],plants[processing_plant_id])</f>
        <v>Plant_4</v>
      </c>
      <c r="O156" t="s">
        <v>507</v>
      </c>
      <c r="P156">
        <v>9.5</v>
      </c>
      <c r="Q156">
        <v>45.5</v>
      </c>
      <c r="R156">
        <v>3.7</v>
      </c>
      <c r="S156">
        <v>8.52</v>
      </c>
      <c r="T156">
        <v>31.6</v>
      </c>
      <c r="U156">
        <v>5</v>
      </c>
      <c r="V156" t="b">
        <v>1</v>
      </c>
      <c r="W156">
        <v>0</v>
      </c>
      <c r="X156">
        <v>2027.48</v>
      </c>
      <c r="Y156" s="1">
        <v>45746</v>
      </c>
      <c r="Z156" t="s">
        <v>118</v>
      </c>
      <c r="AA156" t="s">
        <v>42</v>
      </c>
      <c r="AB156" t="s">
        <v>611</v>
      </c>
      <c r="AC156">
        <v>45</v>
      </c>
      <c r="AD156">
        <v>45.5</v>
      </c>
      <c r="AE156">
        <v>44.56</v>
      </c>
    </row>
    <row r="157" spans="1:31" x14ac:dyDescent="0.25">
      <c r="A157" t="s">
        <v>1009</v>
      </c>
      <c r="B157" s="1">
        <v>45788</v>
      </c>
      <c r="C157" s="2">
        <v>45788.385416666664</v>
      </c>
      <c r="D157" s="2">
        <v>45788.420138888891</v>
      </c>
      <c r="E157" t="s">
        <v>1010</v>
      </c>
      <c r="F157" t="str">
        <f>_xlfn.XLOOKUP(scd[[#This Row],[farm_id]],farms[farm_id],farms[farmer_name])</f>
        <v>Farmer_684</v>
      </c>
      <c r="G157" t="str">
        <f>_xlfn.XLOOKUP(scd[[#This Row],[farm_id]],farms[farm_id],farms[village])</f>
        <v>Village_176</v>
      </c>
      <c r="H157" t="str">
        <f>_xlfn.XLOOKUP(scd[[#This Row],[farm_id]],farms[farm_id],farms[district])</f>
        <v>Hisar</v>
      </c>
      <c r="I157" t="str">
        <f>_xlfn.XLOOKUP(scd[[#This Row],[farm_id]],farms[farm_id],farms[state])</f>
        <v>Haryana</v>
      </c>
      <c r="J157" t="str">
        <f>_xlfn.XLOOKUP(scd[[#This Row],[district]],cooperatives[district],cooperatives[cooperative_id])</f>
        <v>Coop_15</v>
      </c>
      <c r="K157" t="str">
        <f>_xlfn.XLOOKUP(scd[[#This Row],[village]],collectioncenters[village],collectioncenters[collection_center_id])</f>
        <v>CC_85</v>
      </c>
      <c r="L157" t="str">
        <f>_xlfn.XLOOKUP(scd[[#This Row],[district]],chillingcenters[district],chillingcenters[chilling_center_id])</f>
        <v>Chill_15</v>
      </c>
      <c r="M157" t="str">
        <f>_xlfn.XLOOKUP(scd[[#This Row],[chilling_center_id]],chillingcenters[chilling_center_id],chillingcenters[zone])</f>
        <v>HR2</v>
      </c>
      <c r="N157" t="str">
        <f>_xlfn.XLOOKUP(scd[[#This Row],[zone]],plants[zone],plants[processing_plant_id])</f>
        <v>Plant_12</v>
      </c>
      <c r="O157" t="s">
        <v>40</v>
      </c>
      <c r="P157">
        <v>40.700000000000003</v>
      </c>
      <c r="Q157">
        <v>79.400000000000006</v>
      </c>
      <c r="R157">
        <v>3.7</v>
      </c>
      <c r="S157">
        <v>8.73</v>
      </c>
      <c r="T157">
        <v>22.8</v>
      </c>
      <c r="U157">
        <v>1</v>
      </c>
      <c r="V157" t="b">
        <v>1</v>
      </c>
      <c r="W157">
        <v>0.02</v>
      </c>
      <c r="X157">
        <v>3587.18</v>
      </c>
      <c r="Y157" s="1">
        <v>45788</v>
      </c>
      <c r="Z157" t="s">
        <v>76</v>
      </c>
      <c r="AA157" t="s">
        <v>216</v>
      </c>
      <c r="AB157" t="s">
        <v>1013</v>
      </c>
      <c r="AC157">
        <v>50</v>
      </c>
      <c r="AD157">
        <v>79.38</v>
      </c>
      <c r="AE157">
        <v>45.19</v>
      </c>
    </row>
    <row r="158" spans="1:31" x14ac:dyDescent="0.25">
      <c r="A158" t="s">
        <v>1362</v>
      </c>
      <c r="B158" s="1">
        <v>45805</v>
      </c>
      <c r="C158" s="2">
        <v>45805.420138888891</v>
      </c>
      <c r="D158" s="2">
        <v>45805.464583333334</v>
      </c>
      <c r="E158" t="s">
        <v>1363</v>
      </c>
      <c r="F158" t="str">
        <f>_xlfn.XLOOKUP(scd[[#This Row],[farm_id]],farms[farm_id],farms[farmer_name])</f>
        <v>Farmer_796</v>
      </c>
      <c r="G158" t="str">
        <f>_xlfn.XLOOKUP(scd[[#This Row],[farm_id]],farms[farm_id],farms[village])</f>
        <v>Village_184</v>
      </c>
      <c r="H158" t="str">
        <f>_xlfn.XLOOKUP(scd[[#This Row],[farm_id]],farms[farm_id],farms[district])</f>
        <v>Ludhiana</v>
      </c>
      <c r="I158" t="str">
        <f>_xlfn.XLOOKUP(scd[[#This Row],[farm_id]],farms[farm_id],farms[state])</f>
        <v>Punjab</v>
      </c>
      <c r="J158" t="str">
        <f>_xlfn.XLOOKUP(scd[[#This Row],[district]],cooperatives[district],cooperatives[cooperative_id])</f>
        <v>Coop_27</v>
      </c>
      <c r="K158" t="str">
        <f>_xlfn.XLOOKUP(scd[[#This Row],[village]],collectioncenters[village],collectioncenters[collection_center_id])</f>
        <v>CC_94</v>
      </c>
      <c r="L158" t="str">
        <f>_xlfn.XLOOKUP(scd[[#This Row],[district]],chillingcenters[district],chillingcenters[chilling_center_id])</f>
        <v>Chill_27</v>
      </c>
      <c r="M158" t="str">
        <f>_xlfn.XLOOKUP(scd[[#This Row],[chilling_center_id]],chillingcenters[chilling_center_id],chillingcenters[zone])</f>
        <v>PJ2</v>
      </c>
      <c r="N158" t="str">
        <f>_xlfn.XLOOKUP(scd[[#This Row],[zone]],plants[zone],plants[processing_plant_id])</f>
        <v>Plant_7</v>
      </c>
      <c r="O158" t="s">
        <v>539</v>
      </c>
      <c r="P158">
        <v>28.4</v>
      </c>
      <c r="Q158">
        <v>36.6</v>
      </c>
      <c r="R158">
        <v>3.7</v>
      </c>
      <c r="S158">
        <v>8.8800000000000008</v>
      </c>
      <c r="T158">
        <v>27.5</v>
      </c>
      <c r="U158">
        <v>6.8</v>
      </c>
      <c r="V158" t="b">
        <v>1</v>
      </c>
      <c r="W158">
        <v>0.34</v>
      </c>
      <c r="X158">
        <v>1654.91</v>
      </c>
      <c r="Y158" s="1">
        <v>45812</v>
      </c>
      <c r="Z158" t="s">
        <v>41</v>
      </c>
      <c r="AA158" t="s">
        <v>42</v>
      </c>
      <c r="AB158" t="s">
        <v>1364</v>
      </c>
      <c r="AC158">
        <v>64</v>
      </c>
      <c r="AD158">
        <v>36.26</v>
      </c>
      <c r="AE158">
        <v>45.64</v>
      </c>
    </row>
    <row r="159" spans="1:31" x14ac:dyDescent="0.25">
      <c r="A159" t="s">
        <v>2111</v>
      </c>
      <c r="B159" s="1">
        <v>45777</v>
      </c>
      <c r="C159" s="2">
        <v>45777.228472222225</v>
      </c>
      <c r="D159" s="2">
        <v>45777.255555555559</v>
      </c>
      <c r="E159" t="s">
        <v>2112</v>
      </c>
      <c r="F159" t="str">
        <f>_xlfn.XLOOKUP(scd[[#This Row],[farm_id]],farms[farm_id],farms[farmer_name])</f>
        <v>Farmer_859</v>
      </c>
      <c r="G159" t="str">
        <f>_xlfn.XLOOKUP(scd[[#This Row],[farm_id]],farms[farm_id],farms[village])</f>
        <v>Village_169</v>
      </c>
      <c r="H159" t="str">
        <f>_xlfn.XLOOKUP(scd[[#This Row],[farm_id]],farms[farm_id],farms[district])</f>
        <v>Mysore</v>
      </c>
      <c r="I159" t="str">
        <f>_xlfn.XLOOKUP(scd[[#This Row],[farm_id]],farms[farm_id],farms[state])</f>
        <v>Karnataka</v>
      </c>
      <c r="J159" t="str">
        <f>_xlfn.XLOOKUP(scd[[#This Row],[district]],cooperatives[district],cooperatives[cooperative_id])</f>
        <v>Coop_11</v>
      </c>
      <c r="K159" t="str">
        <f>_xlfn.XLOOKUP(scd[[#This Row],[village]],collectioncenters[village],collectioncenters[collection_center_id])</f>
        <v>CC_78</v>
      </c>
      <c r="L159" t="str">
        <f>_xlfn.XLOOKUP(scd[[#This Row],[district]],chillingcenters[district],chillingcenters[chilling_center_id])</f>
        <v>Chill_11</v>
      </c>
      <c r="M159" t="str">
        <f>_xlfn.XLOOKUP(scd[[#This Row],[chilling_center_id]],chillingcenters[chilling_center_id],chillingcenters[zone])</f>
        <v>KA1</v>
      </c>
      <c r="N159" t="str">
        <f>_xlfn.XLOOKUP(scd[[#This Row],[zone]],plants[zone],plants[processing_plant_id])</f>
        <v>Plant_6</v>
      </c>
      <c r="O159" t="s">
        <v>447</v>
      </c>
      <c r="P159">
        <v>3.9</v>
      </c>
      <c r="Q159">
        <v>5.6</v>
      </c>
      <c r="R159">
        <v>3.7</v>
      </c>
      <c r="S159">
        <v>8.83</v>
      </c>
      <c r="T159">
        <v>23.4</v>
      </c>
      <c r="U159">
        <v>2</v>
      </c>
      <c r="V159" t="b">
        <v>1</v>
      </c>
      <c r="W159">
        <v>0.24</v>
      </c>
      <c r="X159">
        <v>243.83</v>
      </c>
      <c r="Y159" s="1">
        <v>45779</v>
      </c>
      <c r="Z159" t="s">
        <v>76</v>
      </c>
      <c r="AA159" t="s">
        <v>216</v>
      </c>
      <c r="AB159" t="s">
        <v>2114</v>
      </c>
      <c r="AC159">
        <v>39</v>
      </c>
      <c r="AD159">
        <v>5.3599999999999897</v>
      </c>
      <c r="AE159">
        <v>45.49</v>
      </c>
    </row>
    <row r="160" spans="1:31" x14ac:dyDescent="0.25">
      <c r="A160" t="s">
        <v>3082</v>
      </c>
      <c r="B160" s="1">
        <v>45783</v>
      </c>
      <c r="C160" s="2">
        <v>45783.182638888888</v>
      </c>
      <c r="D160" s="2">
        <v>45783.259027777778</v>
      </c>
      <c r="E160" t="s">
        <v>3083</v>
      </c>
      <c r="F160" t="str">
        <f>_xlfn.XLOOKUP(scd[[#This Row],[farm_id]],farms[farm_id],farms[farmer_name])</f>
        <v>Farmer_437</v>
      </c>
      <c r="G160" t="str">
        <f>_xlfn.XLOOKUP(scd[[#This Row],[farm_id]],farms[farm_id],farms[village])</f>
        <v>Village_163</v>
      </c>
      <c r="H160" t="str">
        <f>_xlfn.XLOOKUP(scd[[#This Row],[farm_id]],farms[farm_id],farms[district])</f>
        <v>Karnal</v>
      </c>
      <c r="I160" t="str">
        <f>_xlfn.XLOOKUP(scd[[#This Row],[farm_id]],farms[farm_id],farms[state])</f>
        <v>Haryana</v>
      </c>
      <c r="J160" t="str">
        <f>_xlfn.XLOOKUP(scd[[#This Row],[district]],cooperatives[district],cooperatives[cooperative_id])</f>
        <v>Coop_1</v>
      </c>
      <c r="K160" t="str">
        <f>_xlfn.XLOOKUP(scd[[#This Row],[village]],collectioncenters[village],collectioncenters[collection_center_id])</f>
        <v>CC_72</v>
      </c>
      <c r="L160" t="str">
        <f>_xlfn.XLOOKUP(scd[[#This Row],[district]],chillingcenters[district],chillingcenters[chilling_center_id])</f>
        <v>Chill_1</v>
      </c>
      <c r="M160" t="str">
        <f>_xlfn.XLOOKUP(scd[[#This Row],[chilling_center_id]],chillingcenters[chilling_center_id],chillingcenters[zone])</f>
        <v>HR1</v>
      </c>
      <c r="N160" t="str">
        <f>_xlfn.XLOOKUP(scd[[#This Row],[zone]],plants[zone],plants[processing_plant_id])</f>
        <v>Plant_11</v>
      </c>
      <c r="O160" t="s">
        <v>742</v>
      </c>
      <c r="P160">
        <v>1.4</v>
      </c>
      <c r="Q160">
        <v>12.8</v>
      </c>
      <c r="R160">
        <v>3.7</v>
      </c>
      <c r="S160">
        <v>8.5299999999999994</v>
      </c>
      <c r="T160">
        <v>24.9</v>
      </c>
      <c r="U160">
        <v>4.0999999999999996</v>
      </c>
      <c r="V160" t="b">
        <v>1</v>
      </c>
      <c r="W160">
        <v>0</v>
      </c>
      <c r="X160">
        <v>570.75</v>
      </c>
      <c r="Y160" s="1">
        <v>45784</v>
      </c>
      <c r="Z160" t="s">
        <v>239</v>
      </c>
      <c r="AA160" t="s">
        <v>42</v>
      </c>
      <c r="AB160" t="s">
        <v>3084</v>
      </c>
      <c r="AC160">
        <v>110</v>
      </c>
      <c r="AD160">
        <v>12.8</v>
      </c>
      <c r="AE160">
        <v>44.59</v>
      </c>
    </row>
    <row r="161" spans="1:31" x14ac:dyDescent="0.25">
      <c r="A161" t="s">
        <v>530</v>
      </c>
      <c r="B161" s="1">
        <v>45672</v>
      </c>
      <c r="C161" s="2">
        <v>45672.443749999999</v>
      </c>
      <c r="D161" s="2">
        <v>45672.461111111108</v>
      </c>
      <c r="E161" t="s">
        <v>531</v>
      </c>
      <c r="F161" t="str">
        <f>_xlfn.XLOOKUP(scd[[#This Row],[farm_id]],farms[farm_id],farms[farmer_name])</f>
        <v>Farmer_408</v>
      </c>
      <c r="G161" t="str">
        <f>_xlfn.XLOOKUP(scd[[#This Row],[farm_id]],farms[farm_id],farms[village])</f>
        <v>Village_36</v>
      </c>
      <c r="H161" t="str">
        <f>_xlfn.XLOOKUP(scd[[#This Row],[farm_id]],farms[farm_id],farms[district])</f>
        <v>Hubli</v>
      </c>
      <c r="I161" t="str">
        <f>_xlfn.XLOOKUP(scd[[#This Row],[farm_id]],farms[farm_id],farms[state])</f>
        <v>Karnataka</v>
      </c>
      <c r="J161" t="str">
        <f>_xlfn.XLOOKUP(scd[[#This Row],[district]],cooperatives[district],cooperatives[cooperative_id])</f>
        <v>Coop_18</v>
      </c>
      <c r="K161" t="str">
        <f>_xlfn.XLOOKUP(scd[[#This Row],[village]],collectioncenters[village],collectioncenters[collection_center_id])</f>
        <v>CC_129</v>
      </c>
      <c r="L161" t="str">
        <f>_xlfn.XLOOKUP(scd[[#This Row],[district]],chillingcenters[district],chillingcenters[chilling_center_id])</f>
        <v>Chill_18</v>
      </c>
      <c r="M161" t="str">
        <f>_xlfn.XLOOKUP(scd[[#This Row],[chilling_center_id]],chillingcenters[chilling_center_id],chillingcenters[zone])</f>
        <v>KA2</v>
      </c>
      <c r="N161" t="str">
        <f>_xlfn.XLOOKUP(scd[[#This Row],[zone]],plants[zone],plants[processing_plant_id])</f>
        <v>Plant_8</v>
      </c>
      <c r="O161" t="s">
        <v>75</v>
      </c>
      <c r="P161">
        <v>4.8</v>
      </c>
      <c r="Q161">
        <v>15.8</v>
      </c>
      <c r="R161">
        <v>3.71</v>
      </c>
      <c r="S161">
        <v>8.5500000000000007</v>
      </c>
      <c r="T161">
        <v>34.200000000000003</v>
      </c>
      <c r="U161">
        <v>12</v>
      </c>
      <c r="V161" t="b">
        <v>0</v>
      </c>
      <c r="W161">
        <v>3.05</v>
      </c>
      <c r="X161">
        <v>569.92999999999995</v>
      </c>
      <c r="Y161" s="1">
        <v>45675</v>
      </c>
      <c r="Z161" t="s">
        <v>76</v>
      </c>
      <c r="AA161" t="s">
        <v>42</v>
      </c>
      <c r="AB161" t="s">
        <v>534</v>
      </c>
      <c r="AC161">
        <v>25</v>
      </c>
      <c r="AD161">
        <v>12.75</v>
      </c>
      <c r="AE161">
        <v>44.7</v>
      </c>
    </row>
    <row r="162" spans="1:31" x14ac:dyDescent="0.25">
      <c r="A162" t="s">
        <v>1384</v>
      </c>
      <c r="B162" s="1">
        <v>45833</v>
      </c>
      <c r="C162" s="2">
        <v>45833.299305555556</v>
      </c>
      <c r="D162" s="2">
        <v>45833.353472222225</v>
      </c>
      <c r="E162" t="s">
        <v>1385</v>
      </c>
      <c r="F162" t="str">
        <f>_xlfn.XLOOKUP(scd[[#This Row],[farm_id]],farms[farm_id],farms[farmer_name])</f>
        <v>Farmer_130</v>
      </c>
      <c r="G162" t="str">
        <f>_xlfn.XLOOKUP(scd[[#This Row],[farm_id]],farms[farm_id],farms[village])</f>
        <v>Village_76</v>
      </c>
      <c r="H162" t="str">
        <f>_xlfn.XLOOKUP(scd[[#This Row],[farm_id]],farms[farm_id],farms[district])</f>
        <v>Jalandhar</v>
      </c>
      <c r="I162" t="str">
        <f>_xlfn.XLOOKUP(scd[[#This Row],[farm_id]],farms[farm_id],farms[state])</f>
        <v>Punjab</v>
      </c>
      <c r="J162" t="str">
        <f>_xlfn.XLOOKUP(scd[[#This Row],[district]],cooperatives[district],cooperatives[cooperative_id])</f>
        <v>Coop_26</v>
      </c>
      <c r="K162" t="str">
        <f>_xlfn.XLOOKUP(scd[[#This Row],[village]],collectioncenters[village],collectioncenters[collection_center_id])</f>
        <v>CC_172</v>
      </c>
      <c r="L162" t="str">
        <f>_xlfn.XLOOKUP(scd[[#This Row],[district]],chillingcenters[district],chillingcenters[chilling_center_id])</f>
        <v>Chill_26</v>
      </c>
      <c r="M162" t="str">
        <f>_xlfn.XLOOKUP(scd[[#This Row],[chilling_center_id]],chillingcenters[chilling_center_id],chillingcenters[zone])</f>
        <v>PJ1</v>
      </c>
      <c r="N162" t="str">
        <f>_xlfn.XLOOKUP(scd[[#This Row],[zone]],plants[zone],plants[processing_plant_id])</f>
        <v>Plant_3</v>
      </c>
      <c r="O162" t="s">
        <v>155</v>
      </c>
      <c r="P162">
        <v>12.4</v>
      </c>
      <c r="Q162">
        <v>39</v>
      </c>
      <c r="R162">
        <v>3.71</v>
      </c>
      <c r="S162">
        <v>9.02</v>
      </c>
      <c r="T162">
        <v>31.5</v>
      </c>
      <c r="U162">
        <v>12</v>
      </c>
      <c r="V162" t="b">
        <v>1</v>
      </c>
      <c r="W162">
        <v>0.04</v>
      </c>
      <c r="X162">
        <v>1796.45</v>
      </c>
      <c r="Y162" s="1">
        <v>45836</v>
      </c>
      <c r="Z162" t="s">
        <v>118</v>
      </c>
      <c r="AA162" t="s">
        <v>42</v>
      </c>
      <c r="AB162" t="s">
        <v>1387</v>
      </c>
      <c r="AC162">
        <v>78</v>
      </c>
      <c r="AD162">
        <v>38.96</v>
      </c>
      <c r="AE162">
        <v>46.11</v>
      </c>
    </row>
    <row r="163" spans="1:31" x14ac:dyDescent="0.25">
      <c r="A163" t="s">
        <v>1461</v>
      </c>
      <c r="B163" s="1">
        <v>45815</v>
      </c>
      <c r="C163" s="2">
        <v>45815.418749999997</v>
      </c>
      <c r="D163" s="2">
        <v>45815.468055555553</v>
      </c>
      <c r="E163" t="s">
        <v>1462</v>
      </c>
      <c r="F163" t="str">
        <f>_xlfn.XLOOKUP(scd[[#This Row],[farm_id]],farms[farm_id],farms[farmer_name])</f>
        <v>Farmer_640</v>
      </c>
      <c r="G163" t="str">
        <f>_xlfn.XLOOKUP(scd[[#This Row],[farm_id]],farms[farm_id],farms[village])</f>
        <v>Village_10</v>
      </c>
      <c r="H163" t="str">
        <f>_xlfn.XLOOKUP(scd[[#This Row],[farm_id]],farms[farm_id],farms[district])</f>
        <v>Madurai</v>
      </c>
      <c r="I163" t="str">
        <f>_xlfn.XLOOKUP(scd[[#This Row],[farm_id]],farms[farm_id],farms[state])</f>
        <v>Tamil Nadu</v>
      </c>
      <c r="J163" t="str">
        <f>_xlfn.XLOOKUP(scd[[#This Row],[district]],cooperatives[district],cooperatives[cooperative_id])</f>
        <v>Coop_20</v>
      </c>
      <c r="K163" t="str">
        <f>_xlfn.XLOOKUP(scd[[#This Row],[village]],collectioncenters[village],collectioncenters[collection_center_id])</f>
        <v>CC_2</v>
      </c>
      <c r="L163" t="str">
        <f>_xlfn.XLOOKUP(scd[[#This Row],[district]],chillingcenters[district],chillingcenters[chilling_center_id])</f>
        <v>Chill_20</v>
      </c>
      <c r="M163" t="str">
        <f>_xlfn.XLOOKUP(scd[[#This Row],[chilling_center_id]],chillingcenters[chilling_center_id],chillingcenters[zone])</f>
        <v>TN2</v>
      </c>
      <c r="N163" t="str">
        <f>_xlfn.XLOOKUP(scd[[#This Row],[zone]],plants[zone],plants[processing_plant_id])</f>
        <v>Plant_10</v>
      </c>
      <c r="O163" t="s">
        <v>502</v>
      </c>
      <c r="P163">
        <v>1.2</v>
      </c>
      <c r="Q163">
        <v>34.700000000000003</v>
      </c>
      <c r="R163">
        <v>3.71</v>
      </c>
      <c r="S163">
        <v>8.41</v>
      </c>
      <c r="T163">
        <v>23.5</v>
      </c>
      <c r="U163">
        <v>19.399999999999999</v>
      </c>
      <c r="V163" t="b">
        <v>1</v>
      </c>
      <c r="W163">
        <v>0</v>
      </c>
      <c r="X163">
        <v>1536.52</v>
      </c>
      <c r="Y163" s="1">
        <v>45815</v>
      </c>
      <c r="Z163" t="s">
        <v>118</v>
      </c>
      <c r="AA163" t="s">
        <v>42</v>
      </c>
      <c r="AB163" t="s">
        <v>1463</v>
      </c>
      <c r="AC163">
        <v>71</v>
      </c>
      <c r="AD163">
        <v>34.700000000000003</v>
      </c>
      <c r="AE163">
        <v>44.28</v>
      </c>
    </row>
    <row r="164" spans="1:31" x14ac:dyDescent="0.25">
      <c r="A164" t="s">
        <v>1992</v>
      </c>
      <c r="B164" s="1">
        <v>45817</v>
      </c>
      <c r="C164" s="2">
        <v>45817.398611111108</v>
      </c>
      <c r="D164" s="2">
        <v>45817.445833333331</v>
      </c>
      <c r="E164" t="s">
        <v>1993</v>
      </c>
      <c r="F164" t="str">
        <f>_xlfn.XLOOKUP(scd[[#This Row],[farm_id]],farms[farm_id],farms[farmer_name])</f>
        <v>Farmer_16</v>
      </c>
      <c r="G164" t="str">
        <f>_xlfn.XLOOKUP(scd[[#This Row],[farm_id]],farms[farm_id],farms[village])</f>
        <v>Village_31</v>
      </c>
      <c r="H164" t="str">
        <f>_xlfn.XLOOKUP(scd[[#This Row],[farm_id]],farms[farm_id],farms[district])</f>
        <v>Panipat</v>
      </c>
      <c r="I164" t="str">
        <f>_xlfn.XLOOKUP(scd[[#This Row],[farm_id]],farms[farm_id],farms[state])</f>
        <v>Haryana</v>
      </c>
      <c r="J164" t="str">
        <f>_xlfn.XLOOKUP(scd[[#This Row],[district]],cooperatives[district],cooperatives[cooperative_id])</f>
        <v>Coop_28</v>
      </c>
      <c r="K164" t="str">
        <f>_xlfn.XLOOKUP(scd[[#This Row],[village]],collectioncenters[village],collectioncenters[collection_center_id])</f>
        <v>CC_124</v>
      </c>
      <c r="L164" t="str">
        <f>_xlfn.XLOOKUP(scd[[#This Row],[district]],chillingcenters[district],chillingcenters[chilling_center_id])</f>
        <v>Chill_28</v>
      </c>
      <c r="M164" t="str">
        <f>_xlfn.XLOOKUP(scd[[#This Row],[chilling_center_id]],chillingcenters[chilling_center_id],chillingcenters[zone])</f>
        <v>HR2</v>
      </c>
      <c r="N164" t="str">
        <f>_xlfn.XLOOKUP(scd[[#This Row],[zone]],plants[zone],plants[processing_plant_id])</f>
        <v>Plant_12</v>
      </c>
      <c r="O164" t="s">
        <v>75</v>
      </c>
      <c r="P164">
        <v>3.3</v>
      </c>
      <c r="Q164">
        <v>37.5</v>
      </c>
      <c r="R164">
        <v>3.71</v>
      </c>
      <c r="S164">
        <v>8.8699999999999992</v>
      </c>
      <c r="T164">
        <v>30</v>
      </c>
      <c r="U164">
        <v>9.9</v>
      </c>
      <c r="V164" t="b">
        <v>0</v>
      </c>
      <c r="W164">
        <v>3.34</v>
      </c>
      <c r="X164">
        <v>1559.75</v>
      </c>
      <c r="Y164" s="1">
        <v>45820</v>
      </c>
      <c r="Z164" t="s">
        <v>76</v>
      </c>
      <c r="AA164" t="s">
        <v>420</v>
      </c>
      <c r="AB164" t="s">
        <v>1994</v>
      </c>
      <c r="AC164">
        <v>68</v>
      </c>
      <c r="AD164">
        <v>34.159999999999997</v>
      </c>
      <c r="AE164">
        <v>45.66</v>
      </c>
    </row>
    <row r="165" spans="1:31" x14ac:dyDescent="0.25">
      <c r="A165" t="s">
        <v>2248</v>
      </c>
      <c r="B165" s="1">
        <v>45797</v>
      </c>
      <c r="C165" s="2">
        <v>45797.291666666664</v>
      </c>
      <c r="D165" s="2">
        <v>45797.354166666664</v>
      </c>
      <c r="E165" t="s">
        <v>2249</v>
      </c>
      <c r="F165" t="str">
        <f>_xlfn.XLOOKUP(scd[[#This Row],[farm_id]],farms[farm_id],farms[farmer_name])</f>
        <v>Farmer_733</v>
      </c>
      <c r="G165" t="str">
        <f>_xlfn.XLOOKUP(scd[[#This Row],[farm_id]],farms[farm_id],farms[village])</f>
        <v>Village_20</v>
      </c>
      <c r="H165" t="str">
        <f>_xlfn.XLOOKUP(scd[[#This Row],[farm_id]],farms[farm_id],farms[district])</f>
        <v>Gurugram</v>
      </c>
      <c r="I165" t="str">
        <f>_xlfn.XLOOKUP(scd[[#This Row],[farm_id]],farms[farm_id],farms[state])</f>
        <v>Haryana</v>
      </c>
      <c r="J165" t="str">
        <f>_xlfn.XLOOKUP(scd[[#This Row],[district]],cooperatives[district],cooperatives[cooperative_id])</f>
        <v>Coop_2</v>
      </c>
      <c r="K165" t="str">
        <f>_xlfn.XLOOKUP(scd[[#This Row],[village]],collectioncenters[village],collectioncenters[collection_center_id])</f>
        <v>CC_111</v>
      </c>
      <c r="L165" t="str">
        <f>_xlfn.XLOOKUP(scd[[#This Row],[district]],chillingcenters[district],chillingcenters[chilling_center_id])</f>
        <v>Chill_2</v>
      </c>
      <c r="M165" t="str">
        <f>_xlfn.XLOOKUP(scd[[#This Row],[chilling_center_id]],chillingcenters[chilling_center_id],chillingcenters[zone])</f>
        <v>HR1</v>
      </c>
      <c r="N165" t="str">
        <f>_xlfn.XLOOKUP(scd[[#This Row],[zone]],plants[zone],plants[processing_plant_id])</f>
        <v>Plant_11</v>
      </c>
      <c r="O165" t="s">
        <v>660</v>
      </c>
      <c r="P165">
        <v>5.0999999999999996</v>
      </c>
      <c r="Q165">
        <v>33.799999999999997</v>
      </c>
      <c r="R165">
        <v>3.71</v>
      </c>
      <c r="S165">
        <v>8.42</v>
      </c>
      <c r="T165">
        <v>33.200000000000003</v>
      </c>
      <c r="U165">
        <v>12</v>
      </c>
      <c r="V165" t="b">
        <v>1</v>
      </c>
      <c r="W165">
        <v>0</v>
      </c>
      <c r="X165">
        <v>1497.68</v>
      </c>
      <c r="Y165" s="1">
        <v>45797</v>
      </c>
      <c r="Z165" t="s">
        <v>76</v>
      </c>
      <c r="AA165" t="s">
        <v>42</v>
      </c>
      <c r="AB165" t="s">
        <v>2250</v>
      </c>
      <c r="AC165">
        <v>90</v>
      </c>
      <c r="AD165">
        <v>33.799999999999997</v>
      </c>
      <c r="AE165">
        <v>44.31</v>
      </c>
    </row>
    <row r="166" spans="1:31" x14ac:dyDescent="0.25">
      <c r="A166" t="s">
        <v>2395</v>
      </c>
      <c r="B166" s="1">
        <v>45676</v>
      </c>
      <c r="C166" s="2">
        <v>45676.331944444442</v>
      </c>
      <c r="D166" s="2">
        <v>45676.372916666667</v>
      </c>
      <c r="E166" t="s">
        <v>248</v>
      </c>
      <c r="F166" t="str">
        <f>_xlfn.XLOOKUP(scd[[#This Row],[farm_id]],farms[farm_id],farms[farmer_name])</f>
        <v>Farmer_846</v>
      </c>
      <c r="G166" t="str">
        <f>_xlfn.XLOOKUP(scd[[#This Row],[farm_id]],farms[farm_id],farms[village])</f>
        <v>Village_56</v>
      </c>
      <c r="H166" t="str">
        <f>_xlfn.XLOOKUP(scd[[#This Row],[farm_id]],farms[farm_id],farms[district])</f>
        <v>Jaipur</v>
      </c>
      <c r="I166" t="str">
        <f>_xlfn.XLOOKUP(scd[[#This Row],[farm_id]],farms[farm_id],farms[state])</f>
        <v>Rajasthan</v>
      </c>
      <c r="J166" t="str">
        <f>_xlfn.XLOOKUP(scd[[#This Row],[district]],cooperatives[district],cooperatives[cooperative_id])</f>
        <v>Coop_8</v>
      </c>
      <c r="K166" t="str">
        <f>_xlfn.XLOOKUP(scd[[#This Row],[village]],collectioncenters[village],collectioncenters[collection_center_id])</f>
        <v>CC_151</v>
      </c>
      <c r="L166" t="str">
        <f>_xlfn.XLOOKUP(scd[[#This Row],[district]],chillingcenters[district],chillingcenters[chilling_center_id])</f>
        <v>Chill_8</v>
      </c>
      <c r="M166" t="str">
        <f>_xlfn.XLOOKUP(scd[[#This Row],[chilling_center_id]],chillingcenters[chilling_center_id],chillingcenters[zone])</f>
        <v>RJ1</v>
      </c>
      <c r="N166" t="str">
        <f>_xlfn.XLOOKUP(scd[[#This Row],[zone]],plants[zone],plants[processing_plant_id])</f>
        <v>Plant_2</v>
      </c>
      <c r="O166" t="s">
        <v>399</v>
      </c>
      <c r="P166">
        <v>4.9000000000000004</v>
      </c>
      <c r="Q166">
        <v>52.9</v>
      </c>
      <c r="R166">
        <v>3.71</v>
      </c>
      <c r="S166">
        <v>7.82</v>
      </c>
      <c r="T166">
        <v>31.2</v>
      </c>
      <c r="U166">
        <v>28.4</v>
      </c>
      <c r="V166" t="b">
        <v>1</v>
      </c>
      <c r="W166">
        <v>0</v>
      </c>
      <c r="X166">
        <v>2248.7800000000002</v>
      </c>
      <c r="Y166" s="1">
        <v>45676</v>
      </c>
      <c r="Z166" t="s">
        <v>118</v>
      </c>
      <c r="AA166" t="s">
        <v>42</v>
      </c>
      <c r="AB166" t="s">
        <v>2397</v>
      </c>
      <c r="AC166">
        <v>59</v>
      </c>
      <c r="AD166">
        <v>52.9</v>
      </c>
      <c r="AE166">
        <v>42.51</v>
      </c>
    </row>
    <row r="167" spans="1:31" x14ac:dyDescent="0.25">
      <c r="A167" t="s">
        <v>3237</v>
      </c>
      <c r="B167" s="1">
        <v>45793</v>
      </c>
      <c r="C167" s="2">
        <v>45793.207638888889</v>
      </c>
      <c r="D167" s="2">
        <v>45793.260416666664</v>
      </c>
      <c r="E167" t="s">
        <v>2199</v>
      </c>
      <c r="F167" t="str">
        <f>_xlfn.XLOOKUP(scd[[#This Row],[farm_id]],farms[farm_id],farms[farmer_name])</f>
        <v>Farmer_675</v>
      </c>
      <c r="G167" t="str">
        <f>_xlfn.XLOOKUP(scd[[#This Row],[farm_id]],farms[farm_id],farms[village])</f>
        <v>Village_176</v>
      </c>
      <c r="H167" t="str">
        <f>_xlfn.XLOOKUP(scd[[#This Row],[farm_id]],farms[farm_id],farms[district])</f>
        <v>Karnal</v>
      </c>
      <c r="I167" t="str">
        <f>_xlfn.XLOOKUP(scd[[#This Row],[farm_id]],farms[farm_id],farms[state])</f>
        <v>Haryana</v>
      </c>
      <c r="J167" t="str">
        <f>_xlfn.XLOOKUP(scd[[#This Row],[district]],cooperatives[district],cooperatives[cooperative_id])</f>
        <v>Coop_1</v>
      </c>
      <c r="K167" t="str">
        <f>_xlfn.XLOOKUP(scd[[#This Row],[village]],collectioncenters[village],collectioncenters[collection_center_id])</f>
        <v>CC_85</v>
      </c>
      <c r="L167" t="str">
        <f>_xlfn.XLOOKUP(scd[[#This Row],[district]],chillingcenters[district],chillingcenters[chilling_center_id])</f>
        <v>Chill_1</v>
      </c>
      <c r="M167" t="str">
        <f>_xlfn.XLOOKUP(scd[[#This Row],[chilling_center_id]],chillingcenters[chilling_center_id],chillingcenters[zone])</f>
        <v>HR1</v>
      </c>
      <c r="N167" t="str">
        <f>_xlfn.XLOOKUP(scd[[#This Row],[zone]],plants[zone],plants[processing_plant_id])</f>
        <v>Plant_11</v>
      </c>
      <c r="O167" t="s">
        <v>231</v>
      </c>
      <c r="P167">
        <v>15.7</v>
      </c>
      <c r="Q167">
        <v>11.4</v>
      </c>
      <c r="R167">
        <v>3.71</v>
      </c>
      <c r="S167">
        <v>8.27</v>
      </c>
      <c r="T167">
        <v>33.6</v>
      </c>
      <c r="U167">
        <v>10.5</v>
      </c>
      <c r="V167" t="b">
        <v>1</v>
      </c>
      <c r="W167">
        <v>0</v>
      </c>
      <c r="X167">
        <v>500</v>
      </c>
      <c r="Y167" s="1">
        <v>45800</v>
      </c>
      <c r="Z167" t="s">
        <v>76</v>
      </c>
      <c r="AA167" t="s">
        <v>216</v>
      </c>
      <c r="AB167" t="s">
        <v>3238</v>
      </c>
      <c r="AC167">
        <v>76</v>
      </c>
      <c r="AD167">
        <v>11.4</v>
      </c>
      <c r="AE167">
        <v>43.86</v>
      </c>
    </row>
    <row r="168" spans="1:31" x14ac:dyDescent="0.25">
      <c r="A168" t="s">
        <v>1365</v>
      </c>
      <c r="B168" s="1">
        <v>45785</v>
      </c>
      <c r="C168" s="2">
        <v>45785.390277777777</v>
      </c>
      <c r="D168" s="2">
        <v>45785.393750000003</v>
      </c>
      <c r="E168" t="s">
        <v>1366</v>
      </c>
      <c r="F168" t="str">
        <f>_xlfn.XLOOKUP(scd[[#This Row],[farm_id]],farms[farm_id],farms[farmer_name])</f>
        <v>Farmer_664</v>
      </c>
      <c r="G168" t="str">
        <f>_xlfn.XLOOKUP(scd[[#This Row],[farm_id]],farms[farm_id],farms[village])</f>
        <v>Village_126</v>
      </c>
      <c r="H168" t="str">
        <f>_xlfn.XLOOKUP(scd[[#This Row],[farm_id]],farms[farm_id],farms[district])</f>
        <v>Jalandhar</v>
      </c>
      <c r="I168" t="str">
        <f>_xlfn.XLOOKUP(scd[[#This Row],[farm_id]],farms[farm_id],farms[state])</f>
        <v>Punjab</v>
      </c>
      <c r="J168" t="str">
        <f>_xlfn.XLOOKUP(scd[[#This Row],[district]],cooperatives[district],cooperatives[cooperative_id])</f>
        <v>Coop_26</v>
      </c>
      <c r="K168" t="str">
        <f>_xlfn.XLOOKUP(scd[[#This Row],[village]],collectioncenters[village],collectioncenters[collection_center_id])</f>
        <v>CC_31</v>
      </c>
      <c r="L168" t="str">
        <f>_xlfn.XLOOKUP(scd[[#This Row],[district]],chillingcenters[district],chillingcenters[chilling_center_id])</f>
        <v>Chill_26</v>
      </c>
      <c r="M168" t="str">
        <f>_xlfn.XLOOKUP(scd[[#This Row],[chilling_center_id]],chillingcenters[chilling_center_id],chillingcenters[zone])</f>
        <v>PJ1</v>
      </c>
      <c r="N168" t="str">
        <f>_xlfn.XLOOKUP(scd[[#This Row],[zone]],plants[zone],plants[processing_plant_id])</f>
        <v>Plant_3</v>
      </c>
      <c r="O168" t="s">
        <v>632</v>
      </c>
      <c r="P168">
        <v>2.5</v>
      </c>
      <c r="Q168">
        <v>40.9</v>
      </c>
      <c r="R168">
        <v>3.72</v>
      </c>
      <c r="S168">
        <v>8.64</v>
      </c>
      <c r="T168">
        <v>31.5</v>
      </c>
      <c r="U168">
        <v>11.6</v>
      </c>
      <c r="V168" t="b">
        <v>1</v>
      </c>
      <c r="W168">
        <v>0.82</v>
      </c>
      <c r="X168">
        <v>1804.4</v>
      </c>
      <c r="Y168" s="1">
        <v>45792</v>
      </c>
      <c r="Z168" t="s">
        <v>118</v>
      </c>
      <c r="AA168" t="s">
        <v>420</v>
      </c>
      <c r="AB168" t="s">
        <v>1367</v>
      </c>
      <c r="AC168">
        <v>5</v>
      </c>
      <c r="AD168">
        <v>40.08</v>
      </c>
      <c r="AE168">
        <v>45.02</v>
      </c>
    </row>
    <row r="169" spans="1:31" x14ac:dyDescent="0.25">
      <c r="A169" t="s">
        <v>1840</v>
      </c>
      <c r="B169" s="1">
        <v>45797</v>
      </c>
      <c r="C169" s="2">
        <v>45797.388888888891</v>
      </c>
      <c r="D169" s="2">
        <v>45797.416666666664</v>
      </c>
      <c r="E169" t="s">
        <v>1482</v>
      </c>
      <c r="F169" t="str">
        <f>_xlfn.XLOOKUP(scd[[#This Row],[farm_id]],farms[farm_id],farms[farmer_name])</f>
        <v>Farmer_349</v>
      </c>
      <c r="G169" t="str">
        <f>_xlfn.XLOOKUP(scd[[#This Row],[farm_id]],farms[farm_id],farms[village])</f>
        <v>Village_176</v>
      </c>
      <c r="H169" t="str">
        <f>_xlfn.XLOOKUP(scd[[#This Row],[farm_id]],farms[farm_id],farms[district])</f>
        <v>Vadodara</v>
      </c>
      <c r="I169" t="str">
        <f>_xlfn.XLOOKUP(scd[[#This Row],[farm_id]],farms[farm_id],farms[state])</f>
        <v>Gujarat</v>
      </c>
      <c r="J169" t="str">
        <f>_xlfn.XLOOKUP(scd[[#This Row],[district]],cooperatives[district],cooperatives[cooperative_id])</f>
        <v>Coop_6</v>
      </c>
      <c r="K169" t="str">
        <f>_xlfn.XLOOKUP(scd[[#This Row],[village]],collectioncenters[village],collectioncenters[collection_center_id])</f>
        <v>CC_85</v>
      </c>
      <c r="L169" t="str">
        <f>_xlfn.XLOOKUP(scd[[#This Row],[district]],chillingcenters[district],chillingcenters[chilling_center_id])</f>
        <v>Chill_6</v>
      </c>
      <c r="M169" t="str">
        <f>_xlfn.XLOOKUP(scd[[#This Row],[chilling_center_id]],chillingcenters[chilling_center_id],chillingcenters[zone])</f>
        <v>MH1</v>
      </c>
      <c r="N169" t="str">
        <f>_xlfn.XLOOKUP(scd[[#This Row],[zone]],plants[zone],plants[processing_plant_id])</f>
        <v>Plant_4</v>
      </c>
      <c r="O169" t="s">
        <v>64</v>
      </c>
      <c r="P169">
        <v>50.4</v>
      </c>
      <c r="Q169">
        <v>37.9</v>
      </c>
      <c r="R169">
        <v>3.72</v>
      </c>
      <c r="S169">
        <v>8.1</v>
      </c>
      <c r="T169">
        <v>29.8</v>
      </c>
      <c r="U169">
        <v>7.4</v>
      </c>
      <c r="V169" t="b">
        <v>1</v>
      </c>
      <c r="W169">
        <v>0</v>
      </c>
      <c r="X169">
        <v>1644.86</v>
      </c>
      <c r="Y169" s="1">
        <v>45797</v>
      </c>
      <c r="Z169" t="s">
        <v>76</v>
      </c>
      <c r="AA169" t="s">
        <v>42</v>
      </c>
      <c r="AB169" t="s">
        <v>1841</v>
      </c>
      <c r="AC169">
        <v>40</v>
      </c>
      <c r="AD169">
        <v>37.9</v>
      </c>
      <c r="AE169">
        <v>43.4</v>
      </c>
    </row>
    <row r="170" spans="1:31" x14ac:dyDescent="0.25">
      <c r="A170" t="s">
        <v>1978</v>
      </c>
      <c r="B170" s="1">
        <v>45681</v>
      </c>
      <c r="C170" s="2">
        <v>45681.377083333333</v>
      </c>
      <c r="D170" s="2">
        <v>45681.442361111112</v>
      </c>
      <c r="E170" t="s">
        <v>1979</v>
      </c>
      <c r="F170" t="str">
        <f>_xlfn.XLOOKUP(scd[[#This Row],[farm_id]],farms[farm_id],farms[farmer_name])</f>
        <v>Farmer_575</v>
      </c>
      <c r="G170" t="str">
        <f>_xlfn.XLOOKUP(scd[[#This Row],[farm_id]],farms[farm_id],farms[village])</f>
        <v>Village_139</v>
      </c>
      <c r="H170" t="str">
        <f>_xlfn.XLOOKUP(scd[[#This Row],[farm_id]],farms[farm_id],farms[district])</f>
        <v>Chennai</v>
      </c>
      <c r="I170" t="str">
        <f>_xlfn.XLOOKUP(scd[[#This Row],[farm_id]],farms[farm_id],farms[state])</f>
        <v>Tamil Nadu</v>
      </c>
      <c r="J170" t="str">
        <f>_xlfn.XLOOKUP(scd[[#This Row],[district]],cooperatives[district],cooperatives[cooperative_id])</f>
        <v>Coop_22</v>
      </c>
      <c r="K170" t="str">
        <f>_xlfn.XLOOKUP(scd[[#This Row],[village]],collectioncenters[village],collectioncenters[collection_center_id])</f>
        <v>CC_45</v>
      </c>
      <c r="L170" t="str">
        <f>_xlfn.XLOOKUP(scd[[#This Row],[district]],chillingcenters[district],chillingcenters[chilling_center_id])</f>
        <v>Chill_22</v>
      </c>
      <c r="M170" t="str">
        <f>_xlfn.XLOOKUP(scd[[#This Row],[chilling_center_id]],chillingcenters[chilling_center_id],chillingcenters[zone])</f>
        <v>TN1</v>
      </c>
      <c r="N170" t="str">
        <f>_xlfn.XLOOKUP(scd[[#This Row],[zone]],plants[zone],plants[processing_plant_id])</f>
        <v>Plant_1</v>
      </c>
      <c r="O170" t="s">
        <v>238</v>
      </c>
      <c r="P170">
        <v>13.7</v>
      </c>
      <c r="Q170">
        <v>6</v>
      </c>
      <c r="R170">
        <v>3.72</v>
      </c>
      <c r="S170">
        <v>8.93</v>
      </c>
      <c r="T170">
        <v>25.7</v>
      </c>
      <c r="U170">
        <v>6.1</v>
      </c>
      <c r="V170" t="b">
        <v>1</v>
      </c>
      <c r="W170">
        <v>0.3</v>
      </c>
      <c r="X170">
        <v>261.57</v>
      </c>
      <c r="Y170" s="1">
        <v>45681</v>
      </c>
      <c r="Z170" t="s">
        <v>41</v>
      </c>
      <c r="AA170" t="s">
        <v>42</v>
      </c>
      <c r="AB170" t="s">
        <v>1981</v>
      </c>
      <c r="AC170">
        <v>94</v>
      </c>
      <c r="AD170">
        <v>5.7</v>
      </c>
      <c r="AE170">
        <v>45.89</v>
      </c>
    </row>
    <row r="171" spans="1:31" x14ac:dyDescent="0.25">
      <c r="A171" t="s">
        <v>2901</v>
      </c>
      <c r="B171" s="1">
        <v>45682</v>
      </c>
      <c r="C171" s="2">
        <v>45682.439583333333</v>
      </c>
      <c r="D171" s="2">
        <v>45682.517361111109</v>
      </c>
      <c r="E171" t="s">
        <v>2902</v>
      </c>
      <c r="F171" t="str">
        <f>_xlfn.XLOOKUP(scd[[#This Row],[farm_id]],farms[farm_id],farms[farmer_name])</f>
        <v>Farmer_413</v>
      </c>
      <c r="G171" t="str">
        <f>_xlfn.XLOOKUP(scd[[#This Row],[farm_id]],farms[farm_id],farms[village])</f>
        <v>Village_43</v>
      </c>
      <c r="H171" t="str">
        <f>_xlfn.XLOOKUP(scd[[#This Row],[farm_id]],farms[farm_id],farms[district])</f>
        <v>Panipat</v>
      </c>
      <c r="I171" t="str">
        <f>_xlfn.XLOOKUP(scd[[#This Row],[farm_id]],farms[farm_id],farms[state])</f>
        <v>Haryana</v>
      </c>
      <c r="J171" t="str">
        <f>_xlfn.XLOOKUP(scd[[#This Row],[district]],cooperatives[district],cooperatives[cooperative_id])</f>
        <v>Coop_28</v>
      </c>
      <c r="K171" t="str">
        <f>_xlfn.XLOOKUP(scd[[#This Row],[village]],collectioncenters[village],collectioncenters[collection_center_id])</f>
        <v>CC_137</v>
      </c>
      <c r="L171" t="str">
        <f>_xlfn.XLOOKUP(scd[[#This Row],[district]],chillingcenters[district],chillingcenters[chilling_center_id])</f>
        <v>Chill_28</v>
      </c>
      <c r="M171" t="str">
        <f>_xlfn.XLOOKUP(scd[[#This Row],[chilling_center_id]],chillingcenters[chilling_center_id],chillingcenters[zone])</f>
        <v>HR2</v>
      </c>
      <c r="N171" t="str">
        <f>_xlfn.XLOOKUP(scd[[#This Row],[zone]],plants[zone],plants[processing_plant_id])</f>
        <v>Plant_12</v>
      </c>
      <c r="O171" t="s">
        <v>297</v>
      </c>
      <c r="P171">
        <v>16.5</v>
      </c>
      <c r="Q171">
        <v>17.899999999999999</v>
      </c>
      <c r="R171">
        <v>3.72</v>
      </c>
      <c r="S171">
        <v>8.23</v>
      </c>
      <c r="T171">
        <v>30.4</v>
      </c>
      <c r="U171">
        <v>8.1999999999999993</v>
      </c>
      <c r="V171" t="b">
        <v>1</v>
      </c>
      <c r="W171">
        <v>0</v>
      </c>
      <c r="X171">
        <v>783.84</v>
      </c>
      <c r="Y171" s="1">
        <v>45685</v>
      </c>
      <c r="Z171" t="s">
        <v>76</v>
      </c>
      <c r="AA171" t="s">
        <v>42</v>
      </c>
      <c r="AB171" t="s">
        <v>2903</v>
      </c>
      <c r="AC171">
        <v>112</v>
      </c>
      <c r="AD171">
        <v>17.899999999999999</v>
      </c>
      <c r="AE171">
        <v>43.79</v>
      </c>
    </row>
    <row r="172" spans="1:31" x14ac:dyDescent="0.25">
      <c r="A172" t="s">
        <v>2978</v>
      </c>
      <c r="B172" s="1">
        <v>45704</v>
      </c>
      <c r="C172" s="2">
        <v>45704.17291666667</v>
      </c>
      <c r="D172" s="2">
        <v>45704.205555555556</v>
      </c>
      <c r="E172" t="s">
        <v>779</v>
      </c>
      <c r="F172" t="str">
        <f>_xlfn.XLOOKUP(scd[[#This Row],[farm_id]],farms[farm_id],farms[farmer_name])</f>
        <v>Farmer_39</v>
      </c>
      <c r="G172" t="str">
        <f>_xlfn.XLOOKUP(scd[[#This Row],[farm_id]],farms[farm_id],farms[village])</f>
        <v>Village_147</v>
      </c>
      <c r="H172" t="str">
        <f>_xlfn.XLOOKUP(scd[[#This Row],[farm_id]],farms[farm_id],farms[district])</f>
        <v>Hubli</v>
      </c>
      <c r="I172" t="str">
        <f>_xlfn.XLOOKUP(scd[[#This Row],[farm_id]],farms[farm_id],farms[state])</f>
        <v>Karnataka</v>
      </c>
      <c r="J172" t="str">
        <f>_xlfn.XLOOKUP(scd[[#This Row],[district]],cooperatives[district],cooperatives[cooperative_id])</f>
        <v>Coop_18</v>
      </c>
      <c r="K172" t="str">
        <f>_xlfn.XLOOKUP(scd[[#This Row],[village]],collectioncenters[village],collectioncenters[collection_center_id])</f>
        <v>CC_54</v>
      </c>
      <c r="L172" t="str">
        <f>_xlfn.XLOOKUP(scd[[#This Row],[district]],chillingcenters[district],chillingcenters[chilling_center_id])</f>
        <v>Chill_18</v>
      </c>
      <c r="M172" t="str">
        <f>_xlfn.XLOOKUP(scd[[#This Row],[chilling_center_id]],chillingcenters[chilling_center_id],chillingcenters[zone])</f>
        <v>KA2</v>
      </c>
      <c r="N172" t="str">
        <f>_xlfn.XLOOKUP(scd[[#This Row],[zone]],plants[zone],plants[processing_plant_id])</f>
        <v>Plant_8</v>
      </c>
      <c r="O172" t="s">
        <v>467</v>
      </c>
      <c r="P172">
        <v>3.1</v>
      </c>
      <c r="Q172">
        <v>93.8</v>
      </c>
      <c r="R172">
        <v>3.72</v>
      </c>
      <c r="S172">
        <v>8.5500000000000007</v>
      </c>
      <c r="T172">
        <v>34.5</v>
      </c>
      <c r="U172">
        <v>11.7</v>
      </c>
      <c r="V172" t="b">
        <v>0</v>
      </c>
      <c r="W172">
        <v>0</v>
      </c>
      <c r="X172">
        <v>4197.55</v>
      </c>
      <c r="Y172" s="1">
        <v>45704</v>
      </c>
      <c r="Z172" t="s">
        <v>41</v>
      </c>
      <c r="AA172" t="s">
        <v>42</v>
      </c>
      <c r="AB172" t="s">
        <v>2979</v>
      </c>
      <c r="AC172">
        <v>47</v>
      </c>
      <c r="AD172">
        <v>93.8</v>
      </c>
      <c r="AE172">
        <v>44.75</v>
      </c>
    </row>
    <row r="173" spans="1:31" x14ac:dyDescent="0.25">
      <c r="A173" t="s">
        <v>1023</v>
      </c>
      <c r="B173" s="1">
        <v>45770</v>
      </c>
      <c r="C173" s="2">
        <v>45770.330555555556</v>
      </c>
      <c r="D173" s="2">
        <v>45770.334027777775</v>
      </c>
      <c r="E173" t="s">
        <v>1024</v>
      </c>
      <c r="F173" t="str">
        <f>_xlfn.XLOOKUP(scd[[#This Row],[farm_id]],farms[farm_id],farms[farmer_name])</f>
        <v>Farmer_704</v>
      </c>
      <c r="G173" t="str">
        <f>_xlfn.XLOOKUP(scd[[#This Row],[farm_id]],farms[farm_id],farms[village])</f>
        <v>Village_96</v>
      </c>
      <c r="H173" t="str">
        <f>_xlfn.XLOOKUP(scd[[#This Row],[farm_id]],farms[farm_id],farms[district])</f>
        <v>Tiruchirappalli</v>
      </c>
      <c r="I173" t="str">
        <f>_xlfn.XLOOKUP(scd[[#This Row],[farm_id]],farms[farm_id],farms[state])</f>
        <v>Tamil Nadu</v>
      </c>
      <c r="J173" t="str">
        <f>_xlfn.XLOOKUP(scd[[#This Row],[district]],cooperatives[district],cooperatives[cooperative_id])</f>
        <v>Coop_9</v>
      </c>
      <c r="K173" t="str">
        <f>_xlfn.XLOOKUP(scd[[#This Row],[village]],collectioncenters[village],collectioncenters[collection_center_id])</f>
        <v>CC_192</v>
      </c>
      <c r="L173" t="str">
        <f>_xlfn.XLOOKUP(scd[[#This Row],[district]],chillingcenters[district],chillingcenters[chilling_center_id])</f>
        <v>Chill_9</v>
      </c>
      <c r="M173" t="str">
        <f>_xlfn.XLOOKUP(scd[[#This Row],[chilling_center_id]],chillingcenters[chilling_center_id],chillingcenters[zone])</f>
        <v>TN2</v>
      </c>
      <c r="N173" t="str">
        <f>_xlfn.XLOOKUP(scd[[#This Row],[zone]],plants[zone],plants[processing_plant_id])</f>
        <v>Plant_10</v>
      </c>
      <c r="O173" t="s">
        <v>502</v>
      </c>
      <c r="P173">
        <v>39</v>
      </c>
      <c r="Q173">
        <v>15.6</v>
      </c>
      <c r="R173">
        <v>3.73</v>
      </c>
      <c r="S173">
        <v>8.4700000000000006</v>
      </c>
      <c r="T173">
        <v>25.1</v>
      </c>
      <c r="U173">
        <v>1.2</v>
      </c>
      <c r="V173" t="b">
        <v>1</v>
      </c>
      <c r="W173">
        <v>0.09</v>
      </c>
      <c r="X173">
        <v>691.13</v>
      </c>
      <c r="Y173" s="1">
        <v>45777</v>
      </c>
      <c r="Z173" t="s">
        <v>76</v>
      </c>
      <c r="AA173" t="s">
        <v>42</v>
      </c>
      <c r="AB173" t="s">
        <v>1027</v>
      </c>
      <c r="AC173">
        <v>5</v>
      </c>
      <c r="AD173">
        <v>15.51</v>
      </c>
      <c r="AE173">
        <v>44.56</v>
      </c>
    </row>
    <row r="174" spans="1:31" x14ac:dyDescent="0.25">
      <c r="A174" t="s">
        <v>1627</v>
      </c>
      <c r="B174" s="1">
        <v>45717</v>
      </c>
      <c r="C174" s="2">
        <v>45717.367361111108</v>
      </c>
      <c r="D174" s="2">
        <v>45717.461111111108</v>
      </c>
      <c r="E174" t="s">
        <v>1628</v>
      </c>
      <c r="F174" t="str">
        <f>_xlfn.XLOOKUP(scd[[#This Row],[farm_id]],farms[farm_id],farms[farmer_name])</f>
        <v>Farmer_358</v>
      </c>
      <c r="G174" t="str">
        <f>_xlfn.XLOOKUP(scd[[#This Row],[farm_id]],farms[farm_id],farms[village])</f>
        <v>Village_38</v>
      </c>
      <c r="H174" t="str">
        <f>_xlfn.XLOOKUP(scd[[#This Row],[farm_id]],farms[farm_id],farms[district])</f>
        <v>Mumbai Suburban</v>
      </c>
      <c r="I174" t="str">
        <f>_xlfn.XLOOKUP(scd[[#This Row],[farm_id]],farms[farm_id],farms[state])</f>
        <v>Maharashtra</v>
      </c>
      <c r="J174" t="str">
        <f>_xlfn.XLOOKUP(scd[[#This Row],[district]],cooperatives[district],cooperatives[cooperative_id])</f>
        <v>Coop_3</v>
      </c>
      <c r="K174" t="str">
        <f>_xlfn.XLOOKUP(scd[[#This Row],[village]],collectioncenters[village],collectioncenters[collection_center_id])</f>
        <v>CC_131</v>
      </c>
      <c r="L174" t="str">
        <f>_xlfn.XLOOKUP(scd[[#This Row],[district]],chillingcenters[district],chillingcenters[chilling_center_id])</f>
        <v>Chill_3</v>
      </c>
      <c r="M174" t="str">
        <f>_xlfn.XLOOKUP(scd[[#This Row],[chilling_center_id]],chillingcenters[chilling_center_id],chillingcenters[zone])</f>
        <v>MH1</v>
      </c>
      <c r="N174" t="str">
        <f>_xlfn.XLOOKUP(scd[[#This Row],[zone]],plants[zone],plants[processing_plant_id])</f>
        <v>Plant_4</v>
      </c>
      <c r="O174" t="s">
        <v>97</v>
      </c>
      <c r="P174">
        <v>29.8</v>
      </c>
      <c r="Q174">
        <v>31.1</v>
      </c>
      <c r="R174">
        <v>3.73</v>
      </c>
      <c r="S174">
        <v>8.35</v>
      </c>
      <c r="T174">
        <v>25.7</v>
      </c>
      <c r="U174">
        <v>6.4</v>
      </c>
      <c r="V174" t="b">
        <v>1</v>
      </c>
      <c r="W174">
        <v>0</v>
      </c>
      <c r="X174">
        <v>1374.62</v>
      </c>
      <c r="Y174" s="1">
        <v>45724</v>
      </c>
      <c r="Z174" t="s">
        <v>76</v>
      </c>
      <c r="AA174" t="s">
        <v>42</v>
      </c>
      <c r="AB174" t="s">
        <v>1629</v>
      </c>
      <c r="AC174">
        <v>135</v>
      </c>
      <c r="AD174">
        <v>31.1</v>
      </c>
      <c r="AE174">
        <v>44.2</v>
      </c>
    </row>
    <row r="175" spans="1:31" x14ac:dyDescent="0.25">
      <c r="A175" t="s">
        <v>2826</v>
      </c>
      <c r="B175" s="1">
        <v>45708</v>
      </c>
      <c r="C175" s="2">
        <v>45708.44027777778</v>
      </c>
      <c r="D175" s="2">
        <v>45708.518055555556</v>
      </c>
      <c r="E175" t="s">
        <v>804</v>
      </c>
      <c r="F175" t="str">
        <f>_xlfn.XLOOKUP(scd[[#This Row],[farm_id]],farms[farm_id],farms[farmer_name])</f>
        <v>Farmer_810</v>
      </c>
      <c r="G175" t="str">
        <f>_xlfn.XLOOKUP(scd[[#This Row],[farm_id]],farms[farm_id],farms[village])</f>
        <v>Village_14</v>
      </c>
      <c r="H175" t="str">
        <f>_xlfn.XLOOKUP(scd[[#This Row],[farm_id]],farms[farm_id],farms[district])</f>
        <v>Anand</v>
      </c>
      <c r="I175" t="str">
        <f>_xlfn.XLOOKUP(scd[[#This Row],[farm_id]],farms[farm_id],farms[state])</f>
        <v>Gujarat</v>
      </c>
      <c r="J175" t="str">
        <f>_xlfn.XLOOKUP(scd[[#This Row],[district]],cooperatives[district],cooperatives[cooperative_id])</f>
        <v>Coop_5</v>
      </c>
      <c r="K175" t="str">
        <f>_xlfn.XLOOKUP(scd[[#This Row],[village]],collectioncenters[village],collectioncenters[collection_center_id])</f>
        <v>CC_46</v>
      </c>
      <c r="L175" t="str">
        <f>_xlfn.XLOOKUP(scd[[#This Row],[district]],chillingcenters[district],chillingcenters[chilling_center_id])</f>
        <v>Chill_5</v>
      </c>
      <c r="M175" t="str">
        <f>_xlfn.XLOOKUP(scd[[#This Row],[chilling_center_id]],chillingcenters[chilling_center_id],chillingcenters[zone])</f>
        <v>MH1</v>
      </c>
      <c r="N175" t="str">
        <f>_xlfn.XLOOKUP(scd[[#This Row],[zone]],plants[zone],plants[processing_plant_id])</f>
        <v>Plant_4</v>
      </c>
      <c r="O175" t="s">
        <v>86</v>
      </c>
      <c r="P175">
        <v>2.9</v>
      </c>
      <c r="Q175">
        <v>17.7</v>
      </c>
      <c r="R175">
        <v>3.73</v>
      </c>
      <c r="S175">
        <v>8.4499999999999993</v>
      </c>
      <c r="T175">
        <v>37</v>
      </c>
      <c r="U175">
        <v>33.299999999999997</v>
      </c>
      <c r="V175" t="b">
        <v>1</v>
      </c>
      <c r="W175">
        <v>0.31</v>
      </c>
      <c r="X175">
        <v>773.86</v>
      </c>
      <c r="Y175" s="1">
        <v>45708</v>
      </c>
      <c r="Z175" t="s">
        <v>76</v>
      </c>
      <c r="AA175" t="s">
        <v>109</v>
      </c>
      <c r="AB175" t="s">
        <v>2827</v>
      </c>
      <c r="AC175">
        <v>112</v>
      </c>
      <c r="AD175">
        <v>17.39</v>
      </c>
      <c r="AE175">
        <v>44.5</v>
      </c>
    </row>
    <row r="176" spans="1:31" x14ac:dyDescent="0.25">
      <c r="A176" t="s">
        <v>2931</v>
      </c>
      <c r="B176" s="1">
        <v>45749</v>
      </c>
      <c r="C176" s="2">
        <v>45749.424305555556</v>
      </c>
      <c r="D176" s="2">
        <v>45749.494444444441</v>
      </c>
      <c r="E176" t="s">
        <v>1369</v>
      </c>
      <c r="F176" t="str">
        <f>_xlfn.XLOOKUP(scd[[#This Row],[farm_id]],farms[farm_id],farms[farmer_name])</f>
        <v>Farmer_405</v>
      </c>
      <c r="G176" t="str">
        <f>_xlfn.XLOOKUP(scd[[#This Row],[farm_id]],farms[farm_id],farms[village])</f>
        <v>Village_161</v>
      </c>
      <c r="H176" t="str">
        <f>_xlfn.XLOOKUP(scd[[#This Row],[farm_id]],farms[farm_id],farms[district])</f>
        <v>Vadodara</v>
      </c>
      <c r="I176" t="str">
        <f>_xlfn.XLOOKUP(scd[[#This Row],[farm_id]],farms[farm_id],farms[state])</f>
        <v>Gujarat</v>
      </c>
      <c r="J176" t="str">
        <f>_xlfn.XLOOKUP(scd[[#This Row],[district]],cooperatives[district],cooperatives[cooperative_id])</f>
        <v>Coop_6</v>
      </c>
      <c r="K176" t="str">
        <f>_xlfn.XLOOKUP(scd[[#This Row],[village]],collectioncenters[village],collectioncenters[collection_center_id])</f>
        <v>CC_70</v>
      </c>
      <c r="L176" t="str">
        <f>_xlfn.XLOOKUP(scd[[#This Row],[district]],chillingcenters[district],chillingcenters[chilling_center_id])</f>
        <v>Chill_6</v>
      </c>
      <c r="M176" t="str">
        <f>_xlfn.XLOOKUP(scd[[#This Row],[chilling_center_id]],chillingcenters[chilling_center_id],chillingcenters[zone])</f>
        <v>MH1</v>
      </c>
      <c r="N176" t="str">
        <f>_xlfn.XLOOKUP(scd[[#This Row],[zone]],plants[zone],plants[processing_plant_id])</f>
        <v>Plant_4</v>
      </c>
      <c r="O176" t="s">
        <v>259</v>
      </c>
      <c r="P176">
        <v>5.6</v>
      </c>
      <c r="Q176">
        <v>13</v>
      </c>
      <c r="R176">
        <v>3.73</v>
      </c>
      <c r="S176">
        <v>8.31</v>
      </c>
      <c r="T176">
        <v>26</v>
      </c>
      <c r="U176">
        <v>3.7</v>
      </c>
      <c r="V176" t="b">
        <v>1</v>
      </c>
      <c r="W176">
        <v>0.45</v>
      </c>
      <c r="X176">
        <v>553.20000000000005</v>
      </c>
      <c r="Y176" s="1">
        <v>45752</v>
      </c>
      <c r="Z176" t="s">
        <v>76</v>
      </c>
      <c r="AA176" t="s">
        <v>216</v>
      </c>
      <c r="AB176" t="s">
        <v>2932</v>
      </c>
      <c r="AC176">
        <v>101</v>
      </c>
      <c r="AD176">
        <v>12.55</v>
      </c>
      <c r="AE176">
        <v>44.08</v>
      </c>
    </row>
    <row r="177" spans="1:31" x14ac:dyDescent="0.25">
      <c r="A177" t="s">
        <v>3125</v>
      </c>
      <c r="B177" s="1">
        <v>45740</v>
      </c>
      <c r="C177" s="2">
        <v>45740.173611111109</v>
      </c>
      <c r="D177" s="2">
        <v>45740.210416666669</v>
      </c>
      <c r="E177" t="s">
        <v>1670</v>
      </c>
      <c r="F177" t="str">
        <f>_xlfn.XLOOKUP(scd[[#This Row],[farm_id]],farms[farm_id],farms[farmer_name])</f>
        <v>Farmer_101</v>
      </c>
      <c r="G177" t="str">
        <f>_xlfn.XLOOKUP(scd[[#This Row],[farm_id]],farms[farm_id],farms[village])</f>
        <v>Village_163</v>
      </c>
      <c r="H177" t="str">
        <f>_xlfn.XLOOKUP(scd[[#This Row],[farm_id]],farms[farm_id],farms[district])</f>
        <v>Madurai</v>
      </c>
      <c r="I177" t="str">
        <f>_xlfn.XLOOKUP(scd[[#This Row],[farm_id]],farms[farm_id],farms[state])</f>
        <v>Tamil Nadu</v>
      </c>
      <c r="J177" t="str">
        <f>_xlfn.XLOOKUP(scd[[#This Row],[district]],cooperatives[district],cooperatives[cooperative_id])</f>
        <v>Coop_20</v>
      </c>
      <c r="K177" t="str">
        <f>_xlfn.XLOOKUP(scd[[#This Row],[village]],collectioncenters[village],collectioncenters[collection_center_id])</f>
        <v>CC_72</v>
      </c>
      <c r="L177" t="str">
        <f>_xlfn.XLOOKUP(scd[[#This Row],[district]],chillingcenters[district],chillingcenters[chilling_center_id])</f>
        <v>Chill_20</v>
      </c>
      <c r="M177" t="str">
        <f>_xlfn.XLOOKUP(scd[[#This Row],[chilling_center_id]],chillingcenters[chilling_center_id],chillingcenters[zone])</f>
        <v>TN2</v>
      </c>
      <c r="N177" t="str">
        <f>_xlfn.XLOOKUP(scd[[#This Row],[zone]],plants[zone],plants[processing_plant_id])</f>
        <v>Plant_10</v>
      </c>
      <c r="O177" t="s">
        <v>660</v>
      </c>
      <c r="P177">
        <v>46.9</v>
      </c>
      <c r="Q177">
        <v>8.5</v>
      </c>
      <c r="R177">
        <v>3.73</v>
      </c>
      <c r="S177">
        <v>8.1999999999999993</v>
      </c>
      <c r="T177">
        <v>31</v>
      </c>
      <c r="U177">
        <v>9.1999999999999993</v>
      </c>
      <c r="V177" t="b">
        <v>0</v>
      </c>
      <c r="W177">
        <v>4.25</v>
      </c>
      <c r="X177">
        <v>185.94</v>
      </c>
      <c r="Y177" s="1">
        <v>45741</v>
      </c>
      <c r="Z177" t="s">
        <v>41</v>
      </c>
      <c r="AA177" t="s">
        <v>42</v>
      </c>
      <c r="AB177" t="s">
        <v>3126</v>
      </c>
      <c r="AC177">
        <v>53</v>
      </c>
      <c r="AD177">
        <v>4.25</v>
      </c>
      <c r="AE177">
        <v>43.75</v>
      </c>
    </row>
    <row r="178" spans="1:31" x14ac:dyDescent="0.25">
      <c r="A178" t="s">
        <v>1183</v>
      </c>
      <c r="B178" s="1">
        <v>45668</v>
      </c>
      <c r="C178" s="2">
        <v>45668.2</v>
      </c>
      <c r="D178" s="2">
        <v>45668.254166666666</v>
      </c>
      <c r="E178" t="s">
        <v>1184</v>
      </c>
      <c r="F178" t="str">
        <f>_xlfn.XLOOKUP(scd[[#This Row],[farm_id]],farms[farm_id],farms[farmer_name])</f>
        <v>Farmer_16</v>
      </c>
      <c r="G178" t="str">
        <f>_xlfn.XLOOKUP(scd[[#This Row],[farm_id]],farms[farm_id],farms[village])</f>
        <v>Village_157</v>
      </c>
      <c r="H178" t="str">
        <f>_xlfn.XLOOKUP(scd[[#This Row],[farm_id]],farms[farm_id],farms[district])</f>
        <v>Hubli</v>
      </c>
      <c r="I178" t="str">
        <f>_xlfn.XLOOKUP(scd[[#This Row],[farm_id]],farms[farm_id],farms[state])</f>
        <v>Karnataka</v>
      </c>
      <c r="J178" t="str">
        <f>_xlfn.XLOOKUP(scd[[#This Row],[district]],cooperatives[district],cooperatives[cooperative_id])</f>
        <v>Coop_18</v>
      </c>
      <c r="K178" t="str">
        <f>_xlfn.XLOOKUP(scd[[#This Row],[village]],collectioncenters[village],collectioncenters[collection_center_id])</f>
        <v>CC_65</v>
      </c>
      <c r="L178" t="str">
        <f>_xlfn.XLOOKUP(scd[[#This Row],[district]],chillingcenters[district],chillingcenters[chilling_center_id])</f>
        <v>Chill_18</v>
      </c>
      <c r="M178" t="str">
        <f>_xlfn.XLOOKUP(scd[[#This Row],[chilling_center_id]],chillingcenters[chilling_center_id],chillingcenters[zone])</f>
        <v>KA2</v>
      </c>
      <c r="N178" t="str">
        <f>_xlfn.XLOOKUP(scd[[#This Row],[zone]],plants[zone],plants[processing_plant_id])</f>
        <v>Plant_8</v>
      </c>
      <c r="O178" t="s">
        <v>551</v>
      </c>
      <c r="P178">
        <v>9.6999999999999993</v>
      </c>
      <c r="Q178">
        <v>54.3</v>
      </c>
      <c r="R178">
        <v>3.74</v>
      </c>
      <c r="S178">
        <v>8.19</v>
      </c>
      <c r="T178">
        <v>32.200000000000003</v>
      </c>
      <c r="U178">
        <v>12</v>
      </c>
      <c r="V178" t="b">
        <v>1</v>
      </c>
      <c r="W178">
        <v>0.38</v>
      </c>
      <c r="X178">
        <v>2360.08</v>
      </c>
      <c r="Y178" s="1">
        <v>45670</v>
      </c>
      <c r="Z178" t="s">
        <v>41</v>
      </c>
      <c r="AA178" t="s">
        <v>42</v>
      </c>
      <c r="AB178" t="s">
        <v>1185</v>
      </c>
      <c r="AC178">
        <v>78</v>
      </c>
      <c r="AD178">
        <v>53.919999999999902</v>
      </c>
      <c r="AE178">
        <v>43.77</v>
      </c>
    </row>
    <row r="179" spans="1:31" x14ac:dyDescent="0.25">
      <c r="A179" t="s">
        <v>2218</v>
      </c>
      <c r="B179" s="1">
        <v>45685</v>
      </c>
      <c r="C179" s="2">
        <v>45685.375</v>
      </c>
      <c r="D179" s="2">
        <v>45685.410416666666</v>
      </c>
      <c r="E179" t="s">
        <v>2147</v>
      </c>
      <c r="F179" t="str">
        <f>_xlfn.XLOOKUP(scd[[#This Row],[farm_id]],farms[farm_id],farms[farmer_name])</f>
        <v>Farmer_249</v>
      </c>
      <c r="G179" t="str">
        <f>_xlfn.XLOOKUP(scd[[#This Row],[farm_id]],farms[farm_id],farms[village])</f>
        <v>Village_11</v>
      </c>
      <c r="H179" t="str">
        <f>_xlfn.XLOOKUP(scd[[#This Row],[farm_id]],farms[farm_id],farms[district])</f>
        <v>Mysore</v>
      </c>
      <c r="I179" t="str">
        <f>_xlfn.XLOOKUP(scd[[#This Row],[farm_id]],farms[farm_id],farms[state])</f>
        <v>Karnataka</v>
      </c>
      <c r="J179" t="str">
        <f>_xlfn.XLOOKUP(scd[[#This Row],[district]],cooperatives[district],cooperatives[cooperative_id])</f>
        <v>Coop_11</v>
      </c>
      <c r="K179" t="str">
        <f>_xlfn.XLOOKUP(scd[[#This Row],[village]],collectioncenters[village],collectioncenters[collection_center_id])</f>
        <v>CC_13</v>
      </c>
      <c r="L179" t="str">
        <f>_xlfn.XLOOKUP(scd[[#This Row],[district]],chillingcenters[district],chillingcenters[chilling_center_id])</f>
        <v>Chill_11</v>
      </c>
      <c r="M179" t="str">
        <f>_xlfn.XLOOKUP(scd[[#This Row],[chilling_center_id]],chillingcenters[chilling_center_id],chillingcenters[zone])</f>
        <v>KA1</v>
      </c>
      <c r="N179" t="str">
        <f>_xlfn.XLOOKUP(scd[[#This Row],[zone]],plants[zone],plants[processing_plant_id])</f>
        <v>Plant_6</v>
      </c>
      <c r="O179" t="s">
        <v>53</v>
      </c>
      <c r="P179">
        <v>10.7</v>
      </c>
      <c r="Q179">
        <v>22</v>
      </c>
      <c r="R179">
        <v>3.74</v>
      </c>
      <c r="S179">
        <v>8.9</v>
      </c>
      <c r="T179">
        <v>30.5</v>
      </c>
      <c r="U179">
        <v>11.9</v>
      </c>
      <c r="V179" t="b">
        <v>0</v>
      </c>
      <c r="W179">
        <v>3.42</v>
      </c>
      <c r="X179">
        <v>852.82</v>
      </c>
      <c r="Y179" s="1">
        <v>45692</v>
      </c>
      <c r="Z179" t="s">
        <v>118</v>
      </c>
      <c r="AA179" t="s">
        <v>42</v>
      </c>
      <c r="AB179" t="s">
        <v>2220</v>
      </c>
      <c r="AC179">
        <v>51</v>
      </c>
      <c r="AD179">
        <v>18.579999999999998</v>
      </c>
      <c r="AE179">
        <v>45.9</v>
      </c>
    </row>
    <row r="180" spans="1:31" x14ac:dyDescent="0.25">
      <c r="A180" t="s">
        <v>2264</v>
      </c>
      <c r="B180" s="1">
        <v>45801</v>
      </c>
      <c r="C180" s="2">
        <v>45801.283333333333</v>
      </c>
      <c r="D180" s="2">
        <v>45801.356249999997</v>
      </c>
      <c r="E180" t="s">
        <v>2265</v>
      </c>
      <c r="F180" t="str">
        <f>_xlfn.XLOOKUP(scd[[#This Row],[farm_id]],farms[farm_id],farms[farmer_name])</f>
        <v>Farmer_138</v>
      </c>
      <c r="G180" t="str">
        <f>_xlfn.XLOOKUP(scd[[#This Row],[farm_id]],farms[farm_id],farms[village])</f>
        <v>Village_89</v>
      </c>
      <c r="H180" t="str">
        <f>_xlfn.XLOOKUP(scd[[#This Row],[farm_id]],farms[farm_id],farms[district])</f>
        <v>Gurugram</v>
      </c>
      <c r="I180" t="str">
        <f>_xlfn.XLOOKUP(scd[[#This Row],[farm_id]],farms[farm_id],farms[state])</f>
        <v>Haryana</v>
      </c>
      <c r="J180" t="str">
        <f>_xlfn.XLOOKUP(scd[[#This Row],[district]],cooperatives[district],cooperatives[cooperative_id])</f>
        <v>Coop_2</v>
      </c>
      <c r="K180" t="str">
        <f>_xlfn.XLOOKUP(scd[[#This Row],[village]],collectioncenters[village],collectioncenters[collection_center_id])</f>
        <v>CC_184</v>
      </c>
      <c r="L180" t="str">
        <f>_xlfn.XLOOKUP(scd[[#This Row],[district]],chillingcenters[district],chillingcenters[chilling_center_id])</f>
        <v>Chill_2</v>
      </c>
      <c r="M180" t="str">
        <f>_xlfn.XLOOKUP(scd[[#This Row],[chilling_center_id]],chillingcenters[chilling_center_id],chillingcenters[zone])</f>
        <v>HR1</v>
      </c>
      <c r="N180" t="str">
        <f>_xlfn.XLOOKUP(scd[[#This Row],[zone]],plants[zone],plants[processing_plant_id])</f>
        <v>Plant_11</v>
      </c>
      <c r="O180" t="s">
        <v>545</v>
      </c>
      <c r="P180">
        <v>5.6</v>
      </c>
      <c r="Q180">
        <v>110</v>
      </c>
      <c r="R180">
        <v>3.74</v>
      </c>
      <c r="S180">
        <v>8.5500000000000007</v>
      </c>
      <c r="T180">
        <v>33.5</v>
      </c>
      <c r="U180">
        <v>8.9</v>
      </c>
      <c r="V180" t="b">
        <v>1</v>
      </c>
      <c r="W180">
        <v>0</v>
      </c>
      <c r="X180">
        <v>4933.5</v>
      </c>
      <c r="Y180" s="1">
        <v>45804</v>
      </c>
      <c r="Z180" t="s">
        <v>41</v>
      </c>
      <c r="AA180" t="s">
        <v>42</v>
      </c>
      <c r="AB180" t="s">
        <v>2267</v>
      </c>
      <c r="AC180">
        <v>105</v>
      </c>
      <c r="AD180">
        <v>110</v>
      </c>
      <c r="AE180">
        <v>44.85</v>
      </c>
    </row>
    <row r="181" spans="1:31" x14ac:dyDescent="0.25">
      <c r="A181" t="s">
        <v>2681</v>
      </c>
      <c r="B181" s="1">
        <v>45838</v>
      </c>
      <c r="C181" s="2">
        <v>45838.45</v>
      </c>
      <c r="D181" s="2">
        <v>45838.47152777778</v>
      </c>
      <c r="E181" t="s">
        <v>2682</v>
      </c>
      <c r="F181" t="str">
        <f>_xlfn.XLOOKUP(scd[[#This Row],[farm_id]],farms[farm_id],farms[farmer_name])</f>
        <v>Farmer_28</v>
      </c>
      <c r="G181" t="str">
        <f>_xlfn.XLOOKUP(scd[[#This Row],[farm_id]],farms[farm_id],farms[village])</f>
        <v>Village_48</v>
      </c>
      <c r="H181" t="str">
        <f>_xlfn.XLOOKUP(scd[[#This Row],[farm_id]],farms[farm_id],farms[district])</f>
        <v>Nashik</v>
      </c>
      <c r="I181" t="str">
        <f>_xlfn.XLOOKUP(scd[[#This Row],[farm_id]],farms[farm_id],farms[state])</f>
        <v>Maharashtra</v>
      </c>
      <c r="J181" t="str">
        <f>_xlfn.XLOOKUP(scd[[#This Row],[district]],cooperatives[district],cooperatives[cooperative_id])</f>
        <v>Coop_10</v>
      </c>
      <c r="K181" t="str">
        <f>_xlfn.XLOOKUP(scd[[#This Row],[village]],collectioncenters[village],collectioncenters[collection_center_id])</f>
        <v>CC_142</v>
      </c>
      <c r="L181" t="str">
        <f>_xlfn.XLOOKUP(scd[[#This Row],[district]],chillingcenters[district],chillingcenters[chilling_center_id])</f>
        <v>Chill_10</v>
      </c>
      <c r="M181" t="str">
        <f>_xlfn.XLOOKUP(scd[[#This Row],[chilling_center_id]],chillingcenters[chilling_center_id],chillingcenters[zone])</f>
        <v>MH1</v>
      </c>
      <c r="N181" t="str">
        <f>_xlfn.XLOOKUP(scd[[#This Row],[zone]],plants[zone],plants[processing_plant_id])</f>
        <v>Plant_4</v>
      </c>
      <c r="O181" t="s">
        <v>355</v>
      </c>
      <c r="P181">
        <v>13.7</v>
      </c>
      <c r="Q181">
        <v>20.5</v>
      </c>
      <c r="R181">
        <v>3.74</v>
      </c>
      <c r="S181">
        <v>8.5299999999999994</v>
      </c>
      <c r="T181">
        <v>29.7</v>
      </c>
      <c r="U181">
        <v>7</v>
      </c>
      <c r="V181" t="b">
        <v>1</v>
      </c>
      <c r="W181">
        <v>0</v>
      </c>
      <c r="X181">
        <v>918.19</v>
      </c>
      <c r="Y181" s="1">
        <v>45840</v>
      </c>
      <c r="Z181" t="s">
        <v>41</v>
      </c>
      <c r="AA181" t="s">
        <v>42</v>
      </c>
      <c r="AB181" t="s">
        <v>2683</v>
      </c>
      <c r="AC181">
        <v>31</v>
      </c>
      <c r="AD181">
        <v>20.5</v>
      </c>
      <c r="AE181">
        <v>44.79</v>
      </c>
    </row>
    <row r="182" spans="1:31" x14ac:dyDescent="0.25">
      <c r="A182" t="s">
        <v>875</v>
      </c>
      <c r="B182" s="1">
        <v>45685</v>
      </c>
      <c r="C182" s="2">
        <v>45685.279166666667</v>
      </c>
      <c r="D182" s="2">
        <v>45685.313194444447</v>
      </c>
      <c r="E182" t="s">
        <v>876</v>
      </c>
      <c r="F182" t="str">
        <f>_xlfn.XLOOKUP(scd[[#This Row],[farm_id]],farms[farm_id],farms[farmer_name])</f>
        <v>Farmer_645</v>
      </c>
      <c r="G182" t="str">
        <f>_xlfn.XLOOKUP(scd[[#This Row],[farm_id]],farms[farm_id],farms[village])</f>
        <v>Village_142</v>
      </c>
      <c r="H182" t="str">
        <f>_xlfn.XLOOKUP(scd[[#This Row],[farm_id]],farms[farm_id],farms[district])</f>
        <v>Panipat</v>
      </c>
      <c r="I182" t="str">
        <f>_xlfn.XLOOKUP(scd[[#This Row],[farm_id]],farms[farm_id],farms[state])</f>
        <v>Haryana</v>
      </c>
      <c r="J182" t="str">
        <f>_xlfn.XLOOKUP(scd[[#This Row],[district]],cooperatives[district],cooperatives[cooperative_id])</f>
        <v>Coop_28</v>
      </c>
      <c r="K182" t="str">
        <f>_xlfn.XLOOKUP(scd[[#This Row],[village]],collectioncenters[village],collectioncenters[collection_center_id])</f>
        <v>CC_49</v>
      </c>
      <c r="L182" t="str">
        <f>_xlfn.XLOOKUP(scd[[#This Row],[district]],chillingcenters[district],chillingcenters[chilling_center_id])</f>
        <v>Chill_28</v>
      </c>
      <c r="M182" t="str">
        <f>_xlfn.XLOOKUP(scd[[#This Row],[chilling_center_id]],chillingcenters[chilling_center_id],chillingcenters[zone])</f>
        <v>HR2</v>
      </c>
      <c r="N182" t="str">
        <f>_xlfn.XLOOKUP(scd[[#This Row],[zone]],plants[zone],plants[processing_plant_id])</f>
        <v>Plant_12</v>
      </c>
      <c r="O182" t="s">
        <v>605</v>
      </c>
      <c r="P182">
        <v>2</v>
      </c>
      <c r="Q182">
        <v>21</v>
      </c>
      <c r="R182">
        <v>3.75</v>
      </c>
      <c r="S182">
        <v>8.23</v>
      </c>
      <c r="T182">
        <v>29.1</v>
      </c>
      <c r="U182">
        <v>8</v>
      </c>
      <c r="V182" t="b">
        <v>1</v>
      </c>
      <c r="W182">
        <v>0.12</v>
      </c>
      <c r="X182">
        <v>917.47</v>
      </c>
      <c r="Y182" s="1">
        <v>45688</v>
      </c>
      <c r="Z182" t="s">
        <v>76</v>
      </c>
      <c r="AA182" t="s">
        <v>42</v>
      </c>
      <c r="AB182" t="s">
        <v>877</v>
      </c>
      <c r="AC182">
        <v>49</v>
      </c>
      <c r="AD182">
        <v>20.88</v>
      </c>
      <c r="AE182">
        <v>43.94</v>
      </c>
    </row>
    <row r="183" spans="1:31" x14ac:dyDescent="0.25">
      <c r="A183" t="s">
        <v>1502</v>
      </c>
      <c r="B183" s="1">
        <v>45756</v>
      </c>
      <c r="C183" s="2">
        <v>45756.295138888891</v>
      </c>
      <c r="D183" s="2">
        <v>45756.341666666667</v>
      </c>
      <c r="E183" t="s">
        <v>304</v>
      </c>
      <c r="F183" t="str">
        <f>_xlfn.XLOOKUP(scd[[#This Row],[farm_id]],farms[farm_id],farms[farmer_name])</f>
        <v>Farmer_840</v>
      </c>
      <c r="G183" t="str">
        <f>_xlfn.XLOOKUP(scd[[#This Row],[farm_id]],farms[farm_id],farms[village])</f>
        <v>Village_144</v>
      </c>
      <c r="H183" t="str">
        <f>_xlfn.XLOOKUP(scd[[#This Row],[farm_id]],farms[farm_id],farms[district])</f>
        <v>Patiala</v>
      </c>
      <c r="I183" t="str">
        <f>_xlfn.XLOOKUP(scd[[#This Row],[farm_id]],farms[farm_id],farms[state])</f>
        <v>Punjab</v>
      </c>
      <c r="J183" t="str">
        <f>_xlfn.XLOOKUP(scd[[#This Row],[district]],cooperatives[district],cooperatives[cooperative_id])</f>
        <v>Coop_13</v>
      </c>
      <c r="K183" t="str">
        <f>_xlfn.XLOOKUP(scd[[#This Row],[village]],collectioncenters[village],collectioncenters[collection_center_id])</f>
        <v>CC_51</v>
      </c>
      <c r="L183" t="str">
        <f>_xlfn.XLOOKUP(scd[[#This Row],[district]],chillingcenters[district],chillingcenters[chilling_center_id])</f>
        <v>Chill_13</v>
      </c>
      <c r="M183" t="str">
        <f>_xlfn.XLOOKUP(scd[[#This Row],[chilling_center_id]],chillingcenters[chilling_center_id],chillingcenters[zone])</f>
        <v>PJ2</v>
      </c>
      <c r="N183" t="str">
        <f>_xlfn.XLOOKUP(scd[[#This Row],[zone]],plants[zone],plants[processing_plant_id])</f>
        <v>Plant_7</v>
      </c>
      <c r="O183" t="s">
        <v>231</v>
      </c>
      <c r="P183">
        <v>15</v>
      </c>
      <c r="Q183">
        <v>24.1</v>
      </c>
      <c r="R183">
        <v>3.75</v>
      </c>
      <c r="S183">
        <v>8.6999999999999993</v>
      </c>
      <c r="T183">
        <v>26.2</v>
      </c>
      <c r="U183">
        <v>2.5</v>
      </c>
      <c r="V183" t="b">
        <v>1</v>
      </c>
      <c r="W183">
        <v>0</v>
      </c>
      <c r="X183">
        <v>1092.94</v>
      </c>
      <c r="Y183" s="1">
        <v>45756</v>
      </c>
      <c r="Z183" t="s">
        <v>41</v>
      </c>
      <c r="AA183" t="s">
        <v>42</v>
      </c>
      <c r="AB183" t="s">
        <v>1250</v>
      </c>
      <c r="AC183">
        <v>67</v>
      </c>
      <c r="AD183">
        <v>24.1</v>
      </c>
      <c r="AE183">
        <v>45.35</v>
      </c>
    </row>
    <row r="184" spans="1:31" x14ac:dyDescent="0.25">
      <c r="A184" t="s">
        <v>2446</v>
      </c>
      <c r="B184" s="1">
        <v>45818</v>
      </c>
      <c r="C184" s="2">
        <v>45818.456250000003</v>
      </c>
      <c r="D184" s="2">
        <v>45818.543749999997</v>
      </c>
      <c r="E184" t="s">
        <v>2447</v>
      </c>
      <c r="F184" t="str">
        <f>_xlfn.XLOOKUP(scd[[#This Row],[farm_id]],farms[farm_id],farms[farmer_name])</f>
        <v>Farmer_208</v>
      </c>
      <c r="G184" t="str">
        <f>_xlfn.XLOOKUP(scd[[#This Row],[farm_id]],farms[farm_id],farms[village])</f>
        <v>Village_44</v>
      </c>
      <c r="H184" t="str">
        <f>_xlfn.XLOOKUP(scd[[#This Row],[farm_id]],farms[farm_id],farms[district])</f>
        <v>Ludhiana</v>
      </c>
      <c r="I184" t="str">
        <f>_xlfn.XLOOKUP(scd[[#This Row],[farm_id]],farms[farm_id],farms[state])</f>
        <v>Punjab</v>
      </c>
      <c r="J184" t="str">
        <f>_xlfn.XLOOKUP(scd[[#This Row],[district]],cooperatives[district],cooperatives[cooperative_id])</f>
        <v>Coop_27</v>
      </c>
      <c r="K184" t="str">
        <f>_xlfn.XLOOKUP(scd[[#This Row],[village]],collectioncenters[village],collectioncenters[collection_center_id])</f>
        <v>CC_138</v>
      </c>
      <c r="L184" t="str">
        <f>_xlfn.XLOOKUP(scd[[#This Row],[district]],chillingcenters[district],chillingcenters[chilling_center_id])</f>
        <v>Chill_27</v>
      </c>
      <c r="M184" t="str">
        <f>_xlfn.XLOOKUP(scd[[#This Row],[chilling_center_id]],chillingcenters[chilling_center_id],chillingcenters[zone])</f>
        <v>PJ2</v>
      </c>
      <c r="N184" t="str">
        <f>_xlfn.XLOOKUP(scd[[#This Row],[zone]],plants[zone],plants[processing_plant_id])</f>
        <v>Plant_7</v>
      </c>
      <c r="O184" t="s">
        <v>458</v>
      </c>
      <c r="P184">
        <v>5.9</v>
      </c>
      <c r="Q184">
        <v>19.7</v>
      </c>
      <c r="R184">
        <v>3.75</v>
      </c>
      <c r="S184">
        <v>8.5299999999999994</v>
      </c>
      <c r="T184">
        <v>31.4</v>
      </c>
      <c r="U184">
        <v>7.5</v>
      </c>
      <c r="V184" t="b">
        <v>1</v>
      </c>
      <c r="W184">
        <v>0</v>
      </c>
      <c r="X184">
        <v>883.35</v>
      </c>
      <c r="Y184" s="1">
        <v>45821</v>
      </c>
      <c r="Z184" t="s">
        <v>76</v>
      </c>
      <c r="AA184" t="s">
        <v>42</v>
      </c>
      <c r="AB184" t="s">
        <v>2448</v>
      </c>
      <c r="AC184">
        <v>126</v>
      </c>
      <c r="AD184">
        <v>19.7</v>
      </c>
      <c r="AE184">
        <v>44.84</v>
      </c>
    </row>
    <row r="185" spans="1:31" x14ac:dyDescent="0.25">
      <c r="A185" t="s">
        <v>2727</v>
      </c>
      <c r="B185" s="1">
        <v>45749</v>
      </c>
      <c r="C185" s="2">
        <v>45749.446527777778</v>
      </c>
      <c r="D185" s="2">
        <v>45749.461805555555</v>
      </c>
      <c r="E185" t="s">
        <v>1772</v>
      </c>
      <c r="F185" t="str">
        <f>_xlfn.XLOOKUP(scd[[#This Row],[farm_id]],farms[farm_id],farms[farmer_name])</f>
        <v>Farmer_406</v>
      </c>
      <c r="G185" t="str">
        <f>_xlfn.XLOOKUP(scd[[#This Row],[farm_id]],farms[farm_id],farms[village])</f>
        <v>Village_18</v>
      </c>
      <c r="H185" t="str">
        <f>_xlfn.XLOOKUP(scd[[#This Row],[farm_id]],farms[farm_id],farms[district])</f>
        <v>Bengaluru Rural</v>
      </c>
      <c r="I185" t="str">
        <f>_xlfn.XLOOKUP(scd[[#This Row],[farm_id]],farms[farm_id],farms[state])</f>
        <v>Karnataka</v>
      </c>
      <c r="J185" t="str">
        <f>_xlfn.XLOOKUP(scd[[#This Row],[district]],cooperatives[district],cooperatives[cooperative_id])</f>
        <v>Coop_19</v>
      </c>
      <c r="K185" t="str">
        <f>_xlfn.XLOOKUP(scd[[#This Row],[village]],collectioncenters[village],collectioncenters[collection_center_id])</f>
        <v>CC_89</v>
      </c>
      <c r="L185" t="str">
        <f>_xlfn.XLOOKUP(scd[[#This Row],[district]],chillingcenters[district],chillingcenters[chilling_center_id])</f>
        <v>Chill_19</v>
      </c>
      <c r="M185" t="str">
        <f>_xlfn.XLOOKUP(scd[[#This Row],[chilling_center_id]],chillingcenters[chilling_center_id],chillingcenters[zone])</f>
        <v>KA1</v>
      </c>
      <c r="N185" t="str">
        <f>_xlfn.XLOOKUP(scd[[#This Row],[zone]],plants[zone],plants[processing_plant_id])</f>
        <v>Plant_6</v>
      </c>
      <c r="O185" t="s">
        <v>447</v>
      </c>
      <c r="P185">
        <v>3.6</v>
      </c>
      <c r="Q185">
        <v>23.8</v>
      </c>
      <c r="R185">
        <v>3.75</v>
      </c>
      <c r="S185">
        <v>7.88</v>
      </c>
      <c r="T185">
        <v>24.7</v>
      </c>
      <c r="U185">
        <v>5.2</v>
      </c>
      <c r="V185" t="b">
        <v>1</v>
      </c>
      <c r="W185">
        <v>0.31</v>
      </c>
      <c r="X185">
        <v>1007.49</v>
      </c>
      <c r="Y185" s="1">
        <v>45749</v>
      </c>
      <c r="Z185" t="s">
        <v>41</v>
      </c>
      <c r="AA185" t="s">
        <v>42</v>
      </c>
      <c r="AB185" t="s">
        <v>2728</v>
      </c>
      <c r="AC185">
        <v>22</v>
      </c>
      <c r="AD185">
        <v>23.49</v>
      </c>
      <c r="AE185">
        <v>42.89</v>
      </c>
    </row>
    <row r="186" spans="1:31" x14ac:dyDescent="0.25">
      <c r="A186" t="s">
        <v>2962</v>
      </c>
      <c r="B186" s="1">
        <v>45834</v>
      </c>
      <c r="C186" s="2">
        <v>45834.450694444444</v>
      </c>
      <c r="D186" s="2">
        <v>45834.472222222219</v>
      </c>
      <c r="E186" t="s">
        <v>2299</v>
      </c>
      <c r="F186" t="str">
        <f>_xlfn.XLOOKUP(scd[[#This Row],[farm_id]],farms[farm_id],farms[farmer_name])</f>
        <v>Farmer_247</v>
      </c>
      <c r="G186" t="str">
        <f>_xlfn.XLOOKUP(scd[[#This Row],[farm_id]],farms[farm_id],farms[village])</f>
        <v>Village_57</v>
      </c>
      <c r="H186" t="str">
        <f>_xlfn.XLOOKUP(scd[[#This Row],[farm_id]],farms[farm_id],farms[district])</f>
        <v>Hubli</v>
      </c>
      <c r="I186" t="str">
        <f>_xlfn.XLOOKUP(scd[[#This Row],[farm_id]],farms[farm_id],farms[state])</f>
        <v>Karnataka</v>
      </c>
      <c r="J186" t="str">
        <f>_xlfn.XLOOKUP(scd[[#This Row],[district]],cooperatives[district],cooperatives[cooperative_id])</f>
        <v>Coop_18</v>
      </c>
      <c r="K186" t="str">
        <f>_xlfn.XLOOKUP(scd[[#This Row],[village]],collectioncenters[village],collectioncenters[collection_center_id])</f>
        <v>CC_152</v>
      </c>
      <c r="L186" t="str">
        <f>_xlfn.XLOOKUP(scd[[#This Row],[district]],chillingcenters[district],chillingcenters[chilling_center_id])</f>
        <v>Chill_18</v>
      </c>
      <c r="M186" t="str">
        <f>_xlfn.XLOOKUP(scd[[#This Row],[chilling_center_id]],chillingcenters[chilling_center_id],chillingcenters[zone])</f>
        <v>KA2</v>
      </c>
      <c r="N186" t="str">
        <f>_xlfn.XLOOKUP(scd[[#This Row],[zone]],plants[zone],plants[processing_plant_id])</f>
        <v>Plant_8</v>
      </c>
      <c r="O186" t="s">
        <v>355</v>
      </c>
      <c r="P186">
        <v>2.6</v>
      </c>
      <c r="Q186">
        <v>24.2</v>
      </c>
      <c r="R186">
        <v>3.75</v>
      </c>
      <c r="S186">
        <v>8.39</v>
      </c>
      <c r="T186">
        <v>26.3</v>
      </c>
      <c r="U186">
        <v>5.9</v>
      </c>
      <c r="V186" t="b">
        <v>1</v>
      </c>
      <c r="W186">
        <v>0.54</v>
      </c>
      <c r="X186">
        <v>1050.98</v>
      </c>
      <c r="Y186" s="1">
        <v>45841</v>
      </c>
      <c r="Z186" t="s">
        <v>41</v>
      </c>
      <c r="AA186" t="s">
        <v>42</v>
      </c>
      <c r="AB186" t="s">
        <v>2963</v>
      </c>
      <c r="AC186">
        <v>31</v>
      </c>
      <c r="AD186">
        <v>23.66</v>
      </c>
      <c r="AE186">
        <v>44.42</v>
      </c>
    </row>
    <row r="187" spans="1:31" x14ac:dyDescent="0.25">
      <c r="A187" t="s">
        <v>3034</v>
      </c>
      <c r="B187" s="1">
        <v>45766</v>
      </c>
      <c r="C187" s="2">
        <v>45766.25</v>
      </c>
      <c r="D187" s="2">
        <v>45766.275000000001</v>
      </c>
      <c r="E187" t="s">
        <v>949</v>
      </c>
      <c r="F187" t="str">
        <f>_xlfn.XLOOKUP(scd[[#This Row],[farm_id]],farms[farm_id],farms[farmer_name])</f>
        <v>Farmer_775</v>
      </c>
      <c r="G187" t="str">
        <f>_xlfn.XLOOKUP(scd[[#This Row],[farm_id]],farms[farm_id],farms[village])</f>
        <v>Village_13</v>
      </c>
      <c r="H187" t="str">
        <f>_xlfn.XLOOKUP(scd[[#This Row],[farm_id]],farms[farm_id],farms[district])</f>
        <v>Anand</v>
      </c>
      <c r="I187" t="str">
        <f>_xlfn.XLOOKUP(scd[[#This Row],[farm_id]],farms[farm_id],farms[state])</f>
        <v>Gujarat</v>
      </c>
      <c r="J187" t="str">
        <f>_xlfn.XLOOKUP(scd[[#This Row],[district]],cooperatives[district],cooperatives[cooperative_id])</f>
        <v>Coop_5</v>
      </c>
      <c r="K187" t="str">
        <f>_xlfn.XLOOKUP(scd[[#This Row],[village]],collectioncenters[village],collectioncenters[collection_center_id])</f>
        <v>CC_35</v>
      </c>
      <c r="L187" t="str">
        <f>_xlfn.XLOOKUP(scd[[#This Row],[district]],chillingcenters[district],chillingcenters[chilling_center_id])</f>
        <v>Chill_5</v>
      </c>
      <c r="M187" t="str">
        <f>_xlfn.XLOOKUP(scd[[#This Row],[chilling_center_id]],chillingcenters[chilling_center_id],chillingcenters[zone])</f>
        <v>MH1</v>
      </c>
      <c r="N187" t="str">
        <f>_xlfn.XLOOKUP(scd[[#This Row],[zone]],plants[zone],plants[processing_plant_id])</f>
        <v>Plant_4</v>
      </c>
      <c r="O187" t="s">
        <v>163</v>
      </c>
      <c r="P187">
        <v>22.3</v>
      </c>
      <c r="Q187">
        <v>30.1</v>
      </c>
      <c r="R187">
        <v>3.75</v>
      </c>
      <c r="S187">
        <v>8.7899999999999991</v>
      </c>
      <c r="T187">
        <v>32.799999999999997</v>
      </c>
      <c r="U187">
        <v>12</v>
      </c>
      <c r="V187" t="b">
        <v>1</v>
      </c>
      <c r="W187">
        <v>0.45</v>
      </c>
      <c r="X187">
        <v>1352.63</v>
      </c>
      <c r="Y187" s="1">
        <v>45767</v>
      </c>
      <c r="Z187" t="s">
        <v>41</v>
      </c>
      <c r="AA187" t="s">
        <v>42</v>
      </c>
      <c r="AB187" t="s">
        <v>3035</v>
      </c>
      <c r="AC187">
        <v>36</v>
      </c>
      <c r="AD187">
        <v>29.65</v>
      </c>
      <c r="AE187">
        <v>45.62</v>
      </c>
    </row>
    <row r="188" spans="1:31" x14ac:dyDescent="0.25">
      <c r="A188" t="s">
        <v>3046</v>
      </c>
      <c r="B188" s="1">
        <v>45660</v>
      </c>
      <c r="C188" s="2">
        <v>45660.236111111109</v>
      </c>
      <c r="D188" s="2">
        <v>45660.356944444444</v>
      </c>
      <c r="E188" t="s">
        <v>1990</v>
      </c>
      <c r="F188" t="str">
        <f>_xlfn.XLOOKUP(scd[[#This Row],[farm_id]],farms[farm_id],farms[farmer_name])</f>
        <v>Farmer_111</v>
      </c>
      <c r="G188" t="str">
        <f>_xlfn.XLOOKUP(scd[[#This Row],[farm_id]],farms[farm_id],farms[village])</f>
        <v>Village_32</v>
      </c>
      <c r="H188" t="str">
        <f>_xlfn.XLOOKUP(scd[[#This Row],[farm_id]],farms[farm_id],farms[district])</f>
        <v>Jaipur</v>
      </c>
      <c r="I188" t="str">
        <f>_xlfn.XLOOKUP(scd[[#This Row],[farm_id]],farms[farm_id],farms[state])</f>
        <v>Rajasthan</v>
      </c>
      <c r="J188" t="str">
        <f>_xlfn.XLOOKUP(scd[[#This Row],[district]],cooperatives[district],cooperatives[cooperative_id])</f>
        <v>Coop_8</v>
      </c>
      <c r="K188" t="str">
        <f>_xlfn.XLOOKUP(scd[[#This Row],[village]],collectioncenters[village],collectioncenters[collection_center_id])</f>
        <v>CC_125</v>
      </c>
      <c r="L188" t="str">
        <f>_xlfn.XLOOKUP(scd[[#This Row],[district]],chillingcenters[district],chillingcenters[chilling_center_id])</f>
        <v>Chill_8</v>
      </c>
      <c r="M188" t="str">
        <f>_xlfn.XLOOKUP(scd[[#This Row],[chilling_center_id]],chillingcenters[chilling_center_id],chillingcenters[zone])</f>
        <v>RJ1</v>
      </c>
      <c r="N188" t="str">
        <f>_xlfn.XLOOKUP(scd[[#This Row],[zone]],plants[zone],plants[processing_plant_id])</f>
        <v>Plant_2</v>
      </c>
      <c r="O188" t="s">
        <v>575</v>
      </c>
      <c r="P188">
        <v>1.8</v>
      </c>
      <c r="Q188">
        <v>22.2</v>
      </c>
      <c r="R188">
        <v>3.75</v>
      </c>
      <c r="S188">
        <v>9.01</v>
      </c>
      <c r="T188">
        <v>31.6</v>
      </c>
      <c r="U188">
        <v>12</v>
      </c>
      <c r="V188" t="b">
        <v>1</v>
      </c>
      <c r="W188">
        <v>0.22</v>
      </c>
      <c r="X188">
        <v>1017.23</v>
      </c>
      <c r="Y188" s="1">
        <v>45667</v>
      </c>
      <c r="Z188" t="s">
        <v>41</v>
      </c>
      <c r="AA188" t="s">
        <v>42</v>
      </c>
      <c r="AB188" t="s">
        <v>3047</v>
      </c>
      <c r="AC188">
        <v>174</v>
      </c>
      <c r="AD188">
        <v>21.98</v>
      </c>
      <c r="AE188">
        <v>46.28</v>
      </c>
    </row>
    <row r="189" spans="1:31" x14ac:dyDescent="0.25">
      <c r="A189" t="s">
        <v>3114</v>
      </c>
      <c r="B189" s="1">
        <v>45768</v>
      </c>
      <c r="C189" s="2">
        <v>45768.280555555553</v>
      </c>
      <c r="D189" s="2">
        <v>45768.290277777778</v>
      </c>
      <c r="E189" t="s">
        <v>3115</v>
      </c>
      <c r="F189" t="str">
        <f>_xlfn.XLOOKUP(scd[[#This Row],[farm_id]],farms[farm_id],farms[farmer_name])</f>
        <v>Farmer_394</v>
      </c>
      <c r="G189" t="str">
        <f>_xlfn.XLOOKUP(scd[[#This Row],[farm_id]],farms[farm_id],farms[village])</f>
        <v>Village_82</v>
      </c>
      <c r="H189" t="str">
        <f>_xlfn.XLOOKUP(scd[[#This Row],[farm_id]],farms[farm_id],farms[district])</f>
        <v>Chennai</v>
      </c>
      <c r="I189" t="str">
        <f>_xlfn.XLOOKUP(scd[[#This Row],[farm_id]],farms[farm_id],farms[state])</f>
        <v>Tamil Nadu</v>
      </c>
      <c r="J189" t="str">
        <f>_xlfn.XLOOKUP(scd[[#This Row],[district]],cooperatives[district],cooperatives[cooperative_id])</f>
        <v>Coop_22</v>
      </c>
      <c r="K189" t="str">
        <f>_xlfn.XLOOKUP(scd[[#This Row],[village]],collectioncenters[village],collectioncenters[collection_center_id])</f>
        <v>CC_177</v>
      </c>
      <c r="L189" t="str">
        <f>_xlfn.XLOOKUP(scd[[#This Row],[district]],chillingcenters[district],chillingcenters[chilling_center_id])</f>
        <v>Chill_22</v>
      </c>
      <c r="M189" t="str">
        <f>_xlfn.XLOOKUP(scd[[#This Row],[chilling_center_id]],chillingcenters[chilling_center_id],chillingcenters[zone])</f>
        <v>TN1</v>
      </c>
      <c r="N189" t="str">
        <f>_xlfn.XLOOKUP(scd[[#This Row],[zone]],plants[zone],plants[processing_plant_id])</f>
        <v>Plant_1</v>
      </c>
      <c r="O189" t="s">
        <v>399</v>
      </c>
      <c r="P189">
        <v>1.1000000000000001</v>
      </c>
      <c r="Q189">
        <v>38.799999999999997</v>
      </c>
      <c r="R189">
        <v>3.75</v>
      </c>
      <c r="S189">
        <v>8.6300000000000008</v>
      </c>
      <c r="T189">
        <v>28.4</v>
      </c>
      <c r="U189">
        <v>4.2</v>
      </c>
      <c r="V189" t="b">
        <v>1</v>
      </c>
      <c r="W189">
        <v>0.06</v>
      </c>
      <c r="X189">
        <v>1748.72</v>
      </c>
      <c r="Y189" s="1">
        <v>45775</v>
      </c>
      <c r="Z189" t="s">
        <v>76</v>
      </c>
      <c r="AA189" t="s">
        <v>42</v>
      </c>
      <c r="AB189" t="s">
        <v>3116</v>
      </c>
      <c r="AC189">
        <v>14</v>
      </c>
      <c r="AD189">
        <v>38.739999999999903</v>
      </c>
      <c r="AE189">
        <v>45.14</v>
      </c>
    </row>
    <row r="190" spans="1:31" x14ac:dyDescent="0.25">
      <c r="A190" t="s">
        <v>247</v>
      </c>
      <c r="B190" s="1">
        <v>45818</v>
      </c>
      <c r="C190" s="2">
        <v>45818.294444444444</v>
      </c>
      <c r="D190" s="2">
        <v>45818.372916666667</v>
      </c>
      <c r="E190" t="s">
        <v>248</v>
      </c>
      <c r="F190" t="str">
        <f>_xlfn.XLOOKUP(scd[[#This Row],[farm_id]],farms[farm_id],farms[farmer_name])</f>
        <v>Farmer_846</v>
      </c>
      <c r="G190" t="str">
        <f>_xlfn.XLOOKUP(scd[[#This Row],[farm_id]],farms[farm_id],farms[village])</f>
        <v>Village_56</v>
      </c>
      <c r="H190" t="str">
        <f>_xlfn.XLOOKUP(scd[[#This Row],[farm_id]],farms[farm_id],farms[district])</f>
        <v>Jaipur</v>
      </c>
      <c r="I190" t="str">
        <f>_xlfn.XLOOKUP(scd[[#This Row],[farm_id]],farms[farm_id],farms[state])</f>
        <v>Rajasthan</v>
      </c>
      <c r="J190" t="str">
        <f>_xlfn.XLOOKUP(scd[[#This Row],[district]],cooperatives[district],cooperatives[cooperative_id])</f>
        <v>Coop_8</v>
      </c>
      <c r="K190" t="str">
        <f>_xlfn.XLOOKUP(scd[[#This Row],[village]],collectioncenters[village],collectioncenters[collection_center_id])</f>
        <v>CC_151</v>
      </c>
      <c r="L190" t="str">
        <f>_xlfn.XLOOKUP(scd[[#This Row],[district]],chillingcenters[district],chillingcenters[chilling_center_id])</f>
        <v>Chill_8</v>
      </c>
      <c r="M190" t="str">
        <f>_xlfn.XLOOKUP(scd[[#This Row],[chilling_center_id]],chillingcenters[chilling_center_id],chillingcenters[zone])</f>
        <v>RJ1</v>
      </c>
      <c r="N190" t="str">
        <f>_xlfn.XLOOKUP(scd[[#This Row],[zone]],plants[zone],plants[processing_plant_id])</f>
        <v>Plant_2</v>
      </c>
      <c r="O190" t="s">
        <v>252</v>
      </c>
      <c r="P190">
        <v>3.9</v>
      </c>
      <c r="Q190">
        <v>173.5</v>
      </c>
      <c r="R190">
        <v>3.76</v>
      </c>
      <c r="S190">
        <v>8.2200000000000006</v>
      </c>
      <c r="T190">
        <v>37.9</v>
      </c>
      <c r="U190">
        <v>12</v>
      </c>
      <c r="V190" t="b">
        <v>1</v>
      </c>
      <c r="W190">
        <v>0.15</v>
      </c>
      <c r="X190">
        <v>7620.47</v>
      </c>
      <c r="Y190" s="1">
        <v>45818</v>
      </c>
      <c r="Z190" t="s">
        <v>76</v>
      </c>
      <c r="AA190" t="s">
        <v>42</v>
      </c>
      <c r="AB190" t="s">
        <v>253</v>
      </c>
      <c r="AC190">
        <v>113</v>
      </c>
      <c r="AD190">
        <v>173.35</v>
      </c>
      <c r="AE190">
        <v>43.96</v>
      </c>
    </row>
    <row r="191" spans="1:31" x14ac:dyDescent="0.25">
      <c r="A191" t="s">
        <v>589</v>
      </c>
      <c r="B191" s="1">
        <v>45722</v>
      </c>
      <c r="C191" s="2">
        <v>45722.18472222222</v>
      </c>
      <c r="D191" s="2">
        <v>45722.196527777778</v>
      </c>
      <c r="E191" t="s">
        <v>590</v>
      </c>
      <c r="F191" t="str">
        <f>_xlfn.XLOOKUP(scd[[#This Row],[farm_id]],farms[farm_id],farms[farmer_name])</f>
        <v>Farmer_774</v>
      </c>
      <c r="G191" t="str">
        <f>_xlfn.XLOOKUP(scd[[#This Row],[farm_id]],farms[farm_id],farms[village])</f>
        <v>Village_31</v>
      </c>
      <c r="H191" t="str">
        <f>_xlfn.XLOOKUP(scd[[#This Row],[farm_id]],farms[farm_id],farms[district])</f>
        <v>Surat</v>
      </c>
      <c r="I191" t="str">
        <f>_xlfn.XLOOKUP(scd[[#This Row],[farm_id]],farms[farm_id],farms[state])</f>
        <v>Gujarat</v>
      </c>
      <c r="J191" t="str">
        <f>_xlfn.XLOOKUP(scd[[#This Row],[district]],cooperatives[district],cooperatives[cooperative_id])</f>
        <v>Coop_12</v>
      </c>
      <c r="K191" t="str">
        <f>_xlfn.XLOOKUP(scd[[#This Row],[village]],collectioncenters[village],collectioncenters[collection_center_id])</f>
        <v>CC_124</v>
      </c>
      <c r="L191" t="str">
        <f>_xlfn.XLOOKUP(scd[[#This Row],[district]],chillingcenters[district],chillingcenters[chilling_center_id])</f>
        <v>Chill_12</v>
      </c>
      <c r="M191" t="str">
        <f>_xlfn.XLOOKUP(scd[[#This Row],[chilling_center_id]],chillingcenters[chilling_center_id],chillingcenters[zone])</f>
        <v>MH1</v>
      </c>
      <c r="N191" t="str">
        <f>_xlfn.XLOOKUP(scd[[#This Row],[zone]],plants[zone],plants[processing_plant_id])</f>
        <v>Plant_4</v>
      </c>
      <c r="O191" t="s">
        <v>593</v>
      </c>
      <c r="P191">
        <v>9.6999999999999993</v>
      </c>
      <c r="Q191">
        <v>17.600000000000001</v>
      </c>
      <c r="R191">
        <v>3.76</v>
      </c>
      <c r="S191">
        <v>7.95</v>
      </c>
      <c r="T191">
        <v>31.5</v>
      </c>
      <c r="U191">
        <v>12</v>
      </c>
      <c r="V191" t="b">
        <v>1</v>
      </c>
      <c r="W191">
        <v>0</v>
      </c>
      <c r="X191">
        <v>759.44</v>
      </c>
      <c r="Y191" s="1">
        <v>45725</v>
      </c>
      <c r="Z191" t="s">
        <v>76</v>
      </c>
      <c r="AA191" t="s">
        <v>42</v>
      </c>
      <c r="AB191" t="s">
        <v>594</v>
      </c>
      <c r="AC191">
        <v>17</v>
      </c>
      <c r="AD191">
        <v>17.600000000000001</v>
      </c>
      <c r="AE191">
        <v>43.15</v>
      </c>
    </row>
    <row r="192" spans="1:31" x14ac:dyDescent="0.25">
      <c r="A192" t="s">
        <v>952</v>
      </c>
      <c r="B192" s="1">
        <v>45708</v>
      </c>
      <c r="C192" s="2">
        <v>45708.220138888886</v>
      </c>
      <c r="D192" s="2">
        <v>45708.260416666664</v>
      </c>
      <c r="E192" t="s">
        <v>953</v>
      </c>
      <c r="F192" t="str">
        <f>_xlfn.XLOOKUP(scd[[#This Row],[farm_id]],farms[farm_id],farms[farmer_name])</f>
        <v>Farmer_414</v>
      </c>
      <c r="G192" t="str">
        <f>_xlfn.XLOOKUP(scd[[#This Row],[farm_id]],farms[farm_id],farms[village])</f>
        <v>Village_2</v>
      </c>
      <c r="H192" t="str">
        <f>_xlfn.XLOOKUP(scd[[#This Row],[farm_id]],farms[farm_id],farms[district])</f>
        <v>Patiala</v>
      </c>
      <c r="I192" t="str">
        <f>_xlfn.XLOOKUP(scd[[#This Row],[farm_id]],farms[farm_id],farms[state])</f>
        <v>Punjab</v>
      </c>
      <c r="J192" t="str">
        <f>_xlfn.XLOOKUP(scd[[#This Row],[district]],cooperatives[district],cooperatives[cooperative_id])</f>
        <v>Coop_13</v>
      </c>
      <c r="K192" t="str">
        <f>_xlfn.XLOOKUP(scd[[#This Row],[village]],collectioncenters[village],collectioncenters[collection_center_id])</f>
        <v>CC_110</v>
      </c>
      <c r="L192" t="str">
        <f>_xlfn.XLOOKUP(scd[[#This Row],[district]],chillingcenters[district],chillingcenters[chilling_center_id])</f>
        <v>Chill_13</v>
      </c>
      <c r="M192" t="str">
        <f>_xlfn.XLOOKUP(scd[[#This Row],[chilling_center_id]],chillingcenters[chilling_center_id],chillingcenters[zone])</f>
        <v>PJ2</v>
      </c>
      <c r="N192" t="str">
        <f>_xlfn.XLOOKUP(scd[[#This Row],[zone]],plants[zone],plants[processing_plant_id])</f>
        <v>Plant_7</v>
      </c>
      <c r="O192" t="s">
        <v>291</v>
      </c>
      <c r="P192">
        <v>20.8</v>
      </c>
      <c r="Q192">
        <v>7.7</v>
      </c>
      <c r="R192">
        <v>3.76</v>
      </c>
      <c r="S192">
        <v>8.01</v>
      </c>
      <c r="T192">
        <v>25.5</v>
      </c>
      <c r="U192">
        <v>24.4</v>
      </c>
      <c r="V192" t="b">
        <v>0</v>
      </c>
      <c r="W192">
        <v>0.88</v>
      </c>
      <c r="X192">
        <v>295.51</v>
      </c>
      <c r="Y192" s="1">
        <v>45715</v>
      </c>
      <c r="Z192" t="s">
        <v>76</v>
      </c>
      <c r="AA192" t="s">
        <v>216</v>
      </c>
      <c r="AB192" t="s">
        <v>954</v>
      </c>
      <c r="AC192">
        <v>58</v>
      </c>
      <c r="AD192">
        <v>6.82</v>
      </c>
      <c r="AE192">
        <v>43.33</v>
      </c>
    </row>
    <row r="193" spans="1:31" x14ac:dyDescent="0.25">
      <c r="A193" t="s">
        <v>1262</v>
      </c>
      <c r="B193" s="1">
        <v>45809</v>
      </c>
      <c r="C193" s="2">
        <v>45809.307638888888</v>
      </c>
      <c r="D193" s="2">
        <v>45809.364583333336</v>
      </c>
      <c r="E193" t="s">
        <v>1263</v>
      </c>
      <c r="F193" t="str">
        <f>_xlfn.XLOOKUP(scd[[#This Row],[farm_id]],farms[farm_id],farms[farmer_name])</f>
        <v>Farmer_617</v>
      </c>
      <c r="G193" t="str">
        <f>_xlfn.XLOOKUP(scd[[#This Row],[farm_id]],farms[farm_id],farms[village])</f>
        <v>Village_168</v>
      </c>
      <c r="H193" t="str">
        <f>_xlfn.XLOOKUP(scd[[#This Row],[farm_id]],farms[farm_id],farms[district])</f>
        <v>Bikaner</v>
      </c>
      <c r="I193" t="str">
        <f>_xlfn.XLOOKUP(scd[[#This Row],[farm_id]],farms[farm_id],farms[state])</f>
        <v>Rajasthan</v>
      </c>
      <c r="J193" t="str">
        <f>_xlfn.XLOOKUP(scd[[#This Row],[district]],cooperatives[district],cooperatives[cooperative_id])</f>
        <v>Coop_14</v>
      </c>
      <c r="K193" t="str">
        <f>_xlfn.XLOOKUP(scd[[#This Row],[village]],collectioncenters[village],collectioncenters[collection_center_id])</f>
        <v>CC_77</v>
      </c>
      <c r="L193" t="str">
        <f>_xlfn.XLOOKUP(scd[[#This Row],[district]],chillingcenters[district],chillingcenters[chilling_center_id])</f>
        <v>Chill_14</v>
      </c>
      <c r="M193" t="str">
        <f>_xlfn.XLOOKUP(scd[[#This Row],[chilling_center_id]],chillingcenters[chilling_center_id],chillingcenters[zone])</f>
        <v>RJ1</v>
      </c>
      <c r="N193" t="str">
        <f>_xlfn.XLOOKUP(scd[[#This Row],[zone]],plants[zone],plants[processing_plant_id])</f>
        <v>Plant_2</v>
      </c>
      <c r="O193" t="s">
        <v>40</v>
      </c>
      <c r="P193">
        <v>22.9</v>
      </c>
      <c r="Q193">
        <v>20.9</v>
      </c>
      <c r="R193">
        <v>3.76</v>
      </c>
      <c r="S193">
        <v>8.7899999999999991</v>
      </c>
      <c r="T193">
        <v>31.4</v>
      </c>
      <c r="U193">
        <v>12</v>
      </c>
      <c r="V193" t="b">
        <v>1</v>
      </c>
      <c r="W193">
        <v>0.36</v>
      </c>
      <c r="X193">
        <v>938.06</v>
      </c>
      <c r="Y193" s="1">
        <v>45816</v>
      </c>
      <c r="Z193" t="s">
        <v>76</v>
      </c>
      <c r="AA193" t="s">
        <v>42</v>
      </c>
      <c r="AB193" t="s">
        <v>1265</v>
      </c>
      <c r="AC193">
        <v>82</v>
      </c>
      <c r="AD193">
        <v>20.54</v>
      </c>
      <c r="AE193">
        <v>45.67</v>
      </c>
    </row>
    <row r="194" spans="1:31" x14ac:dyDescent="0.25">
      <c r="A194" t="s">
        <v>2503</v>
      </c>
      <c r="B194" s="1">
        <v>45816</v>
      </c>
      <c r="C194" s="2">
        <v>45816.207638888889</v>
      </c>
      <c r="D194" s="2">
        <v>45816.244444444441</v>
      </c>
      <c r="E194" t="s">
        <v>2504</v>
      </c>
      <c r="F194" t="str">
        <f>_xlfn.XLOOKUP(scd[[#This Row],[farm_id]],farms[farm_id],farms[farmer_name])</f>
        <v>Farmer_106</v>
      </c>
      <c r="G194" t="str">
        <f>_xlfn.XLOOKUP(scd[[#This Row],[farm_id]],farms[farm_id],farms[village])</f>
        <v>Village_165</v>
      </c>
      <c r="H194" t="str">
        <f>_xlfn.XLOOKUP(scd[[#This Row],[farm_id]],farms[farm_id],farms[district])</f>
        <v>Jalandhar</v>
      </c>
      <c r="I194" t="str">
        <f>_xlfn.XLOOKUP(scd[[#This Row],[farm_id]],farms[farm_id],farms[state])</f>
        <v>Punjab</v>
      </c>
      <c r="J194" t="str">
        <f>_xlfn.XLOOKUP(scd[[#This Row],[district]],cooperatives[district],cooperatives[cooperative_id])</f>
        <v>Coop_26</v>
      </c>
      <c r="K194" t="str">
        <f>_xlfn.XLOOKUP(scd[[#This Row],[village]],collectioncenters[village],collectioncenters[collection_center_id])</f>
        <v>CC_74</v>
      </c>
      <c r="L194" t="str">
        <f>_xlfn.XLOOKUP(scd[[#This Row],[district]],chillingcenters[district],chillingcenters[chilling_center_id])</f>
        <v>Chill_26</v>
      </c>
      <c r="M194" t="str">
        <f>_xlfn.XLOOKUP(scd[[#This Row],[chilling_center_id]],chillingcenters[chilling_center_id],chillingcenters[zone])</f>
        <v>PJ1</v>
      </c>
      <c r="N194" t="str">
        <f>_xlfn.XLOOKUP(scd[[#This Row],[zone]],plants[zone],plants[processing_plant_id])</f>
        <v>Plant_3</v>
      </c>
      <c r="O194" t="s">
        <v>1048</v>
      </c>
      <c r="P194">
        <v>30.5</v>
      </c>
      <c r="Q194">
        <v>37.700000000000003</v>
      </c>
      <c r="R194">
        <v>3.76</v>
      </c>
      <c r="S194">
        <v>8.99</v>
      </c>
      <c r="T194">
        <v>37.6</v>
      </c>
      <c r="U194">
        <v>12</v>
      </c>
      <c r="V194" t="b">
        <v>1</v>
      </c>
      <c r="W194">
        <v>0</v>
      </c>
      <c r="X194">
        <v>1744.38</v>
      </c>
      <c r="Y194" s="1">
        <v>45817</v>
      </c>
      <c r="Z194" t="s">
        <v>118</v>
      </c>
      <c r="AA194" t="s">
        <v>42</v>
      </c>
      <c r="AB194" t="s">
        <v>2505</v>
      </c>
      <c r="AC194">
        <v>53</v>
      </c>
      <c r="AD194">
        <v>37.700000000000003</v>
      </c>
      <c r="AE194">
        <v>46.27</v>
      </c>
    </row>
    <row r="195" spans="1:31" x14ac:dyDescent="0.25">
      <c r="A195" t="s">
        <v>2983</v>
      </c>
      <c r="B195" s="1">
        <v>45713</v>
      </c>
      <c r="C195" s="2">
        <v>45713.277777777781</v>
      </c>
      <c r="D195" s="2">
        <v>45713.295138888891</v>
      </c>
      <c r="E195" t="s">
        <v>820</v>
      </c>
      <c r="F195" t="str">
        <f>_xlfn.XLOOKUP(scd[[#This Row],[farm_id]],farms[farm_id],farms[farmer_name])</f>
        <v>Farmer_789</v>
      </c>
      <c r="G195" t="str">
        <f>_xlfn.XLOOKUP(scd[[#This Row],[farm_id]],farms[farm_id],farms[village])</f>
        <v>Village_23</v>
      </c>
      <c r="H195" t="str">
        <f>_xlfn.XLOOKUP(scd[[#This Row],[farm_id]],farms[farm_id],farms[district])</f>
        <v>Ludhiana</v>
      </c>
      <c r="I195" t="str">
        <f>_xlfn.XLOOKUP(scd[[#This Row],[farm_id]],farms[farm_id],farms[state])</f>
        <v>Punjab</v>
      </c>
      <c r="J195" t="str">
        <f>_xlfn.XLOOKUP(scd[[#This Row],[district]],cooperatives[district],cooperatives[cooperative_id])</f>
        <v>Coop_27</v>
      </c>
      <c r="K195" t="str">
        <f>_xlfn.XLOOKUP(scd[[#This Row],[village]],collectioncenters[village],collectioncenters[collection_center_id])</f>
        <v>CC_115</v>
      </c>
      <c r="L195" t="str">
        <f>_xlfn.XLOOKUP(scd[[#This Row],[district]],chillingcenters[district],chillingcenters[chilling_center_id])</f>
        <v>Chill_27</v>
      </c>
      <c r="M195" t="str">
        <f>_xlfn.XLOOKUP(scd[[#This Row],[chilling_center_id]],chillingcenters[chilling_center_id],chillingcenters[zone])</f>
        <v>PJ2</v>
      </c>
      <c r="N195" t="str">
        <f>_xlfn.XLOOKUP(scd[[#This Row],[zone]],plants[zone],plants[processing_plant_id])</f>
        <v>Plant_7</v>
      </c>
      <c r="O195" t="s">
        <v>97</v>
      </c>
      <c r="P195">
        <v>19.3</v>
      </c>
      <c r="Q195">
        <v>127.1</v>
      </c>
      <c r="R195">
        <v>3.76</v>
      </c>
      <c r="S195">
        <v>8.82</v>
      </c>
      <c r="T195">
        <v>27.4</v>
      </c>
      <c r="U195">
        <v>9.8000000000000007</v>
      </c>
      <c r="V195" t="b">
        <v>1</v>
      </c>
      <c r="W195">
        <v>0</v>
      </c>
      <c r="X195">
        <v>5816.1</v>
      </c>
      <c r="Y195" s="1">
        <v>45715</v>
      </c>
      <c r="Z195" t="s">
        <v>118</v>
      </c>
      <c r="AA195" t="s">
        <v>42</v>
      </c>
      <c r="AB195" t="s">
        <v>2984</v>
      </c>
      <c r="AC195">
        <v>25</v>
      </c>
      <c r="AD195">
        <v>127.1</v>
      </c>
      <c r="AE195">
        <v>45.76</v>
      </c>
    </row>
    <row r="196" spans="1:31" x14ac:dyDescent="0.25">
      <c r="A196" t="s">
        <v>3040</v>
      </c>
      <c r="B196" s="1">
        <v>45713</v>
      </c>
      <c r="C196" s="2">
        <v>45713.345833333333</v>
      </c>
      <c r="D196" s="2">
        <v>45713.384027777778</v>
      </c>
      <c r="E196" t="s">
        <v>1402</v>
      </c>
      <c r="F196" t="str">
        <f>_xlfn.XLOOKUP(scd[[#This Row],[farm_id]],farms[farm_id],farms[farmer_name])</f>
        <v>Farmer_344</v>
      </c>
      <c r="G196" t="str">
        <f>_xlfn.XLOOKUP(scd[[#This Row],[farm_id]],farms[farm_id],farms[village])</f>
        <v>Village_139</v>
      </c>
      <c r="H196" t="str">
        <f>_xlfn.XLOOKUP(scd[[#This Row],[farm_id]],farms[farm_id],farms[district])</f>
        <v>Mumbai Suburban</v>
      </c>
      <c r="I196" t="str">
        <f>_xlfn.XLOOKUP(scd[[#This Row],[farm_id]],farms[farm_id],farms[state])</f>
        <v>Maharashtra</v>
      </c>
      <c r="J196" t="str">
        <f>_xlfn.XLOOKUP(scd[[#This Row],[district]],cooperatives[district],cooperatives[cooperative_id])</f>
        <v>Coop_3</v>
      </c>
      <c r="K196" t="str">
        <f>_xlfn.XLOOKUP(scd[[#This Row],[village]],collectioncenters[village],collectioncenters[collection_center_id])</f>
        <v>CC_45</v>
      </c>
      <c r="L196" t="str">
        <f>_xlfn.XLOOKUP(scd[[#This Row],[district]],chillingcenters[district],chillingcenters[chilling_center_id])</f>
        <v>Chill_3</v>
      </c>
      <c r="M196" t="str">
        <f>_xlfn.XLOOKUP(scd[[#This Row],[chilling_center_id]],chillingcenters[chilling_center_id],chillingcenters[zone])</f>
        <v>MH1</v>
      </c>
      <c r="N196" t="str">
        <f>_xlfn.XLOOKUP(scd[[#This Row],[zone]],plants[zone],plants[processing_plant_id])</f>
        <v>Plant_4</v>
      </c>
      <c r="O196" t="s">
        <v>545</v>
      </c>
      <c r="P196">
        <v>17.600000000000001</v>
      </c>
      <c r="Q196">
        <v>40</v>
      </c>
      <c r="R196">
        <v>3.76</v>
      </c>
      <c r="S196">
        <v>8.3000000000000007</v>
      </c>
      <c r="T196">
        <v>29</v>
      </c>
      <c r="U196">
        <v>8.5</v>
      </c>
      <c r="V196" t="b">
        <v>1</v>
      </c>
      <c r="W196">
        <v>0.21</v>
      </c>
      <c r="X196">
        <v>1758.72</v>
      </c>
      <c r="Y196" s="1">
        <v>45714</v>
      </c>
      <c r="Z196" t="s">
        <v>41</v>
      </c>
      <c r="AA196" t="s">
        <v>42</v>
      </c>
      <c r="AB196" t="s">
        <v>3041</v>
      </c>
      <c r="AC196">
        <v>55</v>
      </c>
      <c r="AD196">
        <v>39.79</v>
      </c>
      <c r="AE196">
        <v>44.2</v>
      </c>
    </row>
    <row r="197" spans="1:31" x14ac:dyDescent="0.25">
      <c r="A197" t="s">
        <v>917</v>
      </c>
      <c r="B197" s="1">
        <v>45684</v>
      </c>
      <c r="C197" s="2">
        <v>45684.302777777775</v>
      </c>
      <c r="D197" s="2">
        <v>45684.309027777781</v>
      </c>
      <c r="E197" t="s">
        <v>918</v>
      </c>
      <c r="F197" t="str">
        <f>_xlfn.XLOOKUP(scd[[#This Row],[farm_id]],farms[farm_id],farms[farmer_name])</f>
        <v>Farmer_748</v>
      </c>
      <c r="G197" t="str">
        <f>_xlfn.XLOOKUP(scd[[#This Row],[farm_id]],farms[farm_id],farms[village])</f>
        <v>Village_4</v>
      </c>
      <c r="H197" t="str">
        <f>_xlfn.XLOOKUP(scd[[#This Row],[farm_id]],farms[farm_id],farms[district])</f>
        <v>Jodhpur</v>
      </c>
      <c r="I197" t="str">
        <f>_xlfn.XLOOKUP(scd[[#This Row],[farm_id]],farms[farm_id],farms[state])</f>
        <v>Rajasthan</v>
      </c>
      <c r="J197" t="str">
        <f>_xlfn.XLOOKUP(scd[[#This Row],[district]],cooperatives[district],cooperatives[cooperative_id])</f>
        <v>Coop_23</v>
      </c>
      <c r="K197" t="str">
        <f>_xlfn.XLOOKUP(scd[[#This Row],[village]],collectioncenters[village],collectioncenters[collection_center_id])</f>
        <v>CC_133</v>
      </c>
      <c r="L197" t="str">
        <f>_xlfn.XLOOKUP(scd[[#This Row],[district]],chillingcenters[district],chillingcenters[chilling_center_id])</f>
        <v>Chill_23</v>
      </c>
      <c r="M197" t="str">
        <f>_xlfn.XLOOKUP(scd[[#This Row],[chilling_center_id]],chillingcenters[chilling_center_id],chillingcenters[zone])</f>
        <v>RJ2</v>
      </c>
      <c r="N197" t="str">
        <f>_xlfn.XLOOKUP(scd[[#This Row],[zone]],plants[zone],plants[processing_plant_id])</f>
        <v>Plant_5</v>
      </c>
      <c r="O197" t="s">
        <v>632</v>
      </c>
      <c r="P197">
        <v>12.8</v>
      </c>
      <c r="Q197">
        <v>38.799999999999997</v>
      </c>
      <c r="R197">
        <v>3.77</v>
      </c>
      <c r="S197">
        <v>7.91</v>
      </c>
      <c r="T197">
        <v>32.200000000000003</v>
      </c>
      <c r="U197">
        <v>10</v>
      </c>
      <c r="V197" t="b">
        <v>1</v>
      </c>
      <c r="W197">
        <v>0</v>
      </c>
      <c r="X197">
        <v>1671.5</v>
      </c>
      <c r="Y197" s="1">
        <v>45687</v>
      </c>
      <c r="Z197" t="s">
        <v>118</v>
      </c>
      <c r="AA197" t="s">
        <v>42</v>
      </c>
      <c r="AB197" t="s">
        <v>919</v>
      </c>
      <c r="AC197">
        <v>9</v>
      </c>
      <c r="AD197">
        <v>38.799999999999997</v>
      </c>
      <c r="AE197">
        <v>43.08</v>
      </c>
    </row>
    <row r="198" spans="1:31" x14ac:dyDescent="0.25">
      <c r="A198" t="s">
        <v>1114</v>
      </c>
      <c r="B198" s="1">
        <v>45754</v>
      </c>
      <c r="C198" s="2">
        <v>45754.279861111114</v>
      </c>
      <c r="D198" s="2">
        <v>45754.307638888888</v>
      </c>
      <c r="E198" t="s">
        <v>814</v>
      </c>
      <c r="F198" t="str">
        <f>_xlfn.XLOOKUP(scd[[#This Row],[farm_id]],farms[farm_id],farms[farmer_name])</f>
        <v>Farmer_302</v>
      </c>
      <c r="G198" t="str">
        <f>_xlfn.XLOOKUP(scd[[#This Row],[farm_id]],farms[farm_id],farms[village])</f>
        <v>Village_28</v>
      </c>
      <c r="H198" t="str">
        <f>_xlfn.XLOOKUP(scd[[#This Row],[farm_id]],farms[farm_id],farms[district])</f>
        <v>Surat</v>
      </c>
      <c r="I198" t="str">
        <f>_xlfn.XLOOKUP(scd[[#This Row],[farm_id]],farms[farm_id],farms[state])</f>
        <v>Gujarat</v>
      </c>
      <c r="J198" t="str">
        <f>_xlfn.XLOOKUP(scd[[#This Row],[district]],cooperatives[district],cooperatives[cooperative_id])</f>
        <v>Coop_12</v>
      </c>
      <c r="K198" t="str">
        <f>_xlfn.XLOOKUP(scd[[#This Row],[village]],collectioncenters[village],collectioncenters[collection_center_id])</f>
        <v>CC_120</v>
      </c>
      <c r="L198" t="str">
        <f>_xlfn.XLOOKUP(scd[[#This Row],[district]],chillingcenters[district],chillingcenters[chilling_center_id])</f>
        <v>Chill_12</v>
      </c>
      <c r="M198" t="str">
        <f>_xlfn.XLOOKUP(scd[[#This Row],[chilling_center_id]],chillingcenters[chilling_center_id],chillingcenters[zone])</f>
        <v>MH1</v>
      </c>
      <c r="N198" t="str">
        <f>_xlfn.XLOOKUP(scd[[#This Row],[zone]],plants[zone],plants[processing_plant_id])</f>
        <v>Plant_4</v>
      </c>
      <c r="O198" t="s">
        <v>431</v>
      </c>
      <c r="P198">
        <v>11.2</v>
      </c>
      <c r="Q198">
        <v>15.2</v>
      </c>
      <c r="R198">
        <v>3.77</v>
      </c>
      <c r="S198">
        <v>8.61</v>
      </c>
      <c r="T198">
        <v>32.4</v>
      </c>
      <c r="U198">
        <v>9.5</v>
      </c>
      <c r="V198" t="b">
        <v>0</v>
      </c>
      <c r="W198">
        <v>0</v>
      </c>
      <c r="X198">
        <v>686.74</v>
      </c>
      <c r="Y198" s="1">
        <v>45756</v>
      </c>
      <c r="Z198" t="s">
        <v>76</v>
      </c>
      <c r="AA198" t="s">
        <v>109</v>
      </c>
      <c r="AB198" t="s">
        <v>1115</v>
      </c>
      <c r="AC198">
        <v>40</v>
      </c>
      <c r="AD198">
        <v>15.2</v>
      </c>
      <c r="AE198">
        <v>45.18</v>
      </c>
    </row>
    <row r="199" spans="1:31" x14ac:dyDescent="0.25">
      <c r="A199" t="s">
        <v>1371</v>
      </c>
      <c r="B199" s="1">
        <v>45792</v>
      </c>
      <c r="C199" s="2">
        <v>45792.31527777778</v>
      </c>
      <c r="D199" s="2">
        <v>45792.318749999999</v>
      </c>
      <c r="E199" t="s">
        <v>255</v>
      </c>
      <c r="F199" t="str">
        <f>_xlfn.XLOOKUP(scd[[#This Row],[farm_id]],farms[farm_id],farms[farmer_name])</f>
        <v>Farmer_685</v>
      </c>
      <c r="G199" t="str">
        <f>_xlfn.XLOOKUP(scd[[#This Row],[farm_id]],farms[farm_id],farms[village])</f>
        <v>Village_166</v>
      </c>
      <c r="H199" t="str">
        <f>_xlfn.XLOOKUP(scd[[#This Row],[farm_id]],farms[farm_id],farms[district])</f>
        <v>Ludhiana</v>
      </c>
      <c r="I199" t="str">
        <f>_xlfn.XLOOKUP(scd[[#This Row],[farm_id]],farms[farm_id],farms[state])</f>
        <v>Punjab</v>
      </c>
      <c r="J199" t="str">
        <f>_xlfn.XLOOKUP(scd[[#This Row],[district]],cooperatives[district],cooperatives[cooperative_id])</f>
        <v>Coop_27</v>
      </c>
      <c r="K199" t="str">
        <f>_xlfn.XLOOKUP(scd[[#This Row],[village]],collectioncenters[village],collectioncenters[collection_center_id])</f>
        <v>CC_75</v>
      </c>
      <c r="L199" t="str">
        <f>_xlfn.XLOOKUP(scd[[#This Row],[district]],chillingcenters[district],chillingcenters[chilling_center_id])</f>
        <v>Chill_27</v>
      </c>
      <c r="M199" t="str">
        <f>_xlfn.XLOOKUP(scd[[#This Row],[chilling_center_id]],chillingcenters[chilling_center_id],chillingcenters[zone])</f>
        <v>PJ2</v>
      </c>
      <c r="N199" t="str">
        <f>_xlfn.XLOOKUP(scd[[#This Row],[zone]],plants[zone],plants[processing_plant_id])</f>
        <v>Plant_7</v>
      </c>
      <c r="O199" t="s">
        <v>431</v>
      </c>
      <c r="P199">
        <v>4.5</v>
      </c>
      <c r="Q199">
        <v>6.8</v>
      </c>
      <c r="R199">
        <v>3.77</v>
      </c>
      <c r="S199">
        <v>8.5399999999999991</v>
      </c>
      <c r="T199">
        <v>29.1</v>
      </c>
      <c r="U199">
        <v>8.5</v>
      </c>
      <c r="V199" t="b">
        <v>1</v>
      </c>
      <c r="W199">
        <v>0</v>
      </c>
      <c r="X199">
        <v>305.8</v>
      </c>
      <c r="Y199" s="1">
        <v>45795</v>
      </c>
      <c r="Z199" t="s">
        <v>41</v>
      </c>
      <c r="AA199" t="s">
        <v>42</v>
      </c>
      <c r="AB199" t="s">
        <v>1372</v>
      </c>
      <c r="AC199">
        <v>5</v>
      </c>
      <c r="AD199">
        <v>6.8</v>
      </c>
      <c r="AE199">
        <v>44.97</v>
      </c>
    </row>
    <row r="200" spans="1:31" x14ac:dyDescent="0.25">
      <c r="A200" t="s">
        <v>1438</v>
      </c>
      <c r="B200" s="1">
        <v>45705</v>
      </c>
      <c r="C200" s="2">
        <v>45705.377083333333</v>
      </c>
      <c r="D200" s="2">
        <v>45705.461805555555</v>
      </c>
      <c r="E200" t="s">
        <v>1439</v>
      </c>
      <c r="F200" t="str">
        <f>_xlfn.XLOOKUP(scd[[#This Row],[farm_id]],farms[farm_id],farms[farmer_name])</f>
        <v>Farmer_343</v>
      </c>
      <c r="G200" t="str">
        <f>_xlfn.XLOOKUP(scd[[#This Row],[farm_id]],farms[farm_id],farms[village])</f>
        <v>Village_160</v>
      </c>
      <c r="H200" t="str">
        <f>_xlfn.XLOOKUP(scd[[#This Row],[farm_id]],farms[farm_id],farms[district])</f>
        <v>Pune</v>
      </c>
      <c r="I200" t="str">
        <f>_xlfn.XLOOKUP(scd[[#This Row],[farm_id]],farms[farm_id],farms[state])</f>
        <v>Maharashtra</v>
      </c>
      <c r="J200" t="str">
        <f>_xlfn.XLOOKUP(scd[[#This Row],[district]],cooperatives[district],cooperatives[cooperative_id])</f>
        <v>Coop_4</v>
      </c>
      <c r="K200" t="str">
        <f>_xlfn.XLOOKUP(scd[[#This Row],[village]],collectioncenters[village],collectioncenters[collection_center_id])</f>
        <v>CC_69</v>
      </c>
      <c r="L200" t="str">
        <f>_xlfn.XLOOKUP(scd[[#This Row],[district]],chillingcenters[district],chillingcenters[chilling_center_id])</f>
        <v>Chill_4</v>
      </c>
      <c r="M200" t="str">
        <f>_xlfn.XLOOKUP(scd[[#This Row],[chilling_center_id]],chillingcenters[chilling_center_id],chillingcenters[zone])</f>
        <v>MH1</v>
      </c>
      <c r="N200" t="str">
        <f>_xlfn.XLOOKUP(scd[[#This Row],[zone]],plants[zone],plants[processing_plant_id])</f>
        <v>Plant_4</v>
      </c>
      <c r="O200" t="s">
        <v>297</v>
      </c>
      <c r="P200">
        <v>4.0999999999999996</v>
      </c>
      <c r="Q200">
        <v>11.8</v>
      </c>
      <c r="R200">
        <v>3.77</v>
      </c>
      <c r="S200">
        <v>8.1</v>
      </c>
      <c r="T200">
        <v>32.299999999999997</v>
      </c>
      <c r="U200">
        <v>7.8</v>
      </c>
      <c r="V200" t="b">
        <v>1</v>
      </c>
      <c r="W200">
        <v>0.28000000000000003</v>
      </c>
      <c r="X200">
        <v>502.85</v>
      </c>
      <c r="Y200" s="1">
        <v>45707</v>
      </c>
      <c r="Z200" t="s">
        <v>41</v>
      </c>
      <c r="AA200" t="s">
        <v>42</v>
      </c>
      <c r="AB200" t="s">
        <v>1440</v>
      </c>
      <c r="AC200">
        <v>122</v>
      </c>
      <c r="AD200">
        <v>11.52</v>
      </c>
      <c r="AE200">
        <v>43.65</v>
      </c>
    </row>
    <row r="201" spans="1:31" x14ac:dyDescent="0.25">
      <c r="A201" t="s">
        <v>2196</v>
      </c>
      <c r="B201" s="1">
        <v>45798</v>
      </c>
      <c r="C201" s="2">
        <v>45798.445833333331</v>
      </c>
      <c r="D201" s="2">
        <v>45798.550694444442</v>
      </c>
      <c r="E201" t="s">
        <v>348</v>
      </c>
      <c r="F201" t="str">
        <f>_xlfn.XLOOKUP(scd[[#This Row],[farm_id]],farms[farm_id],farms[farmer_name])</f>
        <v>Farmer_226</v>
      </c>
      <c r="G201" t="str">
        <f>_xlfn.XLOOKUP(scd[[#This Row],[farm_id]],farms[farm_id],farms[village])</f>
        <v>Village_69</v>
      </c>
      <c r="H201" t="str">
        <f>_xlfn.XLOOKUP(scd[[#This Row],[farm_id]],farms[farm_id],farms[district])</f>
        <v>Bikaner</v>
      </c>
      <c r="I201" t="str">
        <f>_xlfn.XLOOKUP(scd[[#This Row],[farm_id]],farms[farm_id],farms[state])</f>
        <v>Rajasthan</v>
      </c>
      <c r="J201" t="str">
        <f>_xlfn.XLOOKUP(scd[[#This Row],[district]],cooperatives[district],cooperatives[cooperative_id])</f>
        <v>Coop_14</v>
      </c>
      <c r="K201" t="str">
        <f>_xlfn.XLOOKUP(scd[[#This Row],[village]],collectioncenters[village],collectioncenters[collection_center_id])</f>
        <v>CC_164</v>
      </c>
      <c r="L201" t="str">
        <f>_xlfn.XLOOKUP(scd[[#This Row],[district]],chillingcenters[district],chillingcenters[chilling_center_id])</f>
        <v>Chill_14</v>
      </c>
      <c r="M201" t="str">
        <f>_xlfn.XLOOKUP(scd[[#This Row],[chilling_center_id]],chillingcenters[chilling_center_id],chillingcenters[zone])</f>
        <v>RJ1</v>
      </c>
      <c r="N201" t="str">
        <f>_xlfn.XLOOKUP(scd[[#This Row],[zone]],plants[zone],plants[processing_plant_id])</f>
        <v>Plant_2</v>
      </c>
      <c r="O201" t="s">
        <v>325</v>
      </c>
      <c r="P201">
        <v>2.9</v>
      </c>
      <c r="Q201">
        <v>55.1</v>
      </c>
      <c r="R201">
        <v>3.77</v>
      </c>
      <c r="S201">
        <v>8.49</v>
      </c>
      <c r="T201">
        <v>25</v>
      </c>
      <c r="U201">
        <v>24.8</v>
      </c>
      <c r="V201" t="b">
        <v>0</v>
      </c>
      <c r="W201">
        <v>7.34</v>
      </c>
      <c r="X201">
        <v>2140.6</v>
      </c>
      <c r="Y201" s="1">
        <v>45801</v>
      </c>
      <c r="Z201" t="s">
        <v>41</v>
      </c>
      <c r="AA201" t="s">
        <v>109</v>
      </c>
      <c r="AB201" t="s">
        <v>2197</v>
      </c>
      <c r="AC201">
        <v>151</v>
      </c>
      <c r="AD201">
        <v>47.76</v>
      </c>
      <c r="AE201">
        <v>44.82</v>
      </c>
    </row>
    <row r="202" spans="1:31" x14ac:dyDescent="0.25">
      <c r="A202" t="s">
        <v>2453</v>
      </c>
      <c r="B202" s="1">
        <v>45774</v>
      </c>
      <c r="C202" s="2">
        <v>45774.439583333333</v>
      </c>
      <c r="D202" s="2">
        <v>45774.443055555559</v>
      </c>
      <c r="E202" t="s">
        <v>2454</v>
      </c>
      <c r="F202" t="str">
        <f>_xlfn.XLOOKUP(scd[[#This Row],[farm_id]],farms[farm_id],farms[farmer_name])</f>
        <v>Farmer_87</v>
      </c>
      <c r="G202" t="str">
        <f>_xlfn.XLOOKUP(scd[[#This Row],[farm_id]],farms[farm_id],farms[village])</f>
        <v>Village_54</v>
      </c>
      <c r="H202" t="str">
        <f>_xlfn.XLOOKUP(scd[[#This Row],[farm_id]],farms[farm_id],farms[district])</f>
        <v>Mumbai Suburban</v>
      </c>
      <c r="I202" t="str">
        <f>_xlfn.XLOOKUP(scd[[#This Row],[farm_id]],farms[farm_id],farms[state])</f>
        <v>Maharashtra</v>
      </c>
      <c r="J202" t="str">
        <f>_xlfn.XLOOKUP(scd[[#This Row],[district]],cooperatives[district],cooperatives[cooperative_id])</f>
        <v>Coop_3</v>
      </c>
      <c r="K202" t="str">
        <f>_xlfn.XLOOKUP(scd[[#This Row],[village]],collectioncenters[village],collectioncenters[collection_center_id])</f>
        <v>CC_149</v>
      </c>
      <c r="L202" t="str">
        <f>_xlfn.XLOOKUP(scd[[#This Row],[district]],chillingcenters[district],chillingcenters[chilling_center_id])</f>
        <v>Chill_3</v>
      </c>
      <c r="M202" t="str">
        <f>_xlfn.XLOOKUP(scd[[#This Row],[chilling_center_id]],chillingcenters[chilling_center_id],chillingcenters[zone])</f>
        <v>MH1</v>
      </c>
      <c r="N202" t="str">
        <f>_xlfn.XLOOKUP(scd[[#This Row],[zone]],plants[zone],plants[processing_plant_id])</f>
        <v>Plant_4</v>
      </c>
      <c r="O202" t="s">
        <v>416</v>
      </c>
      <c r="P202">
        <v>19.600000000000001</v>
      </c>
      <c r="Q202">
        <v>26.2</v>
      </c>
      <c r="R202">
        <v>3.77</v>
      </c>
      <c r="S202">
        <v>8.58</v>
      </c>
      <c r="T202">
        <v>27.3</v>
      </c>
      <c r="U202">
        <v>2.6</v>
      </c>
      <c r="V202" t="b">
        <v>1</v>
      </c>
      <c r="W202">
        <v>0</v>
      </c>
      <c r="X202">
        <v>1181.3599999999999</v>
      </c>
      <c r="Y202" s="1">
        <v>45776</v>
      </c>
      <c r="Z202" t="s">
        <v>76</v>
      </c>
      <c r="AA202" t="s">
        <v>42</v>
      </c>
      <c r="AB202" t="s">
        <v>2456</v>
      </c>
      <c r="AC202">
        <v>5</v>
      </c>
      <c r="AD202">
        <v>26.2</v>
      </c>
      <c r="AE202">
        <v>45.09</v>
      </c>
    </row>
    <row r="203" spans="1:31" x14ac:dyDescent="0.25">
      <c r="A203" t="s">
        <v>2933</v>
      </c>
      <c r="B203" s="1">
        <v>45827</v>
      </c>
      <c r="C203" s="2">
        <v>45827.265277777777</v>
      </c>
      <c r="D203" s="2">
        <v>45827.365277777775</v>
      </c>
      <c r="E203" t="s">
        <v>2504</v>
      </c>
      <c r="F203" t="str">
        <f>_xlfn.XLOOKUP(scd[[#This Row],[farm_id]],farms[farm_id],farms[farmer_name])</f>
        <v>Farmer_106</v>
      </c>
      <c r="G203" t="str">
        <f>_xlfn.XLOOKUP(scd[[#This Row],[farm_id]],farms[farm_id],farms[village])</f>
        <v>Village_165</v>
      </c>
      <c r="H203" t="str">
        <f>_xlfn.XLOOKUP(scd[[#This Row],[farm_id]],farms[farm_id],farms[district])</f>
        <v>Jalandhar</v>
      </c>
      <c r="I203" t="str">
        <f>_xlfn.XLOOKUP(scd[[#This Row],[farm_id]],farms[farm_id],farms[state])</f>
        <v>Punjab</v>
      </c>
      <c r="J203" t="str">
        <f>_xlfn.XLOOKUP(scd[[#This Row],[district]],cooperatives[district],cooperatives[cooperative_id])</f>
        <v>Coop_26</v>
      </c>
      <c r="K203" t="str">
        <f>_xlfn.XLOOKUP(scd[[#This Row],[village]],collectioncenters[village],collectioncenters[collection_center_id])</f>
        <v>CC_74</v>
      </c>
      <c r="L203" t="str">
        <f>_xlfn.XLOOKUP(scd[[#This Row],[district]],chillingcenters[district],chillingcenters[chilling_center_id])</f>
        <v>Chill_26</v>
      </c>
      <c r="M203" t="str">
        <f>_xlfn.XLOOKUP(scd[[#This Row],[chilling_center_id]],chillingcenters[chilling_center_id],chillingcenters[zone])</f>
        <v>PJ1</v>
      </c>
      <c r="N203" t="str">
        <f>_xlfn.XLOOKUP(scd[[#This Row],[zone]],plants[zone],plants[processing_plant_id])</f>
        <v>Plant_3</v>
      </c>
      <c r="O203" t="s">
        <v>742</v>
      </c>
      <c r="P203">
        <v>14.1</v>
      </c>
      <c r="Q203">
        <v>10.1</v>
      </c>
      <c r="R203">
        <v>3.77</v>
      </c>
      <c r="S203">
        <v>8.6</v>
      </c>
      <c r="T203">
        <v>29.1</v>
      </c>
      <c r="U203">
        <v>10.3</v>
      </c>
      <c r="V203" t="b">
        <v>1</v>
      </c>
      <c r="W203">
        <v>0.01</v>
      </c>
      <c r="X203">
        <v>455.56</v>
      </c>
      <c r="Y203" s="1">
        <v>45829</v>
      </c>
      <c r="Z203" t="s">
        <v>41</v>
      </c>
      <c r="AA203" t="s">
        <v>42</v>
      </c>
      <c r="AB203" t="s">
        <v>2934</v>
      </c>
      <c r="AC203">
        <v>144</v>
      </c>
      <c r="AD203">
        <v>10.09</v>
      </c>
      <c r="AE203">
        <v>45.15</v>
      </c>
    </row>
    <row r="204" spans="1:31" x14ac:dyDescent="0.25">
      <c r="A204" t="s">
        <v>3042</v>
      </c>
      <c r="B204" s="1">
        <v>45772</v>
      </c>
      <c r="C204" s="2">
        <v>45772.428472222222</v>
      </c>
      <c r="D204" s="2">
        <v>45772.441666666666</v>
      </c>
      <c r="E204" t="s">
        <v>2949</v>
      </c>
      <c r="F204" t="str">
        <f>_xlfn.XLOOKUP(scd[[#This Row],[farm_id]],farms[farm_id],farms[farmer_name])</f>
        <v>Farmer_142</v>
      </c>
      <c r="G204" t="str">
        <f>_xlfn.XLOOKUP(scd[[#This Row],[farm_id]],farms[farm_id],farms[village])</f>
        <v>Village_172</v>
      </c>
      <c r="H204" t="str">
        <f>_xlfn.XLOOKUP(scd[[#This Row],[farm_id]],farms[farm_id],farms[district])</f>
        <v>Anand</v>
      </c>
      <c r="I204" t="str">
        <f>_xlfn.XLOOKUP(scd[[#This Row],[farm_id]],farms[farm_id],farms[state])</f>
        <v>Gujarat</v>
      </c>
      <c r="J204" t="str">
        <f>_xlfn.XLOOKUP(scd[[#This Row],[district]],cooperatives[district],cooperatives[cooperative_id])</f>
        <v>Coop_5</v>
      </c>
      <c r="K204" t="str">
        <f>_xlfn.XLOOKUP(scd[[#This Row],[village]],collectioncenters[village],collectioncenters[collection_center_id])</f>
        <v>CC_82</v>
      </c>
      <c r="L204" t="str">
        <f>_xlfn.XLOOKUP(scd[[#This Row],[district]],chillingcenters[district],chillingcenters[chilling_center_id])</f>
        <v>Chill_5</v>
      </c>
      <c r="M204" t="str">
        <f>_xlfn.XLOOKUP(scd[[#This Row],[chilling_center_id]],chillingcenters[chilling_center_id],chillingcenters[zone])</f>
        <v>MH1</v>
      </c>
      <c r="N204" t="str">
        <f>_xlfn.XLOOKUP(scd[[#This Row],[zone]],plants[zone],plants[processing_plant_id])</f>
        <v>Plant_4</v>
      </c>
      <c r="O204" t="s">
        <v>409</v>
      </c>
      <c r="P204">
        <v>6.9</v>
      </c>
      <c r="Q204">
        <v>16.600000000000001</v>
      </c>
      <c r="R204">
        <v>3.77</v>
      </c>
      <c r="S204">
        <v>8.5299999999999994</v>
      </c>
      <c r="T204">
        <v>25</v>
      </c>
      <c r="U204">
        <v>25.3</v>
      </c>
      <c r="V204" t="b">
        <v>1</v>
      </c>
      <c r="W204">
        <v>0.14000000000000001</v>
      </c>
      <c r="X204">
        <v>739.71</v>
      </c>
      <c r="Y204" s="1">
        <v>45774</v>
      </c>
      <c r="Z204" t="s">
        <v>76</v>
      </c>
      <c r="AA204" t="s">
        <v>42</v>
      </c>
      <c r="AB204" t="s">
        <v>3043</v>
      </c>
      <c r="AC204">
        <v>19</v>
      </c>
      <c r="AD204">
        <v>16.46</v>
      </c>
      <c r="AE204">
        <v>44.94</v>
      </c>
    </row>
    <row r="205" spans="1:31" x14ac:dyDescent="0.25">
      <c r="A205" t="s">
        <v>3357</v>
      </c>
      <c r="B205" s="1">
        <v>45751</v>
      </c>
      <c r="C205" s="2">
        <v>45751.209027777775</v>
      </c>
      <c r="D205" s="2">
        <v>45751.254166666666</v>
      </c>
      <c r="E205" t="s">
        <v>1956</v>
      </c>
      <c r="F205" t="str">
        <f>_xlfn.XLOOKUP(scd[[#This Row],[farm_id]],farms[farm_id],farms[farmer_name])</f>
        <v>Farmer_465</v>
      </c>
      <c r="G205" t="str">
        <f>_xlfn.XLOOKUP(scd[[#This Row],[farm_id]],farms[farm_id],farms[village])</f>
        <v>Village_26</v>
      </c>
      <c r="H205" t="str">
        <f>_xlfn.XLOOKUP(scd[[#This Row],[farm_id]],farms[farm_id],farms[district])</f>
        <v>Belgaum</v>
      </c>
      <c r="I205" t="str">
        <f>_xlfn.XLOOKUP(scd[[#This Row],[farm_id]],farms[farm_id],farms[state])</f>
        <v>Karnataka</v>
      </c>
      <c r="J205" t="str">
        <f>_xlfn.XLOOKUP(scd[[#This Row],[district]],cooperatives[district],cooperatives[cooperative_id])</f>
        <v>Coop_21</v>
      </c>
      <c r="K205" t="str">
        <f>_xlfn.XLOOKUP(scd[[#This Row],[village]],collectioncenters[village],collectioncenters[collection_center_id])</f>
        <v>CC_118</v>
      </c>
      <c r="L205" t="str">
        <f>_xlfn.XLOOKUP(scd[[#This Row],[district]],chillingcenters[district],chillingcenters[chilling_center_id])</f>
        <v>Chill_21</v>
      </c>
      <c r="M205" t="str">
        <f>_xlfn.XLOOKUP(scd[[#This Row],[chilling_center_id]],chillingcenters[chilling_center_id],chillingcenters[zone])</f>
        <v>KA2</v>
      </c>
      <c r="N205" t="str">
        <f>_xlfn.XLOOKUP(scd[[#This Row],[zone]],plants[zone],plants[processing_plant_id])</f>
        <v>Plant_8</v>
      </c>
      <c r="O205" t="s">
        <v>325</v>
      </c>
      <c r="P205">
        <v>18.2</v>
      </c>
      <c r="Q205">
        <v>9</v>
      </c>
      <c r="R205">
        <v>3.77</v>
      </c>
      <c r="S205">
        <v>8.3699999999999992</v>
      </c>
      <c r="T205">
        <v>27.7</v>
      </c>
      <c r="U205">
        <v>8.9</v>
      </c>
      <c r="V205" t="b">
        <v>1</v>
      </c>
      <c r="W205">
        <v>0.22</v>
      </c>
      <c r="X205">
        <v>390.36</v>
      </c>
      <c r="Y205" s="1">
        <v>45752</v>
      </c>
      <c r="Z205" t="s">
        <v>41</v>
      </c>
      <c r="AA205" t="s">
        <v>42</v>
      </c>
      <c r="AB205" t="s">
        <v>3359</v>
      </c>
      <c r="AC205">
        <v>65</v>
      </c>
      <c r="AD205">
        <v>8.7799999999999994</v>
      </c>
      <c r="AE205">
        <v>44.46</v>
      </c>
    </row>
    <row r="206" spans="1:31" x14ac:dyDescent="0.25">
      <c r="A206" t="s">
        <v>853</v>
      </c>
      <c r="B206" s="1">
        <v>45685</v>
      </c>
      <c r="C206" s="2">
        <v>45685.427083333336</v>
      </c>
      <c r="D206" s="2">
        <v>45685.461805555555</v>
      </c>
      <c r="E206" t="s">
        <v>854</v>
      </c>
      <c r="F206" t="str">
        <f>_xlfn.XLOOKUP(scd[[#This Row],[farm_id]],farms[farm_id],farms[farmer_name])</f>
        <v>Farmer_587</v>
      </c>
      <c r="G206" t="str">
        <f>_xlfn.XLOOKUP(scd[[#This Row],[farm_id]],farms[farm_id],farms[village])</f>
        <v>Village_30</v>
      </c>
      <c r="H206" t="str">
        <f>_xlfn.XLOOKUP(scd[[#This Row],[farm_id]],farms[farm_id],farms[district])</f>
        <v>Mumbai Suburban</v>
      </c>
      <c r="I206" t="str">
        <f>_xlfn.XLOOKUP(scd[[#This Row],[farm_id]],farms[farm_id],farms[state])</f>
        <v>Maharashtra</v>
      </c>
      <c r="J206" t="str">
        <f>_xlfn.XLOOKUP(scd[[#This Row],[district]],cooperatives[district],cooperatives[cooperative_id])</f>
        <v>Coop_3</v>
      </c>
      <c r="K206" t="str">
        <f>_xlfn.XLOOKUP(scd[[#This Row],[village]],collectioncenters[village],collectioncenters[collection_center_id])</f>
        <v>CC_123</v>
      </c>
      <c r="L206" t="str">
        <f>_xlfn.XLOOKUP(scd[[#This Row],[district]],chillingcenters[district],chillingcenters[chilling_center_id])</f>
        <v>Chill_3</v>
      </c>
      <c r="M206" t="str">
        <f>_xlfn.XLOOKUP(scd[[#This Row],[chilling_center_id]],chillingcenters[chilling_center_id],chillingcenters[zone])</f>
        <v>MH1</v>
      </c>
      <c r="N206" t="str">
        <f>_xlfn.XLOOKUP(scd[[#This Row],[zone]],plants[zone],plants[processing_plant_id])</f>
        <v>Plant_4</v>
      </c>
      <c r="O206" t="s">
        <v>856</v>
      </c>
      <c r="P206">
        <v>13.1</v>
      </c>
      <c r="Q206">
        <v>79</v>
      </c>
      <c r="R206">
        <v>3.78</v>
      </c>
      <c r="S206">
        <v>8.6300000000000008</v>
      </c>
      <c r="T206">
        <v>30.4</v>
      </c>
      <c r="U206">
        <v>8.1999999999999993</v>
      </c>
      <c r="V206" t="b">
        <v>0</v>
      </c>
      <c r="W206">
        <v>4.8899999999999997</v>
      </c>
      <c r="X206">
        <v>3356.44</v>
      </c>
      <c r="Y206" s="1">
        <v>45686</v>
      </c>
      <c r="Z206" t="s">
        <v>76</v>
      </c>
      <c r="AA206" t="s">
        <v>42</v>
      </c>
      <c r="AB206" t="s">
        <v>857</v>
      </c>
      <c r="AC206">
        <v>50</v>
      </c>
      <c r="AD206">
        <v>74.11</v>
      </c>
      <c r="AE206">
        <v>45.29</v>
      </c>
    </row>
    <row r="207" spans="1:31" x14ac:dyDescent="0.25">
      <c r="A207" t="s">
        <v>933</v>
      </c>
      <c r="B207" s="1">
        <v>45760</v>
      </c>
      <c r="C207" s="2">
        <v>45760.263888888891</v>
      </c>
      <c r="D207" s="2">
        <v>45760.267361111109</v>
      </c>
      <c r="E207" t="s">
        <v>934</v>
      </c>
      <c r="F207" t="str">
        <f>_xlfn.XLOOKUP(scd[[#This Row],[farm_id]],farms[farm_id],farms[farmer_name])</f>
        <v>Farmer_652</v>
      </c>
      <c r="G207" t="str">
        <f>_xlfn.XLOOKUP(scd[[#This Row],[farm_id]],farms[farm_id],farms[village])</f>
        <v>Village_165</v>
      </c>
      <c r="H207" t="str">
        <f>_xlfn.XLOOKUP(scd[[#This Row],[farm_id]],farms[farm_id],farms[district])</f>
        <v>Mumbai Suburban</v>
      </c>
      <c r="I207" t="str">
        <f>_xlfn.XLOOKUP(scd[[#This Row],[farm_id]],farms[farm_id],farms[state])</f>
        <v>Maharashtra</v>
      </c>
      <c r="J207" t="str">
        <f>_xlfn.XLOOKUP(scd[[#This Row],[district]],cooperatives[district],cooperatives[cooperative_id])</f>
        <v>Coop_3</v>
      </c>
      <c r="K207" t="str">
        <f>_xlfn.XLOOKUP(scd[[#This Row],[village]],collectioncenters[village],collectioncenters[collection_center_id])</f>
        <v>CC_74</v>
      </c>
      <c r="L207" t="str">
        <f>_xlfn.XLOOKUP(scd[[#This Row],[district]],chillingcenters[district],chillingcenters[chilling_center_id])</f>
        <v>Chill_3</v>
      </c>
      <c r="M207" t="str">
        <f>_xlfn.XLOOKUP(scd[[#This Row],[chilling_center_id]],chillingcenters[chilling_center_id],chillingcenters[zone])</f>
        <v>MH1</v>
      </c>
      <c r="N207" t="str">
        <f>_xlfn.XLOOKUP(scd[[#This Row],[zone]],plants[zone],plants[processing_plant_id])</f>
        <v>Plant_4</v>
      </c>
      <c r="O207" t="s">
        <v>936</v>
      </c>
      <c r="P207">
        <v>25.1</v>
      </c>
      <c r="Q207">
        <v>56.3</v>
      </c>
      <c r="R207">
        <v>3.78</v>
      </c>
      <c r="S207">
        <v>8.32</v>
      </c>
      <c r="T207">
        <v>37.5</v>
      </c>
      <c r="U207">
        <v>35</v>
      </c>
      <c r="V207" t="b">
        <v>1</v>
      </c>
      <c r="W207">
        <v>0.02</v>
      </c>
      <c r="X207">
        <v>2496.58</v>
      </c>
      <c r="Y207" s="1">
        <v>45767</v>
      </c>
      <c r="Z207" t="s">
        <v>118</v>
      </c>
      <c r="AA207" t="s">
        <v>42</v>
      </c>
      <c r="AB207" t="s">
        <v>937</v>
      </c>
      <c r="AC207">
        <v>5</v>
      </c>
      <c r="AD207">
        <v>56.279999999999902</v>
      </c>
      <c r="AE207">
        <v>44.36</v>
      </c>
    </row>
    <row r="208" spans="1:31" x14ac:dyDescent="0.25">
      <c r="A208" t="s">
        <v>1931</v>
      </c>
      <c r="B208" s="1">
        <v>45757</v>
      </c>
      <c r="C208" s="2">
        <v>45757.241666666669</v>
      </c>
      <c r="D208" s="2">
        <v>45757.293055555558</v>
      </c>
      <c r="E208" t="s">
        <v>1932</v>
      </c>
      <c r="F208" t="str">
        <f>_xlfn.XLOOKUP(scd[[#This Row],[farm_id]],farms[farm_id],farms[farmer_name])</f>
        <v>Farmer_684</v>
      </c>
      <c r="G208" t="str">
        <f>_xlfn.XLOOKUP(scd[[#This Row],[farm_id]],farms[farm_id],farms[village])</f>
        <v>Village_74</v>
      </c>
      <c r="H208" t="str">
        <f>_xlfn.XLOOKUP(scd[[#This Row],[farm_id]],farms[farm_id],farms[district])</f>
        <v>Gurugram</v>
      </c>
      <c r="I208" t="str">
        <f>_xlfn.XLOOKUP(scd[[#This Row],[farm_id]],farms[farm_id],farms[state])</f>
        <v>Haryana</v>
      </c>
      <c r="J208" t="str">
        <f>_xlfn.XLOOKUP(scd[[#This Row],[district]],cooperatives[district],cooperatives[cooperative_id])</f>
        <v>Coop_2</v>
      </c>
      <c r="K208" t="str">
        <f>_xlfn.XLOOKUP(scd[[#This Row],[village]],collectioncenters[village],collectioncenters[collection_center_id])</f>
        <v>CC_170</v>
      </c>
      <c r="L208" t="str">
        <f>_xlfn.XLOOKUP(scd[[#This Row],[district]],chillingcenters[district],chillingcenters[chilling_center_id])</f>
        <v>Chill_2</v>
      </c>
      <c r="M208" t="str">
        <f>_xlfn.XLOOKUP(scd[[#This Row],[chilling_center_id]],chillingcenters[chilling_center_id],chillingcenters[zone])</f>
        <v>HR1</v>
      </c>
      <c r="N208" t="str">
        <f>_xlfn.XLOOKUP(scd[[#This Row],[zone]],plants[zone],plants[processing_plant_id])</f>
        <v>Plant_11</v>
      </c>
      <c r="O208" t="s">
        <v>575</v>
      </c>
      <c r="P208">
        <v>2</v>
      </c>
      <c r="Q208">
        <v>43.2</v>
      </c>
      <c r="R208">
        <v>3.78</v>
      </c>
      <c r="S208">
        <v>8.8000000000000007</v>
      </c>
      <c r="T208">
        <v>30.8</v>
      </c>
      <c r="U208">
        <v>4.8</v>
      </c>
      <c r="V208" t="b">
        <v>1</v>
      </c>
      <c r="W208">
        <v>0</v>
      </c>
      <c r="X208">
        <v>1978.56</v>
      </c>
      <c r="Y208" s="1">
        <v>45758</v>
      </c>
      <c r="Z208" t="s">
        <v>41</v>
      </c>
      <c r="AA208" t="s">
        <v>216</v>
      </c>
      <c r="AB208" t="s">
        <v>1933</v>
      </c>
      <c r="AC208">
        <v>74</v>
      </c>
      <c r="AD208">
        <v>43.2</v>
      </c>
      <c r="AE208">
        <v>45.8</v>
      </c>
    </row>
    <row r="209" spans="1:31" x14ac:dyDescent="0.25">
      <c r="A209" t="s">
        <v>2224</v>
      </c>
      <c r="B209" s="1">
        <v>45709</v>
      </c>
      <c r="C209" s="2">
        <v>45709.294444444444</v>
      </c>
      <c r="D209" s="2">
        <v>45709.332638888889</v>
      </c>
      <c r="E209" t="s">
        <v>1894</v>
      </c>
      <c r="F209" t="str">
        <f>_xlfn.XLOOKUP(scd[[#This Row],[farm_id]],farms[farm_id],farms[farmer_name])</f>
        <v>Farmer_653</v>
      </c>
      <c r="G209" t="str">
        <f>_xlfn.XLOOKUP(scd[[#This Row],[farm_id]],farms[farm_id],farms[village])</f>
        <v>Village_12</v>
      </c>
      <c r="H209" t="str">
        <f>_xlfn.XLOOKUP(scd[[#This Row],[farm_id]],farms[farm_id],farms[district])</f>
        <v>Anand</v>
      </c>
      <c r="I209" t="str">
        <f>_xlfn.XLOOKUP(scd[[#This Row],[farm_id]],farms[farm_id],farms[state])</f>
        <v>Gujarat</v>
      </c>
      <c r="J209" t="str">
        <f>_xlfn.XLOOKUP(scd[[#This Row],[district]],cooperatives[district],cooperatives[cooperative_id])</f>
        <v>Coop_5</v>
      </c>
      <c r="K209" t="str">
        <f>_xlfn.XLOOKUP(scd[[#This Row],[village]],collectioncenters[village],collectioncenters[collection_center_id])</f>
        <v>CC_24</v>
      </c>
      <c r="L209" t="str">
        <f>_xlfn.XLOOKUP(scd[[#This Row],[district]],chillingcenters[district],chillingcenters[chilling_center_id])</f>
        <v>Chill_5</v>
      </c>
      <c r="M209" t="str">
        <f>_xlfn.XLOOKUP(scd[[#This Row],[chilling_center_id]],chillingcenters[chilling_center_id],chillingcenters[zone])</f>
        <v>MH1</v>
      </c>
      <c r="N209" t="str">
        <f>_xlfn.XLOOKUP(scd[[#This Row],[zone]],plants[zone],plants[processing_plant_id])</f>
        <v>Plant_4</v>
      </c>
      <c r="O209" t="s">
        <v>683</v>
      </c>
      <c r="P209">
        <v>28.5</v>
      </c>
      <c r="Q209">
        <v>31.5</v>
      </c>
      <c r="R209">
        <v>3.78</v>
      </c>
      <c r="S209">
        <v>8.49</v>
      </c>
      <c r="T209">
        <v>34.4</v>
      </c>
      <c r="U209">
        <v>9.5</v>
      </c>
      <c r="V209" t="b">
        <v>0</v>
      </c>
      <c r="W209">
        <v>0</v>
      </c>
      <c r="X209">
        <v>1413.4</v>
      </c>
      <c r="Y209" s="1">
        <v>45710</v>
      </c>
      <c r="Z209" t="s">
        <v>41</v>
      </c>
      <c r="AA209" t="s">
        <v>42</v>
      </c>
      <c r="AB209" t="s">
        <v>2227</v>
      </c>
      <c r="AC209">
        <v>55</v>
      </c>
      <c r="AD209">
        <v>31.5</v>
      </c>
      <c r="AE209">
        <v>44.87</v>
      </c>
    </row>
    <row r="210" spans="1:31" x14ac:dyDescent="0.25">
      <c r="A210" t="s">
        <v>3090</v>
      </c>
      <c r="B210" s="1">
        <v>45802</v>
      </c>
      <c r="C210" s="2">
        <v>45802.395833333336</v>
      </c>
      <c r="D210" s="2">
        <v>45802.446527777778</v>
      </c>
      <c r="E210" t="s">
        <v>262</v>
      </c>
      <c r="F210" t="str">
        <f>_xlfn.XLOOKUP(scd[[#This Row],[farm_id]],farms[farm_id],farms[farmer_name])</f>
        <v>Farmer_658</v>
      </c>
      <c r="G210" t="str">
        <f>_xlfn.XLOOKUP(scd[[#This Row],[farm_id]],farms[farm_id],farms[village])</f>
        <v>Village_28</v>
      </c>
      <c r="H210" t="str">
        <f>_xlfn.XLOOKUP(scd[[#This Row],[farm_id]],farms[farm_id],farms[district])</f>
        <v>Hubli</v>
      </c>
      <c r="I210" t="str">
        <f>_xlfn.XLOOKUP(scd[[#This Row],[farm_id]],farms[farm_id],farms[state])</f>
        <v>Karnataka</v>
      </c>
      <c r="J210" t="str">
        <f>_xlfn.XLOOKUP(scd[[#This Row],[district]],cooperatives[district],cooperatives[cooperative_id])</f>
        <v>Coop_18</v>
      </c>
      <c r="K210" t="str">
        <f>_xlfn.XLOOKUP(scd[[#This Row],[village]],collectioncenters[village],collectioncenters[collection_center_id])</f>
        <v>CC_120</v>
      </c>
      <c r="L210" t="str">
        <f>_xlfn.XLOOKUP(scd[[#This Row],[district]],chillingcenters[district],chillingcenters[chilling_center_id])</f>
        <v>Chill_18</v>
      </c>
      <c r="M210" t="str">
        <f>_xlfn.XLOOKUP(scd[[#This Row],[chilling_center_id]],chillingcenters[chilling_center_id],chillingcenters[zone])</f>
        <v>KA2</v>
      </c>
      <c r="N210" t="str">
        <f>_xlfn.XLOOKUP(scd[[#This Row],[zone]],plants[zone],plants[processing_plant_id])</f>
        <v>Plant_8</v>
      </c>
      <c r="O210" t="s">
        <v>431</v>
      </c>
      <c r="P210">
        <v>12.8</v>
      </c>
      <c r="Q210">
        <v>24.9</v>
      </c>
      <c r="R210">
        <v>3.78</v>
      </c>
      <c r="S210">
        <v>8.35</v>
      </c>
      <c r="T210">
        <v>32.200000000000003</v>
      </c>
      <c r="U210">
        <v>30.2</v>
      </c>
      <c r="V210" t="b">
        <v>0</v>
      </c>
      <c r="W210">
        <v>2.93</v>
      </c>
      <c r="X210">
        <v>976.57</v>
      </c>
      <c r="Y210" s="1">
        <v>45804</v>
      </c>
      <c r="Z210" t="s">
        <v>239</v>
      </c>
      <c r="AA210" t="s">
        <v>42</v>
      </c>
      <c r="AB210" t="s">
        <v>3091</v>
      </c>
      <c r="AC210">
        <v>73</v>
      </c>
      <c r="AD210">
        <v>21.97</v>
      </c>
      <c r="AE210">
        <v>44.45</v>
      </c>
    </row>
    <row r="211" spans="1:31" x14ac:dyDescent="0.25">
      <c r="A211" t="s">
        <v>989</v>
      </c>
      <c r="B211" s="1">
        <v>45719</v>
      </c>
      <c r="C211" s="2">
        <v>45719.220833333333</v>
      </c>
      <c r="D211" s="2">
        <v>45719.276388888888</v>
      </c>
      <c r="E211" t="s">
        <v>990</v>
      </c>
      <c r="F211" t="str">
        <f>_xlfn.XLOOKUP(scd[[#This Row],[farm_id]],farms[farm_id],farms[farmer_name])</f>
        <v>Farmer_302</v>
      </c>
      <c r="G211" t="str">
        <f>_xlfn.XLOOKUP(scd[[#This Row],[farm_id]],farms[farm_id],farms[village])</f>
        <v>Village_42</v>
      </c>
      <c r="H211" t="str">
        <f>_xlfn.XLOOKUP(scd[[#This Row],[farm_id]],farms[farm_id],farms[district])</f>
        <v>Karnal</v>
      </c>
      <c r="I211" t="str">
        <f>_xlfn.XLOOKUP(scd[[#This Row],[farm_id]],farms[farm_id],farms[state])</f>
        <v>Haryana</v>
      </c>
      <c r="J211" t="str">
        <f>_xlfn.XLOOKUP(scd[[#This Row],[district]],cooperatives[district],cooperatives[cooperative_id])</f>
        <v>Coop_1</v>
      </c>
      <c r="K211" t="str">
        <f>_xlfn.XLOOKUP(scd[[#This Row],[village]],collectioncenters[village],collectioncenters[collection_center_id])</f>
        <v>CC_136</v>
      </c>
      <c r="L211" t="str">
        <f>_xlfn.XLOOKUP(scd[[#This Row],[district]],chillingcenters[district],chillingcenters[chilling_center_id])</f>
        <v>Chill_1</v>
      </c>
      <c r="M211" t="str">
        <f>_xlfn.XLOOKUP(scd[[#This Row],[chilling_center_id]],chillingcenters[chilling_center_id],chillingcenters[zone])</f>
        <v>HR1</v>
      </c>
      <c r="N211" t="str">
        <f>_xlfn.XLOOKUP(scd[[#This Row],[zone]],plants[zone],plants[processing_plant_id])</f>
        <v>Plant_11</v>
      </c>
      <c r="O211" t="s">
        <v>467</v>
      </c>
      <c r="P211">
        <v>13.4</v>
      </c>
      <c r="Q211">
        <v>28.3</v>
      </c>
      <c r="R211">
        <v>3.79</v>
      </c>
      <c r="S211">
        <v>8.5299999999999994</v>
      </c>
      <c r="T211">
        <v>30.6</v>
      </c>
      <c r="U211">
        <v>10.7</v>
      </c>
      <c r="V211" t="b">
        <v>0</v>
      </c>
      <c r="W211">
        <v>0.93</v>
      </c>
      <c r="X211">
        <v>1232.74</v>
      </c>
      <c r="Y211" s="1">
        <v>45726</v>
      </c>
      <c r="Z211" t="s">
        <v>41</v>
      </c>
      <c r="AA211" t="s">
        <v>420</v>
      </c>
      <c r="AB211" t="s">
        <v>947</v>
      </c>
      <c r="AC211">
        <v>80</v>
      </c>
      <c r="AD211">
        <v>27.37</v>
      </c>
      <c r="AE211">
        <v>45.04</v>
      </c>
    </row>
    <row r="212" spans="1:31" x14ac:dyDescent="0.25">
      <c r="A212" t="s">
        <v>1906</v>
      </c>
      <c r="B212" s="1">
        <v>45686</v>
      </c>
      <c r="C212" s="2">
        <v>45686.32916666667</v>
      </c>
      <c r="D212" s="2">
        <v>45686.379166666666</v>
      </c>
      <c r="E212" t="s">
        <v>1907</v>
      </c>
      <c r="F212" t="str">
        <f>_xlfn.XLOOKUP(scd[[#This Row],[farm_id]],farms[farm_id],farms[farmer_name])</f>
        <v>Farmer_144</v>
      </c>
      <c r="G212" t="str">
        <f>_xlfn.XLOOKUP(scd[[#This Row],[farm_id]],farms[farm_id],farms[village])</f>
        <v>Village_117</v>
      </c>
      <c r="H212" t="str">
        <f>_xlfn.XLOOKUP(scd[[#This Row],[farm_id]],farms[farm_id],farms[district])</f>
        <v>Coimbatore</v>
      </c>
      <c r="I212" t="str">
        <f>_xlfn.XLOOKUP(scd[[#This Row],[farm_id]],farms[farm_id],farms[state])</f>
        <v>Tamil Nadu</v>
      </c>
      <c r="J212" t="str">
        <f>_xlfn.XLOOKUP(scd[[#This Row],[district]],cooperatives[district],cooperatives[cooperative_id])</f>
        <v>Coop_25</v>
      </c>
      <c r="K212" t="str">
        <f>_xlfn.XLOOKUP(scd[[#This Row],[village]],collectioncenters[village],collectioncenters[collection_center_id])</f>
        <v>CC_21</v>
      </c>
      <c r="L212" t="str">
        <f>_xlfn.XLOOKUP(scd[[#This Row],[district]],chillingcenters[district],chillingcenters[chilling_center_id])</f>
        <v>Chill_25</v>
      </c>
      <c r="M212" t="str">
        <f>_xlfn.XLOOKUP(scd[[#This Row],[chilling_center_id]],chillingcenters[chilling_center_id],chillingcenters[zone])</f>
        <v>TN2</v>
      </c>
      <c r="N212" t="str">
        <f>_xlfn.XLOOKUP(scd[[#This Row],[zone]],plants[zone],plants[processing_plant_id])</f>
        <v>Plant_10</v>
      </c>
      <c r="O212" t="s">
        <v>512</v>
      </c>
      <c r="P212">
        <v>13.2</v>
      </c>
      <c r="Q212">
        <v>34.200000000000003</v>
      </c>
      <c r="R212">
        <v>3.79</v>
      </c>
      <c r="S212">
        <v>9.06</v>
      </c>
      <c r="T212">
        <v>32.9</v>
      </c>
      <c r="U212">
        <v>11.2</v>
      </c>
      <c r="V212" t="b">
        <v>1</v>
      </c>
      <c r="W212">
        <v>0.11</v>
      </c>
      <c r="X212">
        <v>1589.62</v>
      </c>
      <c r="Y212" s="1">
        <v>45693</v>
      </c>
      <c r="Z212" t="s">
        <v>239</v>
      </c>
      <c r="AA212" t="s">
        <v>42</v>
      </c>
      <c r="AB212" t="s">
        <v>1908</v>
      </c>
      <c r="AC212">
        <v>72</v>
      </c>
      <c r="AD212">
        <v>34.090000000000003</v>
      </c>
      <c r="AE212">
        <v>46.63</v>
      </c>
    </row>
    <row r="213" spans="1:31" x14ac:dyDescent="0.25">
      <c r="A213" t="s">
        <v>2080</v>
      </c>
      <c r="B213" s="1">
        <v>45747</v>
      </c>
      <c r="C213" s="2">
        <v>45747.434027777781</v>
      </c>
      <c r="D213" s="2">
        <v>45747.461805555555</v>
      </c>
      <c r="E213" t="s">
        <v>2081</v>
      </c>
      <c r="F213" t="str">
        <f>_xlfn.XLOOKUP(scd[[#This Row],[farm_id]],farms[farm_id],farms[farmer_name])</f>
        <v>Farmer_782</v>
      </c>
      <c r="G213" t="str">
        <f>_xlfn.XLOOKUP(scd[[#This Row],[farm_id]],farms[farm_id],farms[village])</f>
        <v>Village_142</v>
      </c>
      <c r="H213" t="str">
        <f>_xlfn.XLOOKUP(scd[[#This Row],[farm_id]],farms[farm_id],farms[district])</f>
        <v>Nashik</v>
      </c>
      <c r="I213" t="str">
        <f>_xlfn.XLOOKUP(scd[[#This Row],[farm_id]],farms[farm_id],farms[state])</f>
        <v>Maharashtra</v>
      </c>
      <c r="J213" t="str">
        <f>_xlfn.XLOOKUP(scd[[#This Row],[district]],cooperatives[district],cooperatives[cooperative_id])</f>
        <v>Coop_10</v>
      </c>
      <c r="K213" t="str">
        <f>_xlfn.XLOOKUP(scd[[#This Row],[village]],collectioncenters[village],collectioncenters[collection_center_id])</f>
        <v>CC_49</v>
      </c>
      <c r="L213" t="str">
        <f>_xlfn.XLOOKUP(scd[[#This Row],[district]],chillingcenters[district],chillingcenters[chilling_center_id])</f>
        <v>Chill_10</v>
      </c>
      <c r="M213" t="str">
        <f>_xlfn.XLOOKUP(scd[[#This Row],[chilling_center_id]],chillingcenters[chilling_center_id],chillingcenters[zone])</f>
        <v>MH1</v>
      </c>
      <c r="N213" t="str">
        <f>_xlfn.XLOOKUP(scd[[#This Row],[zone]],plants[zone],plants[processing_plant_id])</f>
        <v>Plant_4</v>
      </c>
      <c r="O213" t="s">
        <v>202</v>
      </c>
      <c r="P213">
        <v>1.7</v>
      </c>
      <c r="Q213">
        <v>13.7</v>
      </c>
      <c r="R213">
        <v>3.79</v>
      </c>
      <c r="S213">
        <v>8.09</v>
      </c>
      <c r="T213">
        <v>27.9</v>
      </c>
      <c r="U213">
        <v>6.7</v>
      </c>
      <c r="V213" t="b">
        <v>1</v>
      </c>
      <c r="W213">
        <v>0.09</v>
      </c>
      <c r="X213">
        <v>595.03</v>
      </c>
      <c r="Y213" s="1">
        <v>45748</v>
      </c>
      <c r="Z213" t="s">
        <v>41</v>
      </c>
      <c r="AA213" t="s">
        <v>42</v>
      </c>
      <c r="AB213" t="s">
        <v>2082</v>
      </c>
      <c r="AC213">
        <v>40</v>
      </c>
      <c r="AD213">
        <v>13.61</v>
      </c>
      <c r="AE213">
        <v>43.72</v>
      </c>
    </row>
    <row r="214" spans="1:31" x14ac:dyDescent="0.25">
      <c r="A214" t="s">
        <v>2185</v>
      </c>
      <c r="B214" s="1">
        <v>45741</v>
      </c>
      <c r="C214" s="2">
        <v>45741.433333333334</v>
      </c>
      <c r="D214" s="2">
        <v>45741.472916666666</v>
      </c>
      <c r="E214" t="s">
        <v>1765</v>
      </c>
      <c r="F214" t="str">
        <f>_xlfn.XLOOKUP(scd[[#This Row],[farm_id]],farms[farm_id],farms[farmer_name])</f>
        <v>Farmer_407</v>
      </c>
      <c r="G214" t="str">
        <f>_xlfn.XLOOKUP(scd[[#This Row],[farm_id]],farms[farm_id],farms[village])</f>
        <v>Village_45</v>
      </c>
      <c r="H214" t="str">
        <f>_xlfn.XLOOKUP(scd[[#This Row],[farm_id]],farms[farm_id],farms[district])</f>
        <v>Ahmedabad</v>
      </c>
      <c r="I214" t="str">
        <f>_xlfn.XLOOKUP(scd[[#This Row],[farm_id]],farms[farm_id],farms[state])</f>
        <v>Gujarat</v>
      </c>
      <c r="J214" t="str">
        <f>_xlfn.XLOOKUP(scd[[#This Row],[district]],cooperatives[district],cooperatives[cooperative_id])</f>
        <v>Coop_24</v>
      </c>
      <c r="K214" t="str">
        <f>_xlfn.XLOOKUP(scd[[#This Row],[village]],collectioncenters[village],collectioncenters[collection_center_id])</f>
        <v>CC_139</v>
      </c>
      <c r="L214" t="str">
        <f>_xlfn.XLOOKUP(scd[[#This Row],[district]],chillingcenters[district],chillingcenters[chilling_center_id])</f>
        <v>Chill_24</v>
      </c>
      <c r="M214" t="str">
        <f>_xlfn.XLOOKUP(scd[[#This Row],[chilling_center_id]],chillingcenters[chilling_center_id],chillingcenters[zone])</f>
        <v>MH1</v>
      </c>
      <c r="N214" t="str">
        <f>_xlfn.XLOOKUP(scd[[#This Row],[zone]],plants[zone],plants[processing_plant_id])</f>
        <v>Plant_4</v>
      </c>
      <c r="O214" t="s">
        <v>355</v>
      </c>
      <c r="P214">
        <v>19.3</v>
      </c>
      <c r="Q214">
        <v>40.799999999999997</v>
      </c>
      <c r="R214">
        <v>3.79</v>
      </c>
      <c r="S214">
        <v>8.5399999999999991</v>
      </c>
      <c r="T214">
        <v>30.3</v>
      </c>
      <c r="U214">
        <v>6</v>
      </c>
      <c r="V214" t="b">
        <v>1</v>
      </c>
      <c r="W214">
        <v>0.14000000000000001</v>
      </c>
      <c r="X214">
        <v>1832.55</v>
      </c>
      <c r="Y214" s="1">
        <v>45743</v>
      </c>
      <c r="Z214" t="s">
        <v>76</v>
      </c>
      <c r="AA214" t="s">
        <v>42</v>
      </c>
      <c r="AB214" t="s">
        <v>2187</v>
      </c>
      <c r="AC214">
        <v>57</v>
      </c>
      <c r="AD214">
        <v>40.659999999999997</v>
      </c>
      <c r="AE214">
        <v>45.07</v>
      </c>
    </row>
    <row r="215" spans="1:31" x14ac:dyDescent="0.25">
      <c r="A215" t="s">
        <v>2282</v>
      </c>
      <c r="B215" s="1">
        <v>45824</v>
      </c>
      <c r="C215" s="2">
        <v>45824.260416666664</v>
      </c>
      <c r="D215" s="2">
        <v>45824.303472222222</v>
      </c>
      <c r="E215" t="s">
        <v>1214</v>
      </c>
      <c r="F215" t="str">
        <f>_xlfn.XLOOKUP(scd[[#This Row],[farm_id]],farms[farm_id],farms[farmer_name])</f>
        <v>Farmer_224</v>
      </c>
      <c r="G215" t="str">
        <f>_xlfn.XLOOKUP(scd[[#This Row],[farm_id]],farms[farm_id],farms[village])</f>
        <v>Village_76</v>
      </c>
      <c r="H215" t="str">
        <f>_xlfn.XLOOKUP(scd[[#This Row],[farm_id]],farms[farm_id],farms[district])</f>
        <v>Anand</v>
      </c>
      <c r="I215" t="str">
        <f>_xlfn.XLOOKUP(scd[[#This Row],[farm_id]],farms[farm_id],farms[state])</f>
        <v>Gujarat</v>
      </c>
      <c r="J215" t="str">
        <f>_xlfn.XLOOKUP(scd[[#This Row],[district]],cooperatives[district],cooperatives[cooperative_id])</f>
        <v>Coop_5</v>
      </c>
      <c r="K215" t="str">
        <f>_xlfn.XLOOKUP(scd[[#This Row],[village]],collectioncenters[village],collectioncenters[collection_center_id])</f>
        <v>CC_172</v>
      </c>
      <c r="L215" t="str">
        <f>_xlfn.XLOOKUP(scd[[#This Row],[district]],chillingcenters[district],chillingcenters[chilling_center_id])</f>
        <v>Chill_5</v>
      </c>
      <c r="M215" t="str">
        <f>_xlfn.XLOOKUP(scd[[#This Row],[chilling_center_id]],chillingcenters[chilling_center_id],chillingcenters[zone])</f>
        <v>MH1</v>
      </c>
      <c r="N215" t="str">
        <f>_xlfn.XLOOKUP(scd[[#This Row],[zone]],plants[zone],plants[processing_plant_id])</f>
        <v>Plant_4</v>
      </c>
      <c r="O215" t="s">
        <v>453</v>
      </c>
      <c r="P215">
        <v>2</v>
      </c>
      <c r="Q215">
        <v>64.3</v>
      </c>
      <c r="R215">
        <v>3.79</v>
      </c>
      <c r="S215">
        <v>8.14</v>
      </c>
      <c r="T215">
        <v>28.8</v>
      </c>
      <c r="U215">
        <v>6.8</v>
      </c>
      <c r="V215" t="b">
        <v>1</v>
      </c>
      <c r="W215">
        <v>0.28000000000000003</v>
      </c>
      <c r="X215">
        <v>2808.56</v>
      </c>
      <c r="Y215" s="1">
        <v>45827</v>
      </c>
      <c r="Z215" t="s">
        <v>41</v>
      </c>
      <c r="AA215" t="s">
        <v>109</v>
      </c>
      <c r="AB215" t="s">
        <v>2283</v>
      </c>
      <c r="AC215">
        <v>62</v>
      </c>
      <c r="AD215">
        <v>64.02</v>
      </c>
      <c r="AE215">
        <v>43.87</v>
      </c>
    </row>
    <row r="216" spans="1:31" x14ac:dyDescent="0.25">
      <c r="A216" t="s">
        <v>3032</v>
      </c>
      <c r="B216" s="1">
        <v>45787</v>
      </c>
      <c r="C216" s="2">
        <v>45787.330555555556</v>
      </c>
      <c r="D216" s="2">
        <v>45787.411111111112</v>
      </c>
      <c r="E216" t="s">
        <v>3033</v>
      </c>
      <c r="F216" t="str">
        <f>_xlfn.XLOOKUP(scd[[#This Row],[farm_id]],farms[farm_id],farms[farmer_name])</f>
        <v>Farmer_756</v>
      </c>
      <c r="G216" t="str">
        <f>_xlfn.XLOOKUP(scd[[#This Row],[farm_id]],farms[farm_id],farms[village])</f>
        <v>Village_137</v>
      </c>
      <c r="H216" t="str">
        <f>_xlfn.XLOOKUP(scd[[#This Row],[farm_id]],farms[farm_id],farms[district])</f>
        <v>Jodhpur</v>
      </c>
      <c r="I216" t="str">
        <f>_xlfn.XLOOKUP(scd[[#This Row],[farm_id]],farms[farm_id],farms[state])</f>
        <v>Rajasthan</v>
      </c>
      <c r="J216" t="str">
        <f>_xlfn.XLOOKUP(scd[[#This Row],[district]],cooperatives[district],cooperatives[cooperative_id])</f>
        <v>Coop_23</v>
      </c>
      <c r="K216" t="str">
        <f>_xlfn.XLOOKUP(scd[[#This Row],[village]],collectioncenters[village],collectioncenters[collection_center_id])</f>
        <v>CC_43</v>
      </c>
      <c r="L216" t="str">
        <f>_xlfn.XLOOKUP(scd[[#This Row],[district]],chillingcenters[district],chillingcenters[chilling_center_id])</f>
        <v>Chill_23</v>
      </c>
      <c r="M216" t="str">
        <f>_xlfn.XLOOKUP(scd[[#This Row],[chilling_center_id]],chillingcenters[chilling_center_id],chillingcenters[zone])</f>
        <v>RJ2</v>
      </c>
      <c r="N216" t="str">
        <f>_xlfn.XLOOKUP(scd[[#This Row],[zone]],plants[zone],plants[processing_plant_id])</f>
        <v>Plant_5</v>
      </c>
      <c r="O216" t="s">
        <v>231</v>
      </c>
      <c r="P216">
        <v>20.5</v>
      </c>
      <c r="Q216">
        <v>24.4</v>
      </c>
      <c r="R216">
        <v>3.79</v>
      </c>
      <c r="S216">
        <v>8.99</v>
      </c>
      <c r="T216">
        <v>24.2</v>
      </c>
      <c r="U216">
        <v>4.4000000000000004</v>
      </c>
      <c r="V216" t="b">
        <v>1</v>
      </c>
      <c r="W216">
        <v>0.2</v>
      </c>
      <c r="X216">
        <v>1123.3599999999999</v>
      </c>
      <c r="Y216" s="1">
        <v>45790</v>
      </c>
      <c r="Z216" t="s">
        <v>41</v>
      </c>
      <c r="AA216" t="s">
        <v>42</v>
      </c>
      <c r="AB216" t="s">
        <v>1008</v>
      </c>
      <c r="AC216">
        <v>116</v>
      </c>
      <c r="AD216">
        <v>24.2</v>
      </c>
      <c r="AE216">
        <v>46.42</v>
      </c>
    </row>
    <row r="217" spans="1:31" x14ac:dyDescent="0.25">
      <c r="A217" t="s">
        <v>3360</v>
      </c>
      <c r="B217" s="1">
        <v>45752</v>
      </c>
      <c r="C217" s="2">
        <v>45752.283333333333</v>
      </c>
      <c r="D217" s="2">
        <v>45752.3</v>
      </c>
      <c r="E217" t="s">
        <v>3361</v>
      </c>
      <c r="F217" t="str">
        <f>_xlfn.XLOOKUP(scd[[#This Row],[farm_id]],farms[farm_id],farms[farmer_name])</f>
        <v>Farmer_128</v>
      </c>
      <c r="G217" t="str">
        <f>_xlfn.XLOOKUP(scd[[#This Row],[farm_id]],farms[farm_id],farms[village])</f>
        <v>Village_126</v>
      </c>
      <c r="H217" t="str">
        <f>_xlfn.XLOOKUP(scd[[#This Row],[farm_id]],farms[farm_id],farms[district])</f>
        <v>Coimbatore</v>
      </c>
      <c r="I217" t="str">
        <f>_xlfn.XLOOKUP(scd[[#This Row],[farm_id]],farms[farm_id],farms[state])</f>
        <v>Tamil Nadu</v>
      </c>
      <c r="J217" t="str">
        <f>_xlfn.XLOOKUP(scd[[#This Row],[district]],cooperatives[district],cooperatives[cooperative_id])</f>
        <v>Coop_25</v>
      </c>
      <c r="K217" t="str">
        <f>_xlfn.XLOOKUP(scd[[#This Row],[village]],collectioncenters[village],collectioncenters[collection_center_id])</f>
        <v>CC_31</v>
      </c>
      <c r="L217" t="str">
        <f>_xlfn.XLOOKUP(scd[[#This Row],[district]],chillingcenters[district],chillingcenters[chilling_center_id])</f>
        <v>Chill_25</v>
      </c>
      <c r="M217" t="str">
        <f>_xlfn.XLOOKUP(scd[[#This Row],[chilling_center_id]],chillingcenters[chilling_center_id],chillingcenters[zone])</f>
        <v>TN2</v>
      </c>
      <c r="N217" t="str">
        <f>_xlfn.XLOOKUP(scd[[#This Row],[zone]],plants[zone],plants[processing_plant_id])</f>
        <v>Plant_10</v>
      </c>
      <c r="O217" t="s">
        <v>75</v>
      </c>
      <c r="P217">
        <v>10.7</v>
      </c>
      <c r="Q217">
        <v>38.799999999999997</v>
      </c>
      <c r="R217">
        <v>3.79</v>
      </c>
      <c r="S217">
        <v>8.2799999999999994</v>
      </c>
      <c r="T217">
        <v>24.1</v>
      </c>
      <c r="U217">
        <v>1</v>
      </c>
      <c r="V217" t="b">
        <v>1</v>
      </c>
      <c r="W217">
        <v>0.35</v>
      </c>
      <c r="X217">
        <v>1702.95</v>
      </c>
      <c r="Y217" s="1">
        <v>45754</v>
      </c>
      <c r="Z217" t="s">
        <v>118</v>
      </c>
      <c r="AA217" t="s">
        <v>109</v>
      </c>
      <c r="AB217" t="s">
        <v>3362</v>
      </c>
      <c r="AC217">
        <v>24</v>
      </c>
      <c r="AD217">
        <v>38.449999999999903</v>
      </c>
      <c r="AE217">
        <v>44.29</v>
      </c>
    </row>
    <row r="218" spans="1:31" x14ac:dyDescent="0.25">
      <c r="A218" t="s">
        <v>769</v>
      </c>
      <c r="B218" s="1">
        <v>45794</v>
      </c>
      <c r="C218" s="2">
        <v>45794.440972222219</v>
      </c>
      <c r="D218" s="2">
        <v>45794.464583333334</v>
      </c>
      <c r="E218" t="s">
        <v>770</v>
      </c>
      <c r="F218" t="str">
        <f>_xlfn.XLOOKUP(scd[[#This Row],[farm_id]],farms[farm_id],farms[farmer_name])</f>
        <v>Farmer_541</v>
      </c>
      <c r="G218" t="str">
        <f>_xlfn.XLOOKUP(scd[[#This Row],[farm_id]],farms[farm_id],farms[village])</f>
        <v>Village_63</v>
      </c>
      <c r="H218" t="str">
        <f>_xlfn.XLOOKUP(scd[[#This Row],[farm_id]],farms[farm_id],farms[district])</f>
        <v>Jaipur</v>
      </c>
      <c r="I218" t="str">
        <f>_xlfn.XLOOKUP(scd[[#This Row],[farm_id]],farms[farm_id],farms[state])</f>
        <v>Rajasthan</v>
      </c>
      <c r="J218" t="str">
        <f>_xlfn.XLOOKUP(scd[[#This Row],[district]],cooperatives[district],cooperatives[cooperative_id])</f>
        <v>Coop_8</v>
      </c>
      <c r="K218" t="str">
        <f>_xlfn.XLOOKUP(scd[[#This Row],[village]],collectioncenters[village],collectioncenters[collection_center_id])</f>
        <v>CC_159</v>
      </c>
      <c r="L218" t="str">
        <f>_xlfn.XLOOKUP(scd[[#This Row],[district]],chillingcenters[district],chillingcenters[chilling_center_id])</f>
        <v>Chill_8</v>
      </c>
      <c r="M218" t="str">
        <f>_xlfn.XLOOKUP(scd[[#This Row],[chilling_center_id]],chillingcenters[chilling_center_id],chillingcenters[zone])</f>
        <v>RJ1</v>
      </c>
      <c r="N218" t="str">
        <f>_xlfn.XLOOKUP(scd[[#This Row],[zone]],plants[zone],plants[processing_plant_id])</f>
        <v>Plant_2</v>
      </c>
      <c r="O218" t="s">
        <v>773</v>
      </c>
      <c r="P218">
        <v>26.4</v>
      </c>
      <c r="Q218">
        <v>53.2</v>
      </c>
      <c r="R218">
        <v>3.8</v>
      </c>
      <c r="S218">
        <v>8.85</v>
      </c>
      <c r="T218">
        <v>28.9</v>
      </c>
      <c r="U218">
        <v>27.1</v>
      </c>
      <c r="V218" t="b">
        <v>1</v>
      </c>
      <c r="W218">
        <v>0.02</v>
      </c>
      <c r="X218">
        <v>2448.94</v>
      </c>
      <c r="Y218" s="1">
        <v>45795</v>
      </c>
      <c r="Z218" t="s">
        <v>41</v>
      </c>
      <c r="AA218" t="s">
        <v>42</v>
      </c>
      <c r="AB218" t="s">
        <v>774</v>
      </c>
      <c r="AC218">
        <v>34</v>
      </c>
      <c r="AD218">
        <v>53.18</v>
      </c>
      <c r="AE218">
        <v>46.05</v>
      </c>
    </row>
    <row r="219" spans="1:31" x14ac:dyDescent="0.25">
      <c r="A219" t="s">
        <v>1090</v>
      </c>
      <c r="B219" s="1">
        <v>45681</v>
      </c>
      <c r="C219" s="2">
        <v>45681.250694444447</v>
      </c>
      <c r="D219" s="2">
        <v>45681.294444444444</v>
      </c>
      <c r="E219" t="s">
        <v>1091</v>
      </c>
      <c r="F219" t="str">
        <f>_xlfn.XLOOKUP(scd[[#This Row],[farm_id]],farms[farm_id],farms[farmer_name])</f>
        <v>Farmer_531</v>
      </c>
      <c r="G219" t="str">
        <f>_xlfn.XLOOKUP(scd[[#This Row],[farm_id]],farms[farm_id],farms[village])</f>
        <v>Village_71</v>
      </c>
      <c r="H219" t="str">
        <f>_xlfn.XLOOKUP(scd[[#This Row],[farm_id]],farms[farm_id],farms[district])</f>
        <v>Coimbatore</v>
      </c>
      <c r="I219" t="str">
        <f>_xlfn.XLOOKUP(scd[[#This Row],[farm_id]],farms[farm_id],farms[state])</f>
        <v>Tamil Nadu</v>
      </c>
      <c r="J219" t="str">
        <f>_xlfn.XLOOKUP(scd[[#This Row],[district]],cooperatives[district],cooperatives[cooperative_id])</f>
        <v>Coop_25</v>
      </c>
      <c r="K219" t="str">
        <f>_xlfn.XLOOKUP(scd[[#This Row],[village]],collectioncenters[village],collectioncenters[collection_center_id])</f>
        <v>CC_167</v>
      </c>
      <c r="L219" t="str">
        <f>_xlfn.XLOOKUP(scd[[#This Row],[district]],chillingcenters[district],chillingcenters[chilling_center_id])</f>
        <v>Chill_25</v>
      </c>
      <c r="M219" t="str">
        <f>_xlfn.XLOOKUP(scd[[#This Row],[chilling_center_id]],chillingcenters[chilling_center_id],chillingcenters[zone])</f>
        <v>TN2</v>
      </c>
      <c r="N219" t="str">
        <f>_xlfn.XLOOKUP(scd[[#This Row],[zone]],plants[zone],plants[processing_plant_id])</f>
        <v>Plant_10</v>
      </c>
      <c r="O219" t="s">
        <v>638</v>
      </c>
      <c r="P219">
        <v>5.2</v>
      </c>
      <c r="Q219">
        <v>29.8</v>
      </c>
      <c r="R219">
        <v>3.8</v>
      </c>
      <c r="S219">
        <v>8.64</v>
      </c>
      <c r="T219">
        <v>28.3</v>
      </c>
      <c r="U219">
        <v>6.9</v>
      </c>
      <c r="V219" t="b">
        <v>1</v>
      </c>
      <c r="W219">
        <v>0</v>
      </c>
      <c r="X219">
        <v>1353.52</v>
      </c>
      <c r="Y219" s="1">
        <v>45683</v>
      </c>
      <c r="Z219" t="s">
        <v>41</v>
      </c>
      <c r="AA219" t="s">
        <v>42</v>
      </c>
      <c r="AB219" t="s">
        <v>1093</v>
      </c>
      <c r="AC219">
        <v>63</v>
      </c>
      <c r="AD219">
        <v>29.8</v>
      </c>
      <c r="AE219">
        <v>45.42</v>
      </c>
    </row>
    <row r="220" spans="1:31" x14ac:dyDescent="0.25">
      <c r="A220" t="s">
        <v>1909</v>
      </c>
      <c r="B220" s="1">
        <v>45726</v>
      </c>
      <c r="C220" s="2">
        <v>45726.178472222222</v>
      </c>
      <c r="D220" s="2">
        <v>45726.216666666667</v>
      </c>
      <c r="E220" t="s">
        <v>1910</v>
      </c>
      <c r="F220" t="str">
        <f>_xlfn.XLOOKUP(scd[[#This Row],[farm_id]],farms[farm_id],farms[farmer_name])</f>
        <v>Farmer_749</v>
      </c>
      <c r="G220" t="str">
        <f>_xlfn.XLOOKUP(scd[[#This Row],[farm_id]],farms[farm_id],farms[village])</f>
        <v>Village_181</v>
      </c>
      <c r="H220" t="str">
        <f>_xlfn.XLOOKUP(scd[[#This Row],[farm_id]],farms[farm_id],farms[district])</f>
        <v>Tiruchirappalli</v>
      </c>
      <c r="I220" t="str">
        <f>_xlfn.XLOOKUP(scd[[#This Row],[farm_id]],farms[farm_id],farms[state])</f>
        <v>Tamil Nadu</v>
      </c>
      <c r="J220" t="str">
        <f>_xlfn.XLOOKUP(scd[[#This Row],[district]],cooperatives[district],cooperatives[cooperative_id])</f>
        <v>Coop_9</v>
      </c>
      <c r="K220" t="str">
        <f>_xlfn.XLOOKUP(scd[[#This Row],[village]],collectioncenters[village],collectioncenters[collection_center_id])</f>
        <v>CC_91</v>
      </c>
      <c r="L220" t="str">
        <f>_xlfn.XLOOKUP(scd[[#This Row],[district]],chillingcenters[district],chillingcenters[chilling_center_id])</f>
        <v>Chill_9</v>
      </c>
      <c r="M220" t="str">
        <f>_xlfn.XLOOKUP(scd[[#This Row],[chilling_center_id]],chillingcenters[chilling_center_id],chillingcenters[zone])</f>
        <v>TN2</v>
      </c>
      <c r="N220" t="str">
        <f>_xlfn.XLOOKUP(scd[[#This Row],[zone]],plants[zone],plants[processing_plant_id])</f>
        <v>Plant_10</v>
      </c>
      <c r="O220" t="s">
        <v>64</v>
      </c>
      <c r="P220">
        <v>2.2999999999999998</v>
      </c>
      <c r="Q220">
        <v>63.4</v>
      </c>
      <c r="R220">
        <v>3.8</v>
      </c>
      <c r="S220">
        <v>8.17</v>
      </c>
      <c r="T220">
        <v>30.4</v>
      </c>
      <c r="U220">
        <v>7.1</v>
      </c>
      <c r="V220" t="b">
        <v>1</v>
      </c>
      <c r="W220">
        <v>0.23</v>
      </c>
      <c r="X220">
        <v>2780.11</v>
      </c>
      <c r="Y220" s="1">
        <v>45729</v>
      </c>
      <c r="Z220" t="s">
        <v>41</v>
      </c>
      <c r="AA220" t="s">
        <v>42</v>
      </c>
      <c r="AB220" t="s">
        <v>1911</v>
      </c>
      <c r="AC220">
        <v>55</v>
      </c>
      <c r="AD220">
        <v>63.17</v>
      </c>
      <c r="AE220">
        <v>44.01</v>
      </c>
    </row>
    <row r="221" spans="1:31" x14ac:dyDescent="0.25">
      <c r="A221" t="s">
        <v>180</v>
      </c>
      <c r="B221" s="1">
        <v>45788</v>
      </c>
      <c r="C221" s="2">
        <v>45788.193055555559</v>
      </c>
      <c r="D221" s="2">
        <v>45788.196527777778</v>
      </c>
      <c r="E221" t="s">
        <v>181</v>
      </c>
      <c r="F221" t="str">
        <f>_xlfn.XLOOKUP(scd[[#This Row],[farm_id]],farms[farm_id],farms[farmer_name])</f>
        <v>Farmer_535</v>
      </c>
      <c r="G221" t="str">
        <f>_xlfn.XLOOKUP(scd[[#This Row],[farm_id]],farms[farm_id],farms[village])</f>
        <v>Village_122</v>
      </c>
      <c r="H221" t="str">
        <f>_xlfn.XLOOKUP(scd[[#This Row],[farm_id]],farms[farm_id],farms[district])</f>
        <v>Chennai</v>
      </c>
      <c r="I221" t="str">
        <f>_xlfn.XLOOKUP(scd[[#This Row],[farm_id]],farms[farm_id],farms[state])</f>
        <v>Tamil Nadu</v>
      </c>
      <c r="J221" t="str">
        <f>_xlfn.XLOOKUP(scd[[#This Row],[district]],cooperatives[district],cooperatives[cooperative_id])</f>
        <v>Coop_22</v>
      </c>
      <c r="K221" t="str">
        <f>_xlfn.XLOOKUP(scd[[#This Row],[village]],collectioncenters[village],collectioncenters[collection_center_id])</f>
        <v>CC_27</v>
      </c>
      <c r="L221" t="str">
        <f>_xlfn.XLOOKUP(scd[[#This Row],[district]],chillingcenters[district],chillingcenters[chilling_center_id])</f>
        <v>Chill_22</v>
      </c>
      <c r="M221" t="str">
        <f>_xlfn.XLOOKUP(scd[[#This Row],[chilling_center_id]],chillingcenters[chilling_center_id],chillingcenters[zone])</f>
        <v>TN1</v>
      </c>
      <c r="N221" t="str">
        <f>_xlfn.XLOOKUP(scd[[#This Row],[zone]],plants[zone],plants[processing_plant_id])</f>
        <v>Plant_1</v>
      </c>
      <c r="O221" t="s">
        <v>185</v>
      </c>
      <c r="P221">
        <v>1.3</v>
      </c>
      <c r="Q221">
        <v>27.5</v>
      </c>
      <c r="R221">
        <v>3.81</v>
      </c>
      <c r="S221">
        <v>8.39</v>
      </c>
      <c r="T221">
        <v>29.8</v>
      </c>
      <c r="U221">
        <v>11.6</v>
      </c>
      <c r="V221" t="b">
        <v>1</v>
      </c>
      <c r="W221">
        <v>0.48</v>
      </c>
      <c r="X221">
        <v>1208.33</v>
      </c>
      <c r="Y221" s="1">
        <v>45791</v>
      </c>
      <c r="Z221" t="s">
        <v>41</v>
      </c>
      <c r="AA221" t="s">
        <v>42</v>
      </c>
      <c r="AB221" t="s">
        <v>186</v>
      </c>
      <c r="AC221">
        <v>5</v>
      </c>
      <c r="AD221">
        <v>27.02</v>
      </c>
      <c r="AE221">
        <v>44.72</v>
      </c>
    </row>
    <row r="222" spans="1:31" x14ac:dyDescent="0.25">
      <c r="A222" t="s">
        <v>1432</v>
      </c>
      <c r="B222" s="1">
        <v>45768</v>
      </c>
      <c r="C222" s="2">
        <v>45768.435416666667</v>
      </c>
      <c r="D222" s="2">
        <v>45768.495833333334</v>
      </c>
      <c r="E222" t="s">
        <v>100</v>
      </c>
      <c r="F222" t="str">
        <f>_xlfn.XLOOKUP(scd[[#This Row],[farm_id]],farms[farm_id],farms[farmer_name])</f>
        <v>Farmer_426</v>
      </c>
      <c r="G222" t="str">
        <f>_xlfn.XLOOKUP(scd[[#This Row],[farm_id]],farms[farm_id],farms[village])</f>
        <v>Village_87</v>
      </c>
      <c r="H222" t="str">
        <f>_xlfn.XLOOKUP(scd[[#This Row],[farm_id]],farms[farm_id],farms[district])</f>
        <v>Mysore</v>
      </c>
      <c r="I222" t="str">
        <f>_xlfn.XLOOKUP(scd[[#This Row],[farm_id]],farms[farm_id],farms[state])</f>
        <v>Karnataka</v>
      </c>
      <c r="J222" t="str">
        <f>_xlfn.XLOOKUP(scd[[#This Row],[district]],cooperatives[district],cooperatives[cooperative_id])</f>
        <v>Coop_11</v>
      </c>
      <c r="K222" t="str">
        <f>_xlfn.XLOOKUP(scd[[#This Row],[village]],collectioncenters[village],collectioncenters[collection_center_id])</f>
        <v>CC_182</v>
      </c>
      <c r="L222" t="str">
        <f>_xlfn.XLOOKUP(scd[[#This Row],[district]],chillingcenters[district],chillingcenters[chilling_center_id])</f>
        <v>Chill_11</v>
      </c>
      <c r="M222" t="str">
        <f>_xlfn.XLOOKUP(scd[[#This Row],[chilling_center_id]],chillingcenters[chilling_center_id],chillingcenters[zone])</f>
        <v>KA1</v>
      </c>
      <c r="N222" t="str">
        <f>_xlfn.XLOOKUP(scd[[#This Row],[zone]],plants[zone],plants[processing_plant_id])</f>
        <v>Plant_6</v>
      </c>
      <c r="O222" t="s">
        <v>1433</v>
      </c>
      <c r="P222">
        <v>3.1</v>
      </c>
      <c r="Q222">
        <v>6.8</v>
      </c>
      <c r="R222">
        <v>3.81</v>
      </c>
      <c r="S222">
        <v>7.63</v>
      </c>
      <c r="T222">
        <v>28.9</v>
      </c>
      <c r="U222">
        <v>9.1999999999999993</v>
      </c>
      <c r="V222" t="b">
        <v>1</v>
      </c>
      <c r="W222">
        <v>0</v>
      </c>
      <c r="X222">
        <v>288.58999999999997</v>
      </c>
      <c r="Y222" s="1">
        <v>45769</v>
      </c>
      <c r="Z222" t="s">
        <v>76</v>
      </c>
      <c r="AA222" t="s">
        <v>109</v>
      </c>
      <c r="AB222" t="s">
        <v>1434</v>
      </c>
      <c r="AC222">
        <v>87</v>
      </c>
      <c r="AD222">
        <v>6.8</v>
      </c>
      <c r="AE222">
        <v>42.44</v>
      </c>
    </row>
    <row r="223" spans="1:31" x14ac:dyDescent="0.25">
      <c r="A223" t="s">
        <v>2022</v>
      </c>
      <c r="B223" s="1">
        <v>45758</v>
      </c>
      <c r="C223" s="2">
        <v>45758.186805555553</v>
      </c>
      <c r="D223" s="2">
        <v>45758.195833333331</v>
      </c>
      <c r="E223" t="s">
        <v>2023</v>
      </c>
      <c r="F223" t="str">
        <f>_xlfn.XLOOKUP(scd[[#This Row],[farm_id]],farms[farm_id],farms[farmer_name])</f>
        <v>Farmer_437</v>
      </c>
      <c r="G223" t="str">
        <f>_xlfn.XLOOKUP(scd[[#This Row],[farm_id]],farms[farm_id],farms[village])</f>
        <v>Village_187</v>
      </c>
      <c r="H223" t="str">
        <f>_xlfn.XLOOKUP(scd[[#This Row],[farm_id]],farms[farm_id],farms[district])</f>
        <v>Tiruchirappalli</v>
      </c>
      <c r="I223" t="str">
        <f>_xlfn.XLOOKUP(scd[[#This Row],[farm_id]],farms[farm_id],farms[state])</f>
        <v>Tamil Nadu</v>
      </c>
      <c r="J223" t="str">
        <f>_xlfn.XLOOKUP(scd[[#This Row],[district]],cooperatives[district],cooperatives[cooperative_id])</f>
        <v>Coop_9</v>
      </c>
      <c r="K223" t="str">
        <f>_xlfn.XLOOKUP(scd[[#This Row],[village]],collectioncenters[village],collectioncenters[collection_center_id])</f>
        <v>CC_97</v>
      </c>
      <c r="L223" t="str">
        <f>_xlfn.XLOOKUP(scd[[#This Row],[district]],chillingcenters[district],chillingcenters[chilling_center_id])</f>
        <v>Chill_9</v>
      </c>
      <c r="M223" t="str">
        <f>_xlfn.XLOOKUP(scd[[#This Row],[chilling_center_id]],chillingcenters[chilling_center_id],chillingcenters[zone])</f>
        <v>TN2</v>
      </c>
      <c r="N223" t="str">
        <f>_xlfn.XLOOKUP(scd[[#This Row],[zone]],plants[zone],plants[processing_plant_id])</f>
        <v>Plant_10</v>
      </c>
      <c r="O223" t="s">
        <v>683</v>
      </c>
      <c r="P223">
        <v>5</v>
      </c>
      <c r="Q223">
        <v>39.6</v>
      </c>
      <c r="R223">
        <v>3.81</v>
      </c>
      <c r="S223">
        <v>8.94</v>
      </c>
      <c r="T223">
        <v>27.9</v>
      </c>
      <c r="U223">
        <v>4.4000000000000004</v>
      </c>
      <c r="V223" t="b">
        <v>1</v>
      </c>
      <c r="W223">
        <v>0</v>
      </c>
      <c r="X223">
        <v>1836.25</v>
      </c>
      <c r="Y223" s="1">
        <v>45761</v>
      </c>
      <c r="Z223" t="s">
        <v>118</v>
      </c>
      <c r="AA223" t="s">
        <v>42</v>
      </c>
      <c r="AB223" t="s">
        <v>2024</v>
      </c>
      <c r="AC223">
        <v>13</v>
      </c>
      <c r="AD223">
        <v>39.6</v>
      </c>
      <c r="AE223">
        <v>46.37</v>
      </c>
    </row>
    <row r="224" spans="1:31" x14ac:dyDescent="0.25">
      <c r="A224" t="s">
        <v>2625</v>
      </c>
      <c r="B224" s="1">
        <v>45834</v>
      </c>
      <c r="C224" s="2">
        <v>45834.195138888892</v>
      </c>
      <c r="D224" s="2">
        <v>45834.249305555553</v>
      </c>
      <c r="E224" t="s">
        <v>1926</v>
      </c>
      <c r="F224" t="str">
        <f>_xlfn.XLOOKUP(scd[[#This Row],[farm_id]],farms[farm_id],farms[farmer_name])</f>
        <v>Farmer_298</v>
      </c>
      <c r="G224" t="str">
        <f>_xlfn.XLOOKUP(scd[[#This Row],[farm_id]],farms[farm_id],farms[village])</f>
        <v>Village_195</v>
      </c>
      <c r="H224" t="str">
        <f>_xlfn.XLOOKUP(scd[[#This Row],[farm_id]],farms[farm_id],farms[district])</f>
        <v>Hubli</v>
      </c>
      <c r="I224" t="str">
        <f>_xlfn.XLOOKUP(scd[[#This Row],[farm_id]],farms[farm_id],farms[state])</f>
        <v>Karnataka</v>
      </c>
      <c r="J224" t="str">
        <f>_xlfn.XLOOKUP(scd[[#This Row],[district]],cooperatives[district],cooperatives[cooperative_id])</f>
        <v>Coop_18</v>
      </c>
      <c r="K224" t="str">
        <f>_xlfn.XLOOKUP(scd[[#This Row],[village]],collectioncenters[village],collectioncenters[collection_center_id])</f>
        <v>CC_106</v>
      </c>
      <c r="L224" t="str">
        <f>_xlfn.XLOOKUP(scd[[#This Row],[district]],chillingcenters[district],chillingcenters[chilling_center_id])</f>
        <v>Chill_18</v>
      </c>
      <c r="M224" t="str">
        <f>_xlfn.XLOOKUP(scd[[#This Row],[chilling_center_id]],chillingcenters[chilling_center_id],chillingcenters[zone])</f>
        <v>KA2</v>
      </c>
      <c r="N224" t="str">
        <f>_xlfn.XLOOKUP(scd[[#This Row],[zone]],plants[zone],plants[processing_plant_id])</f>
        <v>Plant_8</v>
      </c>
      <c r="O224" t="s">
        <v>64</v>
      </c>
      <c r="P224">
        <v>11.7</v>
      </c>
      <c r="Q224">
        <v>28.7</v>
      </c>
      <c r="R224">
        <v>3.81</v>
      </c>
      <c r="S224">
        <v>8.48</v>
      </c>
      <c r="T224">
        <v>28.9</v>
      </c>
      <c r="U224">
        <v>7.5</v>
      </c>
      <c r="V224" t="b">
        <v>1</v>
      </c>
      <c r="W224">
        <v>0.3</v>
      </c>
      <c r="X224">
        <v>1277.72</v>
      </c>
      <c r="Y224" s="1">
        <v>45835</v>
      </c>
      <c r="Z224" t="s">
        <v>41</v>
      </c>
      <c r="AA224" t="s">
        <v>42</v>
      </c>
      <c r="AB224" t="s">
        <v>2627</v>
      </c>
      <c r="AC224">
        <v>78</v>
      </c>
      <c r="AD224">
        <v>28.4</v>
      </c>
      <c r="AE224">
        <v>44.99</v>
      </c>
    </row>
    <row r="225" spans="1:31" x14ac:dyDescent="0.25">
      <c r="A225" t="s">
        <v>2813</v>
      </c>
      <c r="B225" s="1">
        <v>45709</v>
      </c>
      <c r="C225" s="2">
        <v>45709.433333333334</v>
      </c>
      <c r="D225" s="2">
        <v>45709.470833333333</v>
      </c>
      <c r="E225" t="s">
        <v>2814</v>
      </c>
      <c r="F225" t="str">
        <f>_xlfn.XLOOKUP(scd[[#This Row],[farm_id]],farms[farm_id],farms[farmer_name])</f>
        <v>Farmer_175</v>
      </c>
      <c r="G225" t="str">
        <f>_xlfn.XLOOKUP(scd[[#This Row],[farm_id]],farms[farm_id],farms[village])</f>
        <v>Village_35</v>
      </c>
      <c r="H225" t="str">
        <f>_xlfn.XLOOKUP(scd[[#This Row],[farm_id]],farms[farm_id],farms[district])</f>
        <v>Mumbai Suburban</v>
      </c>
      <c r="I225" t="str">
        <f>_xlfn.XLOOKUP(scd[[#This Row],[farm_id]],farms[farm_id],farms[state])</f>
        <v>Maharashtra</v>
      </c>
      <c r="J225" t="str">
        <f>_xlfn.XLOOKUP(scd[[#This Row],[district]],cooperatives[district],cooperatives[cooperative_id])</f>
        <v>Coop_3</v>
      </c>
      <c r="K225" t="str">
        <f>_xlfn.XLOOKUP(scd[[#This Row],[village]],collectioncenters[village],collectioncenters[collection_center_id])</f>
        <v>CC_128</v>
      </c>
      <c r="L225" t="str">
        <f>_xlfn.XLOOKUP(scd[[#This Row],[district]],chillingcenters[district],chillingcenters[chilling_center_id])</f>
        <v>Chill_3</v>
      </c>
      <c r="M225" t="str">
        <f>_xlfn.XLOOKUP(scd[[#This Row],[chilling_center_id]],chillingcenters[chilling_center_id],chillingcenters[zone])</f>
        <v>MH1</v>
      </c>
      <c r="N225" t="str">
        <f>_xlfn.XLOOKUP(scd[[#This Row],[zone]],plants[zone],plants[processing_plant_id])</f>
        <v>Plant_4</v>
      </c>
      <c r="O225" t="s">
        <v>53</v>
      </c>
      <c r="P225">
        <v>13.6</v>
      </c>
      <c r="Q225">
        <v>24.4</v>
      </c>
      <c r="R225">
        <v>3.81</v>
      </c>
      <c r="S225">
        <v>8.86</v>
      </c>
      <c r="T225">
        <v>27.2</v>
      </c>
      <c r="U225">
        <v>5.9</v>
      </c>
      <c r="V225" t="b">
        <v>1</v>
      </c>
      <c r="W225">
        <v>0</v>
      </c>
      <c r="X225">
        <v>1125.57</v>
      </c>
      <c r="Y225" s="1">
        <v>45716</v>
      </c>
      <c r="Z225" t="s">
        <v>76</v>
      </c>
      <c r="AA225" t="s">
        <v>42</v>
      </c>
      <c r="AB225" t="s">
        <v>2815</v>
      </c>
      <c r="AC225">
        <v>54</v>
      </c>
      <c r="AD225">
        <v>24.4</v>
      </c>
      <c r="AE225">
        <v>46.13</v>
      </c>
    </row>
    <row r="226" spans="1:31" x14ac:dyDescent="0.25">
      <c r="A226" t="s">
        <v>960</v>
      </c>
      <c r="B226" s="1">
        <v>45809</v>
      </c>
      <c r="C226" s="2">
        <v>45809.273611111108</v>
      </c>
      <c r="D226" s="2">
        <v>45809.277083333334</v>
      </c>
      <c r="E226" t="s">
        <v>961</v>
      </c>
      <c r="F226" t="str">
        <f>_xlfn.XLOOKUP(scd[[#This Row],[farm_id]],farms[farm_id],farms[farmer_name])</f>
        <v>Farmer_697</v>
      </c>
      <c r="G226" t="str">
        <f>_xlfn.XLOOKUP(scd[[#This Row],[farm_id]],farms[farm_id],farms[village])</f>
        <v>Village_132</v>
      </c>
      <c r="H226" t="str">
        <f>_xlfn.XLOOKUP(scd[[#This Row],[farm_id]],farms[farm_id],farms[district])</f>
        <v>Bikaner</v>
      </c>
      <c r="I226" t="str">
        <f>_xlfn.XLOOKUP(scd[[#This Row],[farm_id]],farms[farm_id],farms[state])</f>
        <v>Rajasthan</v>
      </c>
      <c r="J226" t="str">
        <f>_xlfn.XLOOKUP(scd[[#This Row],[district]],cooperatives[district],cooperatives[cooperative_id])</f>
        <v>Coop_14</v>
      </c>
      <c r="K226" t="str">
        <f>_xlfn.XLOOKUP(scd[[#This Row],[village]],collectioncenters[village],collectioncenters[collection_center_id])</f>
        <v>CC_38</v>
      </c>
      <c r="L226" t="str">
        <f>_xlfn.XLOOKUP(scd[[#This Row],[district]],chillingcenters[district],chillingcenters[chilling_center_id])</f>
        <v>Chill_14</v>
      </c>
      <c r="M226" t="str">
        <f>_xlfn.XLOOKUP(scd[[#This Row],[chilling_center_id]],chillingcenters[chilling_center_id],chillingcenters[zone])</f>
        <v>RJ1</v>
      </c>
      <c r="N226" t="str">
        <f>_xlfn.XLOOKUP(scd[[#This Row],[zone]],plants[zone],plants[processing_plant_id])</f>
        <v>Plant_2</v>
      </c>
      <c r="O226" t="s">
        <v>688</v>
      </c>
      <c r="P226">
        <v>5.7</v>
      </c>
      <c r="Q226">
        <v>58.6</v>
      </c>
      <c r="R226">
        <v>3.82</v>
      </c>
      <c r="S226">
        <v>8.76</v>
      </c>
      <c r="T226">
        <v>29.5</v>
      </c>
      <c r="U226">
        <v>26.6</v>
      </c>
      <c r="V226" t="b">
        <v>1</v>
      </c>
      <c r="W226">
        <v>0.04</v>
      </c>
      <c r="X226">
        <v>2686.73</v>
      </c>
      <c r="Y226" s="1">
        <v>45809</v>
      </c>
      <c r="Z226" t="s">
        <v>41</v>
      </c>
      <c r="AA226" t="s">
        <v>42</v>
      </c>
      <c r="AB226" t="s">
        <v>962</v>
      </c>
      <c r="AC226">
        <v>5</v>
      </c>
      <c r="AD226">
        <v>58.56</v>
      </c>
      <c r="AE226">
        <v>45.88</v>
      </c>
    </row>
    <row r="227" spans="1:31" x14ac:dyDescent="0.25">
      <c r="A227" t="s">
        <v>1127</v>
      </c>
      <c r="B227" s="1">
        <v>45660</v>
      </c>
      <c r="C227" s="2">
        <v>45660.293749999997</v>
      </c>
      <c r="D227" s="2">
        <v>45660.336111111108</v>
      </c>
      <c r="E227" t="s">
        <v>1128</v>
      </c>
      <c r="F227" t="str">
        <f>_xlfn.XLOOKUP(scd[[#This Row],[farm_id]],farms[farm_id],farms[farmer_name])</f>
        <v>Farmer_793</v>
      </c>
      <c r="G227" t="str">
        <f>_xlfn.XLOOKUP(scd[[#This Row],[farm_id]],farms[farm_id],farms[village])</f>
        <v>Village_133</v>
      </c>
      <c r="H227" t="str">
        <f>_xlfn.XLOOKUP(scd[[#This Row],[farm_id]],farms[farm_id],farms[district])</f>
        <v>Mysore</v>
      </c>
      <c r="I227" t="str">
        <f>_xlfn.XLOOKUP(scd[[#This Row],[farm_id]],farms[farm_id],farms[state])</f>
        <v>Karnataka</v>
      </c>
      <c r="J227" t="str">
        <f>_xlfn.XLOOKUP(scd[[#This Row],[district]],cooperatives[district],cooperatives[cooperative_id])</f>
        <v>Coop_11</v>
      </c>
      <c r="K227" t="str">
        <f>_xlfn.XLOOKUP(scd[[#This Row],[village]],collectioncenters[village],collectioncenters[collection_center_id])</f>
        <v>CC_39</v>
      </c>
      <c r="L227" t="str">
        <f>_xlfn.XLOOKUP(scd[[#This Row],[district]],chillingcenters[district],chillingcenters[chilling_center_id])</f>
        <v>Chill_11</v>
      </c>
      <c r="M227" t="str">
        <f>_xlfn.XLOOKUP(scd[[#This Row],[chilling_center_id]],chillingcenters[chilling_center_id],chillingcenters[zone])</f>
        <v>KA1</v>
      </c>
      <c r="N227" t="str">
        <f>_xlfn.XLOOKUP(scd[[#This Row],[zone]],plants[zone],plants[processing_plant_id])</f>
        <v>Plant_6</v>
      </c>
      <c r="O227" t="s">
        <v>325</v>
      </c>
      <c r="P227">
        <v>7.1</v>
      </c>
      <c r="Q227">
        <v>54.3</v>
      </c>
      <c r="R227">
        <v>3.82</v>
      </c>
      <c r="S227">
        <v>8.9499999999999993</v>
      </c>
      <c r="T227">
        <v>28.2</v>
      </c>
      <c r="U227">
        <v>3.4</v>
      </c>
      <c r="V227" t="b">
        <v>1</v>
      </c>
      <c r="W227">
        <v>0</v>
      </c>
      <c r="X227">
        <v>2522.2399999999998</v>
      </c>
      <c r="Y227" s="1">
        <v>45661</v>
      </c>
      <c r="Z227" t="s">
        <v>41</v>
      </c>
      <c r="AA227" t="s">
        <v>42</v>
      </c>
      <c r="AB227" t="s">
        <v>1131</v>
      </c>
      <c r="AC227">
        <v>61</v>
      </c>
      <c r="AD227">
        <v>54.3</v>
      </c>
      <c r="AE227">
        <v>46.45</v>
      </c>
    </row>
    <row r="228" spans="1:31" x14ac:dyDescent="0.25">
      <c r="A228" t="s">
        <v>1459</v>
      </c>
      <c r="B228" s="1">
        <v>45829</v>
      </c>
      <c r="C228" s="2">
        <v>45829.315972222219</v>
      </c>
      <c r="D228" s="2">
        <v>45829.382638888892</v>
      </c>
      <c r="E228" t="s">
        <v>783</v>
      </c>
      <c r="F228" t="str">
        <f>_xlfn.XLOOKUP(scd[[#This Row],[farm_id]],farms[farm_id],farms[farmer_name])</f>
        <v>Farmer_555</v>
      </c>
      <c r="G228" t="str">
        <f>_xlfn.XLOOKUP(scd[[#This Row],[farm_id]],farms[farm_id],farms[village])</f>
        <v>Village_128</v>
      </c>
      <c r="H228" t="str">
        <f>_xlfn.XLOOKUP(scd[[#This Row],[farm_id]],farms[farm_id],farms[district])</f>
        <v>Nagpur</v>
      </c>
      <c r="I228" t="str">
        <f>_xlfn.XLOOKUP(scd[[#This Row],[farm_id]],farms[farm_id],farms[state])</f>
        <v>Maharashtra</v>
      </c>
      <c r="J228" t="str">
        <f>_xlfn.XLOOKUP(scd[[#This Row],[district]],cooperatives[district],cooperatives[cooperative_id])</f>
        <v>Coop_16</v>
      </c>
      <c r="K228" t="str">
        <f>_xlfn.XLOOKUP(scd[[#This Row],[village]],collectioncenters[village],collectioncenters[collection_center_id])</f>
        <v>CC_33</v>
      </c>
      <c r="L228" t="str">
        <f>_xlfn.XLOOKUP(scd[[#This Row],[district]],chillingcenters[district],chillingcenters[chilling_center_id])</f>
        <v>Chill_16</v>
      </c>
      <c r="M228" t="str">
        <f>_xlfn.XLOOKUP(scd[[#This Row],[chilling_center_id]],chillingcenters[chilling_center_id],chillingcenters[zone])</f>
        <v>MH2</v>
      </c>
      <c r="N228" t="str">
        <f>_xlfn.XLOOKUP(scd[[#This Row],[zone]],plants[zone],plants[processing_plant_id])</f>
        <v>Plant_9</v>
      </c>
      <c r="O228" t="s">
        <v>384</v>
      </c>
      <c r="P228">
        <v>1.7</v>
      </c>
      <c r="Q228">
        <v>58.1</v>
      </c>
      <c r="R228">
        <v>3.82</v>
      </c>
      <c r="S228">
        <v>8.18</v>
      </c>
      <c r="T228">
        <v>32.299999999999997</v>
      </c>
      <c r="U228">
        <v>9.1</v>
      </c>
      <c r="V228" t="b">
        <v>0</v>
      </c>
      <c r="W228">
        <v>2.92</v>
      </c>
      <c r="X228">
        <v>2435.65</v>
      </c>
      <c r="Y228" s="1">
        <v>45836</v>
      </c>
      <c r="Z228" t="s">
        <v>41</v>
      </c>
      <c r="AA228" t="s">
        <v>42</v>
      </c>
      <c r="AB228" t="s">
        <v>1460</v>
      </c>
      <c r="AC228">
        <v>96</v>
      </c>
      <c r="AD228">
        <v>55.18</v>
      </c>
      <c r="AE228">
        <v>44.14</v>
      </c>
    </row>
    <row r="229" spans="1:31" x14ac:dyDescent="0.25">
      <c r="A229" t="s">
        <v>1800</v>
      </c>
      <c r="B229" s="1">
        <v>45804</v>
      </c>
      <c r="C229" s="2">
        <v>45804.303472222222</v>
      </c>
      <c r="D229" s="2">
        <v>45804.334027777775</v>
      </c>
      <c r="E229" t="s">
        <v>1801</v>
      </c>
      <c r="F229" t="str">
        <f>_xlfn.XLOOKUP(scd[[#This Row],[farm_id]],farms[farm_id],farms[farmer_name])</f>
        <v>Farmer_150</v>
      </c>
      <c r="G229" t="str">
        <f>_xlfn.XLOOKUP(scd[[#This Row],[farm_id]],farms[farm_id],farms[village])</f>
        <v>Village_47</v>
      </c>
      <c r="H229" t="str">
        <f>_xlfn.XLOOKUP(scd[[#This Row],[farm_id]],farms[farm_id],farms[district])</f>
        <v>Madurai</v>
      </c>
      <c r="I229" t="str">
        <f>_xlfn.XLOOKUP(scd[[#This Row],[farm_id]],farms[farm_id],farms[state])</f>
        <v>Tamil Nadu</v>
      </c>
      <c r="J229" t="str">
        <f>_xlfn.XLOOKUP(scd[[#This Row],[district]],cooperatives[district],cooperatives[cooperative_id])</f>
        <v>Coop_20</v>
      </c>
      <c r="K229" t="str">
        <f>_xlfn.XLOOKUP(scd[[#This Row],[village]],collectioncenters[village],collectioncenters[collection_center_id])</f>
        <v>CC_141</v>
      </c>
      <c r="L229" t="str">
        <f>_xlfn.XLOOKUP(scd[[#This Row],[district]],chillingcenters[district],chillingcenters[chilling_center_id])</f>
        <v>Chill_20</v>
      </c>
      <c r="M229" t="str">
        <f>_xlfn.XLOOKUP(scd[[#This Row],[chilling_center_id]],chillingcenters[chilling_center_id],chillingcenters[zone])</f>
        <v>TN2</v>
      </c>
      <c r="N229" t="str">
        <f>_xlfn.XLOOKUP(scd[[#This Row],[zone]],plants[zone],plants[processing_plant_id])</f>
        <v>Plant_10</v>
      </c>
      <c r="O229" t="s">
        <v>697</v>
      </c>
      <c r="P229">
        <v>17.899999999999999</v>
      </c>
      <c r="Q229">
        <v>12.1</v>
      </c>
      <c r="R229">
        <v>3.82</v>
      </c>
      <c r="S229">
        <v>8.56</v>
      </c>
      <c r="T229">
        <v>30.9</v>
      </c>
      <c r="U229">
        <v>7.3</v>
      </c>
      <c r="V229" t="b">
        <v>1</v>
      </c>
      <c r="W229">
        <v>0</v>
      </c>
      <c r="X229">
        <v>547.89</v>
      </c>
      <c r="Y229" s="1">
        <v>45807</v>
      </c>
      <c r="Z229" t="s">
        <v>41</v>
      </c>
      <c r="AA229" t="s">
        <v>42</v>
      </c>
      <c r="AB229" t="s">
        <v>1253</v>
      </c>
      <c r="AC229">
        <v>44</v>
      </c>
      <c r="AD229">
        <v>12.1</v>
      </c>
      <c r="AE229">
        <v>45.28</v>
      </c>
    </row>
    <row r="230" spans="1:31" x14ac:dyDescent="0.25">
      <c r="A230" t="s">
        <v>2669</v>
      </c>
      <c r="B230" s="1">
        <v>45752</v>
      </c>
      <c r="C230" s="2">
        <v>45752.249305555553</v>
      </c>
      <c r="D230" s="2">
        <v>45752.279861111114</v>
      </c>
      <c r="E230" t="s">
        <v>1307</v>
      </c>
      <c r="F230" t="str">
        <f>_xlfn.XLOOKUP(scd[[#This Row],[farm_id]],farms[farm_id],farms[farmer_name])</f>
        <v>Farmer_747</v>
      </c>
      <c r="G230" t="str">
        <f>_xlfn.XLOOKUP(scd[[#This Row],[farm_id]],farms[farm_id],farms[village])</f>
        <v>Village_130</v>
      </c>
      <c r="H230" t="str">
        <f>_xlfn.XLOOKUP(scd[[#This Row],[farm_id]],farms[farm_id],farms[district])</f>
        <v>Vadodara</v>
      </c>
      <c r="I230" t="str">
        <f>_xlfn.XLOOKUP(scd[[#This Row],[farm_id]],farms[farm_id],farms[state])</f>
        <v>Gujarat</v>
      </c>
      <c r="J230" t="str">
        <f>_xlfn.XLOOKUP(scd[[#This Row],[district]],cooperatives[district],cooperatives[cooperative_id])</f>
        <v>Coop_6</v>
      </c>
      <c r="K230" t="str">
        <f>_xlfn.XLOOKUP(scd[[#This Row],[village]],collectioncenters[village],collectioncenters[collection_center_id])</f>
        <v>CC_36</v>
      </c>
      <c r="L230" t="str">
        <f>_xlfn.XLOOKUP(scd[[#This Row],[district]],chillingcenters[district],chillingcenters[chilling_center_id])</f>
        <v>Chill_6</v>
      </c>
      <c r="M230" t="str">
        <f>_xlfn.XLOOKUP(scd[[#This Row],[chilling_center_id]],chillingcenters[chilling_center_id],chillingcenters[zone])</f>
        <v>MH1</v>
      </c>
      <c r="N230" t="str">
        <f>_xlfn.XLOOKUP(scd[[#This Row],[zone]],plants[zone],plants[processing_plant_id])</f>
        <v>Plant_4</v>
      </c>
      <c r="O230" t="s">
        <v>467</v>
      </c>
      <c r="P230">
        <v>13.3</v>
      </c>
      <c r="Q230">
        <v>49.4</v>
      </c>
      <c r="R230">
        <v>3.82</v>
      </c>
      <c r="S230">
        <v>8.42</v>
      </c>
      <c r="T230">
        <v>29</v>
      </c>
      <c r="U230">
        <v>6.5</v>
      </c>
      <c r="V230" t="b">
        <v>1</v>
      </c>
      <c r="W230">
        <v>0.09</v>
      </c>
      <c r="X230">
        <v>2212.0500000000002</v>
      </c>
      <c r="Y230" s="1">
        <v>45755</v>
      </c>
      <c r="Z230" t="s">
        <v>41</v>
      </c>
      <c r="AA230" t="s">
        <v>42</v>
      </c>
      <c r="AB230" t="s">
        <v>2671</v>
      </c>
      <c r="AC230">
        <v>44</v>
      </c>
      <c r="AD230">
        <v>49.309999999999903</v>
      </c>
      <c r="AE230">
        <v>44.86</v>
      </c>
    </row>
    <row r="231" spans="1:31" x14ac:dyDescent="0.25">
      <c r="A231" t="s">
        <v>2742</v>
      </c>
      <c r="B231" s="1">
        <v>45775</v>
      </c>
      <c r="C231" s="2">
        <v>45775.209027777775</v>
      </c>
      <c r="D231" s="2">
        <v>45775.219444444447</v>
      </c>
      <c r="E231" t="s">
        <v>1036</v>
      </c>
      <c r="F231" t="str">
        <f>_xlfn.XLOOKUP(scd[[#This Row],[farm_id]],farms[farm_id],farms[farmer_name])</f>
        <v>Farmer_371</v>
      </c>
      <c r="G231" t="str">
        <f>_xlfn.XLOOKUP(scd[[#This Row],[farm_id]],farms[farm_id],farms[village])</f>
        <v>Village_87</v>
      </c>
      <c r="H231" t="str">
        <f>_xlfn.XLOOKUP(scd[[#This Row],[farm_id]],farms[farm_id],farms[district])</f>
        <v>Nagpur</v>
      </c>
      <c r="I231" t="str">
        <f>_xlfn.XLOOKUP(scd[[#This Row],[farm_id]],farms[farm_id],farms[state])</f>
        <v>Maharashtra</v>
      </c>
      <c r="J231" t="str">
        <f>_xlfn.XLOOKUP(scd[[#This Row],[district]],cooperatives[district],cooperatives[cooperative_id])</f>
        <v>Coop_16</v>
      </c>
      <c r="K231" t="str">
        <f>_xlfn.XLOOKUP(scd[[#This Row],[village]],collectioncenters[village],collectioncenters[collection_center_id])</f>
        <v>CC_182</v>
      </c>
      <c r="L231" t="str">
        <f>_xlfn.XLOOKUP(scd[[#This Row],[district]],chillingcenters[district],chillingcenters[chilling_center_id])</f>
        <v>Chill_16</v>
      </c>
      <c r="M231" t="str">
        <f>_xlfn.XLOOKUP(scd[[#This Row],[chilling_center_id]],chillingcenters[chilling_center_id],chillingcenters[zone])</f>
        <v>MH2</v>
      </c>
      <c r="N231" t="str">
        <f>_xlfn.XLOOKUP(scd[[#This Row],[zone]],plants[zone],plants[processing_plant_id])</f>
        <v>Plant_9</v>
      </c>
      <c r="O231" t="s">
        <v>231</v>
      </c>
      <c r="P231">
        <v>20.7</v>
      </c>
      <c r="Q231">
        <v>61</v>
      </c>
      <c r="R231">
        <v>3.82</v>
      </c>
      <c r="S231">
        <v>9.01</v>
      </c>
      <c r="T231">
        <v>30.1</v>
      </c>
      <c r="U231">
        <v>8.6999999999999993</v>
      </c>
      <c r="V231" t="b">
        <v>0</v>
      </c>
      <c r="W231">
        <v>0.91</v>
      </c>
      <c r="X231">
        <v>2802</v>
      </c>
      <c r="Y231" s="1">
        <v>45778</v>
      </c>
      <c r="Z231" t="s">
        <v>41</v>
      </c>
      <c r="AA231" t="s">
        <v>42</v>
      </c>
      <c r="AB231" t="s">
        <v>2743</v>
      </c>
      <c r="AC231">
        <v>15</v>
      </c>
      <c r="AD231">
        <v>60.09</v>
      </c>
      <c r="AE231">
        <v>46.63</v>
      </c>
    </row>
    <row r="232" spans="1:31" x14ac:dyDescent="0.25">
      <c r="A232" t="s">
        <v>3271</v>
      </c>
      <c r="B232" s="1">
        <v>45704</v>
      </c>
      <c r="C232" s="2">
        <v>45704.368750000001</v>
      </c>
      <c r="D232" s="2">
        <v>45704.399305555555</v>
      </c>
      <c r="E232" t="s">
        <v>1751</v>
      </c>
      <c r="F232" t="str">
        <f>_xlfn.XLOOKUP(scd[[#This Row],[farm_id]],farms[farm_id],farms[farmer_name])</f>
        <v>Farmer_397</v>
      </c>
      <c r="G232" t="str">
        <f>_xlfn.XLOOKUP(scd[[#This Row],[farm_id]],farms[farm_id],farms[village])</f>
        <v>Village_17</v>
      </c>
      <c r="H232" t="str">
        <f>_xlfn.XLOOKUP(scd[[#This Row],[farm_id]],farms[farm_id],farms[district])</f>
        <v>Surat</v>
      </c>
      <c r="I232" t="str">
        <f>_xlfn.XLOOKUP(scd[[#This Row],[farm_id]],farms[farm_id],farms[state])</f>
        <v>Gujarat</v>
      </c>
      <c r="J232" t="str">
        <f>_xlfn.XLOOKUP(scd[[#This Row],[district]],cooperatives[district],cooperatives[cooperative_id])</f>
        <v>Coop_12</v>
      </c>
      <c r="K232" t="str">
        <f>_xlfn.XLOOKUP(scd[[#This Row],[village]],collectioncenters[village],collectioncenters[collection_center_id])</f>
        <v>CC_79</v>
      </c>
      <c r="L232" t="str">
        <f>_xlfn.XLOOKUP(scd[[#This Row],[district]],chillingcenters[district],chillingcenters[chilling_center_id])</f>
        <v>Chill_12</v>
      </c>
      <c r="M232" t="str">
        <f>_xlfn.XLOOKUP(scd[[#This Row],[chilling_center_id]],chillingcenters[chilling_center_id],chillingcenters[zone])</f>
        <v>MH1</v>
      </c>
      <c r="N232" t="str">
        <f>_xlfn.XLOOKUP(scd[[#This Row],[zone]],plants[zone],plants[processing_plant_id])</f>
        <v>Plant_4</v>
      </c>
      <c r="O232" t="s">
        <v>660</v>
      </c>
      <c r="P232">
        <v>8.6999999999999993</v>
      </c>
      <c r="Q232">
        <v>23</v>
      </c>
      <c r="R232">
        <v>3.82</v>
      </c>
      <c r="S232">
        <v>8.91</v>
      </c>
      <c r="T232">
        <v>31.2</v>
      </c>
      <c r="U232">
        <v>7.2</v>
      </c>
      <c r="V232" t="b">
        <v>1</v>
      </c>
      <c r="W232">
        <v>0.63</v>
      </c>
      <c r="X232">
        <v>1036.4000000000001</v>
      </c>
      <c r="Y232" s="1">
        <v>45706</v>
      </c>
      <c r="Z232" t="s">
        <v>41</v>
      </c>
      <c r="AA232" t="s">
        <v>42</v>
      </c>
      <c r="AB232" t="s">
        <v>3273</v>
      </c>
      <c r="AC232">
        <v>44</v>
      </c>
      <c r="AD232">
        <v>22.37</v>
      </c>
      <c r="AE232">
        <v>46.33</v>
      </c>
    </row>
    <row r="233" spans="1:31" x14ac:dyDescent="0.25">
      <c r="A233" t="s">
        <v>1565</v>
      </c>
      <c r="B233" s="1">
        <v>45743</v>
      </c>
      <c r="C233" s="2">
        <v>45743.37777777778</v>
      </c>
      <c r="D233" s="2">
        <v>45743.42291666667</v>
      </c>
      <c r="E233" t="s">
        <v>1566</v>
      </c>
      <c r="F233" t="str">
        <f>_xlfn.XLOOKUP(scd[[#This Row],[farm_id]],farms[farm_id],farms[farmer_name])</f>
        <v>Farmer_695</v>
      </c>
      <c r="G233" t="str">
        <f>_xlfn.XLOOKUP(scd[[#This Row],[farm_id]],farms[farm_id],farms[village])</f>
        <v>Village_148</v>
      </c>
      <c r="H233" t="str">
        <f>_xlfn.XLOOKUP(scd[[#This Row],[farm_id]],farms[farm_id],farms[district])</f>
        <v>Belgaum</v>
      </c>
      <c r="I233" t="str">
        <f>_xlfn.XLOOKUP(scd[[#This Row],[farm_id]],farms[farm_id],farms[state])</f>
        <v>Karnataka</v>
      </c>
      <c r="J233" t="str">
        <f>_xlfn.XLOOKUP(scd[[#This Row],[district]],cooperatives[district],cooperatives[cooperative_id])</f>
        <v>Coop_21</v>
      </c>
      <c r="K233" t="str">
        <f>_xlfn.XLOOKUP(scd[[#This Row],[village]],collectioncenters[village],collectioncenters[collection_center_id])</f>
        <v>CC_55</v>
      </c>
      <c r="L233" t="str">
        <f>_xlfn.XLOOKUP(scd[[#This Row],[district]],chillingcenters[district],chillingcenters[chilling_center_id])</f>
        <v>Chill_21</v>
      </c>
      <c r="M233" t="str">
        <f>_xlfn.XLOOKUP(scd[[#This Row],[chilling_center_id]],chillingcenters[chilling_center_id],chillingcenters[zone])</f>
        <v>KA2</v>
      </c>
      <c r="N233" t="str">
        <f>_xlfn.XLOOKUP(scd[[#This Row],[zone]],plants[zone],plants[processing_plant_id])</f>
        <v>Plant_8</v>
      </c>
      <c r="O233" t="s">
        <v>522</v>
      </c>
      <c r="P233">
        <v>1.6</v>
      </c>
      <c r="Q233">
        <v>85.3</v>
      </c>
      <c r="R233">
        <v>3.83</v>
      </c>
      <c r="S233">
        <v>8.5500000000000007</v>
      </c>
      <c r="T233">
        <v>33.1</v>
      </c>
      <c r="U233">
        <v>10.5</v>
      </c>
      <c r="V233" t="b">
        <v>1</v>
      </c>
      <c r="W233">
        <v>0.28000000000000003</v>
      </c>
      <c r="X233">
        <v>3851.41</v>
      </c>
      <c r="Y233" s="1">
        <v>45746</v>
      </c>
      <c r="Z233" t="s">
        <v>41</v>
      </c>
      <c r="AA233" t="s">
        <v>420</v>
      </c>
      <c r="AB233" t="s">
        <v>1569</v>
      </c>
      <c r="AC233">
        <v>65</v>
      </c>
      <c r="AD233">
        <v>85.02</v>
      </c>
      <c r="AE233">
        <v>45.3</v>
      </c>
    </row>
    <row r="234" spans="1:31" x14ac:dyDescent="0.25">
      <c r="A234" t="s">
        <v>2231</v>
      </c>
      <c r="B234" s="1">
        <v>45768</v>
      </c>
      <c r="C234" s="2">
        <v>45768.399305555555</v>
      </c>
      <c r="D234" s="2">
        <v>45768.429166666669</v>
      </c>
      <c r="E234" t="s">
        <v>479</v>
      </c>
      <c r="F234" t="str">
        <f>_xlfn.XLOOKUP(scd[[#This Row],[farm_id]],farms[farm_id],farms[farmer_name])</f>
        <v>Farmer_680</v>
      </c>
      <c r="G234" t="str">
        <f>_xlfn.XLOOKUP(scd[[#This Row],[farm_id]],farms[farm_id],farms[village])</f>
        <v>Village_74</v>
      </c>
      <c r="H234" t="str">
        <f>_xlfn.XLOOKUP(scd[[#This Row],[farm_id]],farms[farm_id],farms[district])</f>
        <v>Belgaum</v>
      </c>
      <c r="I234" t="str">
        <f>_xlfn.XLOOKUP(scd[[#This Row],[farm_id]],farms[farm_id],farms[state])</f>
        <v>Karnataka</v>
      </c>
      <c r="J234" t="str">
        <f>_xlfn.XLOOKUP(scd[[#This Row],[district]],cooperatives[district],cooperatives[cooperative_id])</f>
        <v>Coop_21</v>
      </c>
      <c r="K234" t="str">
        <f>_xlfn.XLOOKUP(scd[[#This Row],[village]],collectioncenters[village],collectioncenters[collection_center_id])</f>
        <v>CC_170</v>
      </c>
      <c r="L234" t="str">
        <f>_xlfn.XLOOKUP(scd[[#This Row],[district]],chillingcenters[district],chillingcenters[chilling_center_id])</f>
        <v>Chill_21</v>
      </c>
      <c r="M234" t="str">
        <f>_xlfn.XLOOKUP(scd[[#This Row],[chilling_center_id]],chillingcenters[chilling_center_id],chillingcenters[zone])</f>
        <v>KA2</v>
      </c>
      <c r="N234" t="str">
        <f>_xlfn.XLOOKUP(scd[[#This Row],[zone]],plants[zone],plants[processing_plant_id])</f>
        <v>Plant_8</v>
      </c>
      <c r="O234" t="s">
        <v>551</v>
      </c>
      <c r="P234">
        <v>5.8</v>
      </c>
      <c r="Q234">
        <v>25</v>
      </c>
      <c r="R234">
        <v>3.83</v>
      </c>
      <c r="S234">
        <v>7.91</v>
      </c>
      <c r="T234">
        <v>27.8</v>
      </c>
      <c r="U234">
        <v>4.8</v>
      </c>
      <c r="V234" t="b">
        <v>1</v>
      </c>
      <c r="W234">
        <v>0.23</v>
      </c>
      <c r="X234">
        <v>1074.52</v>
      </c>
      <c r="Y234" s="1">
        <v>45770</v>
      </c>
      <c r="Z234" t="s">
        <v>76</v>
      </c>
      <c r="AA234" t="s">
        <v>42</v>
      </c>
      <c r="AB234" t="s">
        <v>2233</v>
      </c>
      <c r="AC234">
        <v>43</v>
      </c>
      <c r="AD234">
        <v>24.77</v>
      </c>
      <c r="AE234">
        <v>43.38</v>
      </c>
    </row>
    <row r="235" spans="1:31" x14ac:dyDescent="0.25">
      <c r="A235" t="s">
        <v>2332</v>
      </c>
      <c r="B235" s="1">
        <v>45684</v>
      </c>
      <c r="C235" s="2">
        <v>45684.245138888888</v>
      </c>
      <c r="D235" s="2">
        <v>45684.32708333333</v>
      </c>
      <c r="E235" t="s">
        <v>2020</v>
      </c>
      <c r="F235" t="str">
        <f>_xlfn.XLOOKUP(scd[[#This Row],[farm_id]],farms[farm_id],farms[farmer_name])</f>
        <v>Farmer_617</v>
      </c>
      <c r="G235" t="str">
        <f>_xlfn.XLOOKUP(scd[[#This Row],[farm_id]],farms[farm_id],farms[village])</f>
        <v>Village_170</v>
      </c>
      <c r="H235" t="str">
        <f>_xlfn.XLOOKUP(scd[[#This Row],[farm_id]],farms[farm_id],farms[district])</f>
        <v>Bikaner</v>
      </c>
      <c r="I235" t="str">
        <f>_xlfn.XLOOKUP(scd[[#This Row],[farm_id]],farms[farm_id],farms[state])</f>
        <v>Rajasthan</v>
      </c>
      <c r="J235" t="str">
        <f>_xlfn.XLOOKUP(scd[[#This Row],[district]],cooperatives[district],cooperatives[cooperative_id])</f>
        <v>Coop_14</v>
      </c>
      <c r="K235" t="str">
        <f>_xlfn.XLOOKUP(scd[[#This Row],[village]],collectioncenters[village],collectioncenters[collection_center_id])</f>
        <v>CC_80</v>
      </c>
      <c r="L235" t="str">
        <f>_xlfn.XLOOKUP(scd[[#This Row],[district]],chillingcenters[district],chillingcenters[chilling_center_id])</f>
        <v>Chill_14</v>
      </c>
      <c r="M235" t="str">
        <f>_xlfn.XLOOKUP(scd[[#This Row],[chilling_center_id]],chillingcenters[chilling_center_id],chillingcenters[zone])</f>
        <v>RJ1</v>
      </c>
      <c r="N235" t="str">
        <f>_xlfn.XLOOKUP(scd[[#This Row],[zone]],plants[zone],plants[processing_plant_id])</f>
        <v>Plant_2</v>
      </c>
      <c r="O235" t="s">
        <v>615</v>
      </c>
      <c r="P235">
        <v>8.9</v>
      </c>
      <c r="Q235">
        <v>123.7</v>
      </c>
      <c r="R235">
        <v>3.83</v>
      </c>
      <c r="S235">
        <v>8.48</v>
      </c>
      <c r="T235">
        <v>25.6</v>
      </c>
      <c r="U235">
        <v>2.2000000000000002</v>
      </c>
      <c r="V235" t="b">
        <v>1</v>
      </c>
      <c r="W235">
        <v>0.11</v>
      </c>
      <c r="X235">
        <v>5572.67</v>
      </c>
      <c r="Y235" s="1">
        <v>45687</v>
      </c>
      <c r="Z235" t="s">
        <v>41</v>
      </c>
      <c r="AA235" t="s">
        <v>42</v>
      </c>
      <c r="AB235" t="s">
        <v>2334</v>
      </c>
      <c r="AC235">
        <v>118</v>
      </c>
      <c r="AD235">
        <v>123.59</v>
      </c>
      <c r="AE235">
        <v>45.09</v>
      </c>
    </row>
    <row r="236" spans="1:31" x14ac:dyDescent="0.25">
      <c r="A236" t="s">
        <v>2883</v>
      </c>
      <c r="B236" s="1">
        <v>45775</v>
      </c>
      <c r="C236" s="2">
        <v>45775.21875</v>
      </c>
      <c r="D236" s="2">
        <v>45775.288888888892</v>
      </c>
      <c r="E236" t="s">
        <v>2482</v>
      </c>
      <c r="F236" t="str">
        <f>_xlfn.XLOOKUP(scd[[#This Row],[farm_id]],farms[farm_id],farms[farmer_name])</f>
        <v>Farmer_75</v>
      </c>
      <c r="G236" t="str">
        <f>_xlfn.XLOOKUP(scd[[#This Row],[farm_id]],farms[farm_id],farms[village])</f>
        <v>Village_118</v>
      </c>
      <c r="H236" t="str">
        <f>_xlfn.XLOOKUP(scd[[#This Row],[farm_id]],farms[farm_id],farms[district])</f>
        <v>Jodhpur</v>
      </c>
      <c r="I236" t="str">
        <f>_xlfn.XLOOKUP(scd[[#This Row],[farm_id]],farms[farm_id],farms[state])</f>
        <v>Rajasthan</v>
      </c>
      <c r="J236" t="str">
        <f>_xlfn.XLOOKUP(scd[[#This Row],[district]],cooperatives[district],cooperatives[cooperative_id])</f>
        <v>Coop_23</v>
      </c>
      <c r="K236" t="str">
        <f>_xlfn.XLOOKUP(scd[[#This Row],[village]],collectioncenters[village],collectioncenters[collection_center_id])</f>
        <v>CC_22</v>
      </c>
      <c r="L236" t="str">
        <f>_xlfn.XLOOKUP(scd[[#This Row],[district]],chillingcenters[district],chillingcenters[chilling_center_id])</f>
        <v>Chill_23</v>
      </c>
      <c r="M236" t="str">
        <f>_xlfn.XLOOKUP(scd[[#This Row],[chilling_center_id]],chillingcenters[chilling_center_id],chillingcenters[zone])</f>
        <v>RJ2</v>
      </c>
      <c r="N236" t="str">
        <f>_xlfn.XLOOKUP(scd[[#This Row],[zone]],plants[zone],plants[processing_plant_id])</f>
        <v>Plant_5</v>
      </c>
      <c r="O236" t="s">
        <v>416</v>
      </c>
      <c r="P236">
        <v>9.5</v>
      </c>
      <c r="Q236">
        <v>66.2</v>
      </c>
      <c r="R236">
        <v>3.83</v>
      </c>
      <c r="S236">
        <v>8.3000000000000007</v>
      </c>
      <c r="T236">
        <v>28.5</v>
      </c>
      <c r="U236">
        <v>4.9000000000000004</v>
      </c>
      <c r="V236" t="b">
        <v>1</v>
      </c>
      <c r="W236">
        <v>0</v>
      </c>
      <c r="X236">
        <v>2949.21</v>
      </c>
      <c r="Y236" s="1">
        <v>45777</v>
      </c>
      <c r="Z236" t="s">
        <v>41</v>
      </c>
      <c r="AA236" t="s">
        <v>109</v>
      </c>
      <c r="AB236" t="s">
        <v>2885</v>
      </c>
      <c r="AC236">
        <v>101</v>
      </c>
      <c r="AD236">
        <v>66.2</v>
      </c>
      <c r="AE236">
        <v>44.55</v>
      </c>
    </row>
    <row r="237" spans="1:31" x14ac:dyDescent="0.25">
      <c r="A237" t="s">
        <v>2976</v>
      </c>
      <c r="B237" s="1">
        <v>45683</v>
      </c>
      <c r="C237" s="2">
        <v>45683.203472222223</v>
      </c>
      <c r="D237" s="2">
        <v>45683.253472222219</v>
      </c>
      <c r="E237" t="s">
        <v>1036</v>
      </c>
      <c r="F237" t="str">
        <f>_xlfn.XLOOKUP(scd[[#This Row],[farm_id]],farms[farm_id],farms[farmer_name])</f>
        <v>Farmer_371</v>
      </c>
      <c r="G237" t="str">
        <f>_xlfn.XLOOKUP(scd[[#This Row],[farm_id]],farms[farm_id],farms[village])</f>
        <v>Village_87</v>
      </c>
      <c r="H237" t="str">
        <f>_xlfn.XLOOKUP(scd[[#This Row],[farm_id]],farms[farm_id],farms[district])</f>
        <v>Nagpur</v>
      </c>
      <c r="I237" t="str">
        <f>_xlfn.XLOOKUP(scd[[#This Row],[farm_id]],farms[farm_id],farms[state])</f>
        <v>Maharashtra</v>
      </c>
      <c r="J237" t="str">
        <f>_xlfn.XLOOKUP(scd[[#This Row],[district]],cooperatives[district],cooperatives[cooperative_id])</f>
        <v>Coop_16</v>
      </c>
      <c r="K237" t="str">
        <f>_xlfn.XLOOKUP(scd[[#This Row],[village]],collectioncenters[village],collectioncenters[collection_center_id])</f>
        <v>CC_182</v>
      </c>
      <c r="L237" t="str">
        <f>_xlfn.XLOOKUP(scd[[#This Row],[district]],chillingcenters[district],chillingcenters[chilling_center_id])</f>
        <v>Chill_16</v>
      </c>
      <c r="M237" t="str">
        <f>_xlfn.XLOOKUP(scd[[#This Row],[chilling_center_id]],chillingcenters[chilling_center_id],chillingcenters[zone])</f>
        <v>MH2</v>
      </c>
      <c r="N237" t="str">
        <f>_xlfn.XLOOKUP(scd[[#This Row],[zone]],plants[zone],plants[processing_plant_id])</f>
        <v>Plant_9</v>
      </c>
      <c r="O237" t="s">
        <v>593</v>
      </c>
      <c r="P237">
        <v>5.7</v>
      </c>
      <c r="Q237">
        <v>15</v>
      </c>
      <c r="R237">
        <v>3.83</v>
      </c>
      <c r="S237">
        <v>8.49</v>
      </c>
      <c r="T237">
        <v>29</v>
      </c>
      <c r="U237">
        <v>11.1</v>
      </c>
      <c r="V237" t="b">
        <v>1</v>
      </c>
      <c r="W237">
        <v>0</v>
      </c>
      <c r="X237">
        <v>676.8</v>
      </c>
      <c r="Y237" s="1">
        <v>45690</v>
      </c>
      <c r="Z237" t="s">
        <v>41</v>
      </c>
      <c r="AA237" t="s">
        <v>42</v>
      </c>
      <c r="AB237" t="s">
        <v>2977</v>
      </c>
      <c r="AC237">
        <v>72</v>
      </c>
      <c r="AD237">
        <v>15</v>
      </c>
      <c r="AE237">
        <v>45.12</v>
      </c>
    </row>
    <row r="238" spans="1:31" x14ac:dyDescent="0.25">
      <c r="A238" t="s">
        <v>2980</v>
      </c>
      <c r="B238" s="1">
        <v>45778</v>
      </c>
      <c r="C238" s="2">
        <v>45778.279861111114</v>
      </c>
      <c r="D238" s="2">
        <v>45778.298611111109</v>
      </c>
      <c r="E238" t="s">
        <v>484</v>
      </c>
      <c r="F238" t="str">
        <f>_xlfn.XLOOKUP(scd[[#This Row],[farm_id]],farms[farm_id],farms[farmer_name])</f>
        <v>Farmer_803</v>
      </c>
      <c r="G238" t="str">
        <f>_xlfn.XLOOKUP(scd[[#This Row],[farm_id]],farms[farm_id],farms[village])</f>
        <v>Village_61</v>
      </c>
      <c r="H238" t="str">
        <f>_xlfn.XLOOKUP(scd[[#This Row],[farm_id]],farms[farm_id],farms[district])</f>
        <v>Panipat</v>
      </c>
      <c r="I238" t="str">
        <f>_xlfn.XLOOKUP(scd[[#This Row],[farm_id]],farms[farm_id],farms[state])</f>
        <v>Haryana</v>
      </c>
      <c r="J238" t="str">
        <f>_xlfn.XLOOKUP(scd[[#This Row],[district]],cooperatives[district],cooperatives[cooperative_id])</f>
        <v>Coop_28</v>
      </c>
      <c r="K238" t="str">
        <f>_xlfn.XLOOKUP(scd[[#This Row],[village]],collectioncenters[village],collectioncenters[collection_center_id])</f>
        <v>CC_157</v>
      </c>
      <c r="L238" t="str">
        <f>_xlfn.XLOOKUP(scd[[#This Row],[district]],chillingcenters[district],chillingcenters[chilling_center_id])</f>
        <v>Chill_28</v>
      </c>
      <c r="M238" t="str">
        <f>_xlfn.XLOOKUP(scd[[#This Row],[chilling_center_id]],chillingcenters[chilling_center_id],chillingcenters[zone])</f>
        <v>HR2</v>
      </c>
      <c r="N238" t="str">
        <f>_xlfn.XLOOKUP(scd[[#This Row],[zone]],plants[zone],plants[processing_plant_id])</f>
        <v>Plant_12</v>
      </c>
      <c r="O238" t="s">
        <v>447</v>
      </c>
      <c r="P238">
        <v>10.9</v>
      </c>
      <c r="Q238">
        <v>23.2</v>
      </c>
      <c r="R238">
        <v>3.83</v>
      </c>
      <c r="S238">
        <v>8.69</v>
      </c>
      <c r="T238">
        <v>30.3</v>
      </c>
      <c r="U238">
        <v>12</v>
      </c>
      <c r="V238" t="b">
        <v>1</v>
      </c>
      <c r="W238">
        <v>0.25</v>
      </c>
      <c r="X238">
        <v>1049.27</v>
      </c>
      <c r="Y238" s="1">
        <v>45779</v>
      </c>
      <c r="Z238" t="s">
        <v>76</v>
      </c>
      <c r="AA238" t="s">
        <v>420</v>
      </c>
      <c r="AB238" t="s">
        <v>2982</v>
      </c>
      <c r="AC238">
        <v>27</v>
      </c>
      <c r="AD238">
        <v>22.95</v>
      </c>
      <c r="AE238">
        <v>45.72</v>
      </c>
    </row>
    <row r="239" spans="1:31" x14ac:dyDescent="0.25">
      <c r="A239" t="s">
        <v>2996</v>
      </c>
      <c r="B239" s="1">
        <v>45718</v>
      </c>
      <c r="C239" s="2">
        <v>45718.374305555553</v>
      </c>
      <c r="D239" s="2">
        <v>45718.392361111109</v>
      </c>
      <c r="E239" t="s">
        <v>1857</v>
      </c>
      <c r="F239" t="str">
        <f>_xlfn.XLOOKUP(scd[[#This Row],[farm_id]],farms[farm_id],farms[farmer_name])</f>
        <v>Farmer_812</v>
      </c>
      <c r="G239" t="str">
        <f>_xlfn.XLOOKUP(scd[[#This Row],[farm_id]],farms[farm_id],farms[village])</f>
        <v>Village_103</v>
      </c>
      <c r="H239" t="str">
        <f>_xlfn.XLOOKUP(scd[[#This Row],[farm_id]],farms[farm_id],farms[district])</f>
        <v>Bengaluru Rural</v>
      </c>
      <c r="I239" t="str">
        <f>_xlfn.XLOOKUP(scd[[#This Row],[farm_id]],farms[farm_id],farms[state])</f>
        <v>Karnataka</v>
      </c>
      <c r="J239" t="str">
        <f>_xlfn.XLOOKUP(scd[[#This Row],[district]],cooperatives[district],cooperatives[cooperative_id])</f>
        <v>Coop_19</v>
      </c>
      <c r="K239" t="str">
        <f>_xlfn.XLOOKUP(scd[[#This Row],[village]],collectioncenters[village],collectioncenters[collection_center_id])</f>
        <v>CC_6</v>
      </c>
      <c r="L239" t="str">
        <f>_xlfn.XLOOKUP(scd[[#This Row],[district]],chillingcenters[district],chillingcenters[chilling_center_id])</f>
        <v>Chill_19</v>
      </c>
      <c r="M239" t="str">
        <f>_xlfn.XLOOKUP(scd[[#This Row],[chilling_center_id]],chillingcenters[chilling_center_id],chillingcenters[zone])</f>
        <v>KA1</v>
      </c>
      <c r="N239" t="str">
        <f>_xlfn.XLOOKUP(scd[[#This Row],[zone]],plants[zone],plants[processing_plant_id])</f>
        <v>Plant_6</v>
      </c>
      <c r="O239" t="s">
        <v>194</v>
      </c>
      <c r="P239">
        <v>18.600000000000001</v>
      </c>
      <c r="Q239">
        <v>78.5</v>
      </c>
      <c r="R239">
        <v>3.83</v>
      </c>
      <c r="S239">
        <v>8.0500000000000007</v>
      </c>
      <c r="T239">
        <v>30</v>
      </c>
      <c r="U239">
        <v>10.6</v>
      </c>
      <c r="V239" t="b">
        <v>1</v>
      </c>
      <c r="W239">
        <v>0</v>
      </c>
      <c r="X239">
        <v>3438.3</v>
      </c>
      <c r="Y239" s="1">
        <v>45718</v>
      </c>
      <c r="Z239" t="s">
        <v>76</v>
      </c>
      <c r="AA239" t="s">
        <v>42</v>
      </c>
      <c r="AB239" t="s">
        <v>2997</v>
      </c>
      <c r="AC239">
        <v>26</v>
      </c>
      <c r="AD239">
        <v>78.5</v>
      </c>
      <c r="AE239">
        <v>43.8</v>
      </c>
    </row>
    <row r="240" spans="1:31" x14ac:dyDescent="0.25">
      <c r="A240" t="s">
        <v>3254</v>
      </c>
      <c r="B240" s="1">
        <v>45811</v>
      </c>
      <c r="C240" s="2">
        <v>45811.362500000003</v>
      </c>
      <c r="D240" s="2">
        <v>45811.414583333331</v>
      </c>
      <c r="E240" t="s">
        <v>3255</v>
      </c>
      <c r="F240" t="str">
        <f>_xlfn.XLOOKUP(scd[[#This Row],[farm_id]],farms[farm_id],farms[farmer_name])</f>
        <v>Farmer_526</v>
      </c>
      <c r="G240" t="str">
        <f>_xlfn.XLOOKUP(scd[[#This Row],[farm_id]],farms[farm_id],farms[village])</f>
        <v>Village_189</v>
      </c>
      <c r="H240" t="str">
        <f>_xlfn.XLOOKUP(scd[[#This Row],[farm_id]],farms[farm_id],farms[district])</f>
        <v>Madurai</v>
      </c>
      <c r="I240" t="str">
        <f>_xlfn.XLOOKUP(scd[[#This Row],[farm_id]],farms[farm_id],farms[state])</f>
        <v>Tamil Nadu</v>
      </c>
      <c r="J240" t="str">
        <f>_xlfn.XLOOKUP(scd[[#This Row],[district]],cooperatives[district],cooperatives[cooperative_id])</f>
        <v>Coop_20</v>
      </c>
      <c r="K240" t="str">
        <f>_xlfn.XLOOKUP(scd[[#This Row],[village]],collectioncenters[village],collectioncenters[collection_center_id])</f>
        <v>CC_99</v>
      </c>
      <c r="L240" t="str">
        <f>_xlfn.XLOOKUP(scd[[#This Row],[district]],chillingcenters[district],chillingcenters[chilling_center_id])</f>
        <v>Chill_20</v>
      </c>
      <c r="M240" t="str">
        <f>_xlfn.XLOOKUP(scd[[#This Row],[chilling_center_id]],chillingcenters[chilling_center_id],chillingcenters[zone])</f>
        <v>TN2</v>
      </c>
      <c r="N240" t="str">
        <f>_xlfn.XLOOKUP(scd[[#This Row],[zone]],plants[zone],plants[processing_plant_id])</f>
        <v>Plant_10</v>
      </c>
      <c r="O240" t="s">
        <v>844</v>
      </c>
      <c r="P240">
        <v>4.5</v>
      </c>
      <c r="Q240">
        <v>22.7</v>
      </c>
      <c r="R240">
        <v>3.83</v>
      </c>
      <c r="S240">
        <v>8.52</v>
      </c>
      <c r="T240">
        <v>33.5</v>
      </c>
      <c r="U240">
        <v>12</v>
      </c>
      <c r="V240" t="b">
        <v>1</v>
      </c>
      <c r="W240">
        <v>0</v>
      </c>
      <c r="X240">
        <v>1026.27</v>
      </c>
      <c r="Y240" s="1">
        <v>45812</v>
      </c>
      <c r="Z240" t="s">
        <v>118</v>
      </c>
      <c r="AA240" t="s">
        <v>42</v>
      </c>
      <c r="AB240" t="s">
        <v>3256</v>
      </c>
      <c r="AC240">
        <v>75</v>
      </c>
      <c r="AD240">
        <v>22.7</v>
      </c>
      <c r="AE240">
        <v>45.21</v>
      </c>
    </row>
    <row r="241" spans="1:31" x14ac:dyDescent="0.25">
      <c r="A241" t="s">
        <v>187</v>
      </c>
      <c r="B241" s="1">
        <v>45807</v>
      </c>
      <c r="C241" s="2">
        <v>45807.219444444447</v>
      </c>
      <c r="D241" s="2">
        <v>45807.240972222222</v>
      </c>
      <c r="E241" t="s">
        <v>188</v>
      </c>
      <c r="F241" t="str">
        <f>_xlfn.XLOOKUP(scd[[#This Row],[farm_id]],farms[farm_id],farms[farmer_name])</f>
        <v>Farmer_749</v>
      </c>
      <c r="G241" t="str">
        <f>_xlfn.XLOOKUP(scd[[#This Row],[farm_id]],farms[farm_id],farms[village])</f>
        <v>Village_82</v>
      </c>
      <c r="H241" t="str">
        <f>_xlfn.XLOOKUP(scd[[#This Row],[farm_id]],farms[farm_id],farms[district])</f>
        <v>Coimbatore</v>
      </c>
      <c r="I241" t="str">
        <f>_xlfn.XLOOKUP(scd[[#This Row],[farm_id]],farms[farm_id],farms[state])</f>
        <v>Tamil Nadu</v>
      </c>
      <c r="J241" t="str">
        <f>_xlfn.XLOOKUP(scd[[#This Row],[district]],cooperatives[district],cooperatives[cooperative_id])</f>
        <v>Coop_25</v>
      </c>
      <c r="K241" t="str">
        <f>_xlfn.XLOOKUP(scd[[#This Row],[village]],collectioncenters[village],collectioncenters[collection_center_id])</f>
        <v>CC_177</v>
      </c>
      <c r="L241" t="str">
        <f>_xlfn.XLOOKUP(scd[[#This Row],[district]],chillingcenters[district],chillingcenters[chilling_center_id])</f>
        <v>Chill_25</v>
      </c>
      <c r="M241" t="str">
        <f>_xlfn.XLOOKUP(scd[[#This Row],[chilling_center_id]],chillingcenters[chilling_center_id],chillingcenters[zone])</f>
        <v>TN2</v>
      </c>
      <c r="N241" t="str">
        <f>_xlfn.XLOOKUP(scd[[#This Row],[zone]],plants[zone],plants[processing_plant_id])</f>
        <v>Plant_10</v>
      </c>
      <c r="O241" t="s">
        <v>194</v>
      </c>
      <c r="P241">
        <v>4.3</v>
      </c>
      <c r="Q241">
        <v>28.5</v>
      </c>
      <c r="R241">
        <v>3.84</v>
      </c>
      <c r="S241">
        <v>8.34</v>
      </c>
      <c r="T241">
        <v>31.5</v>
      </c>
      <c r="U241">
        <v>8.6</v>
      </c>
      <c r="V241" t="b">
        <v>1</v>
      </c>
      <c r="W241">
        <v>0.03</v>
      </c>
      <c r="X241">
        <v>1273.18</v>
      </c>
      <c r="Y241" s="1">
        <v>45809</v>
      </c>
      <c r="Z241" t="s">
        <v>41</v>
      </c>
      <c r="AA241" t="s">
        <v>42</v>
      </c>
      <c r="AB241" t="s">
        <v>195</v>
      </c>
      <c r="AC241">
        <v>31</v>
      </c>
      <c r="AD241">
        <v>28.47</v>
      </c>
      <c r="AE241">
        <v>44.72</v>
      </c>
    </row>
    <row r="242" spans="1:31" x14ac:dyDescent="0.25">
      <c r="A242" t="s">
        <v>901</v>
      </c>
      <c r="B242" s="1">
        <v>45785</v>
      </c>
      <c r="C242" s="2">
        <v>45785.380555555559</v>
      </c>
      <c r="D242" s="2">
        <v>45785.417361111111</v>
      </c>
      <c r="E242" t="s">
        <v>902</v>
      </c>
      <c r="F242" t="str">
        <f>_xlfn.XLOOKUP(scd[[#This Row],[farm_id]],farms[farm_id],farms[farmer_name])</f>
        <v>Farmer_586</v>
      </c>
      <c r="G242" t="str">
        <f>_xlfn.XLOOKUP(scd[[#This Row],[farm_id]],farms[farm_id],farms[village])</f>
        <v>Village_101</v>
      </c>
      <c r="H242" t="str">
        <f>_xlfn.XLOOKUP(scd[[#This Row],[farm_id]],farms[farm_id],farms[district])</f>
        <v>Chennai</v>
      </c>
      <c r="I242" t="str">
        <f>_xlfn.XLOOKUP(scd[[#This Row],[farm_id]],farms[farm_id],farms[state])</f>
        <v>Tamil Nadu</v>
      </c>
      <c r="J242" t="str">
        <f>_xlfn.XLOOKUP(scd[[#This Row],[district]],cooperatives[district],cooperatives[cooperative_id])</f>
        <v>Coop_22</v>
      </c>
      <c r="K242" t="str">
        <f>_xlfn.XLOOKUP(scd[[#This Row],[village]],collectioncenters[village],collectioncenters[collection_center_id])</f>
        <v>CC_4</v>
      </c>
      <c r="L242" t="str">
        <f>_xlfn.XLOOKUP(scd[[#This Row],[district]],chillingcenters[district],chillingcenters[chilling_center_id])</f>
        <v>Chill_22</v>
      </c>
      <c r="M242" t="str">
        <f>_xlfn.XLOOKUP(scd[[#This Row],[chilling_center_id]],chillingcenters[chilling_center_id],chillingcenters[zone])</f>
        <v>TN1</v>
      </c>
      <c r="N242" t="str">
        <f>_xlfn.XLOOKUP(scd[[#This Row],[zone]],plants[zone],plants[processing_plant_id])</f>
        <v>Plant_1</v>
      </c>
      <c r="O242" t="s">
        <v>621</v>
      </c>
      <c r="P242">
        <v>2.8</v>
      </c>
      <c r="Q242">
        <v>15.9</v>
      </c>
      <c r="R242">
        <v>3.84</v>
      </c>
      <c r="S242">
        <v>8.7899999999999991</v>
      </c>
      <c r="T242">
        <v>38.5</v>
      </c>
      <c r="U242">
        <v>35</v>
      </c>
      <c r="V242" t="b">
        <v>0</v>
      </c>
      <c r="W242">
        <v>0.57999999999999996</v>
      </c>
      <c r="X242">
        <v>705.79</v>
      </c>
      <c r="Y242" s="1">
        <v>45785</v>
      </c>
      <c r="Z242" t="s">
        <v>41</v>
      </c>
      <c r="AA242" t="s">
        <v>42</v>
      </c>
      <c r="AB242" t="s">
        <v>903</v>
      </c>
      <c r="AC242">
        <v>53</v>
      </c>
      <c r="AD242">
        <v>15.32</v>
      </c>
      <c r="AE242">
        <v>46.07</v>
      </c>
    </row>
    <row r="243" spans="1:31" x14ac:dyDescent="0.25">
      <c r="A243" t="s">
        <v>1310</v>
      </c>
      <c r="B243" s="1">
        <v>45756</v>
      </c>
      <c r="C243" s="2">
        <v>45756.334722222222</v>
      </c>
      <c r="D243" s="2">
        <v>45756.350694444445</v>
      </c>
      <c r="E243" t="s">
        <v>1311</v>
      </c>
      <c r="F243" t="str">
        <f>_xlfn.XLOOKUP(scd[[#This Row],[farm_id]],farms[farm_id],farms[farmer_name])</f>
        <v>Farmer_518</v>
      </c>
      <c r="G243" t="str">
        <f>_xlfn.XLOOKUP(scd[[#This Row],[farm_id]],farms[farm_id],farms[village])</f>
        <v>Village_119</v>
      </c>
      <c r="H243" t="str">
        <f>_xlfn.XLOOKUP(scd[[#This Row],[farm_id]],farms[farm_id],farms[district])</f>
        <v>Karnal</v>
      </c>
      <c r="I243" t="str">
        <f>_xlfn.XLOOKUP(scd[[#This Row],[farm_id]],farms[farm_id],farms[state])</f>
        <v>Haryana</v>
      </c>
      <c r="J243" t="str">
        <f>_xlfn.XLOOKUP(scd[[#This Row],[district]],cooperatives[district],cooperatives[cooperative_id])</f>
        <v>Coop_1</v>
      </c>
      <c r="K243" t="str">
        <f>_xlfn.XLOOKUP(scd[[#This Row],[village]],collectioncenters[village],collectioncenters[collection_center_id])</f>
        <v>CC_23</v>
      </c>
      <c r="L243" t="str">
        <f>_xlfn.XLOOKUP(scd[[#This Row],[district]],chillingcenters[district],chillingcenters[chilling_center_id])</f>
        <v>Chill_1</v>
      </c>
      <c r="M243" t="str">
        <f>_xlfn.XLOOKUP(scd[[#This Row],[chilling_center_id]],chillingcenters[chilling_center_id],chillingcenters[zone])</f>
        <v>HR1</v>
      </c>
      <c r="N243" t="str">
        <f>_xlfn.XLOOKUP(scd[[#This Row],[zone]],plants[zone],plants[processing_plant_id])</f>
        <v>Plant_11</v>
      </c>
      <c r="O243" t="s">
        <v>621</v>
      </c>
      <c r="P243">
        <v>2.9</v>
      </c>
      <c r="Q243">
        <v>152.9</v>
      </c>
      <c r="R243">
        <v>3.84</v>
      </c>
      <c r="S243">
        <v>8.34</v>
      </c>
      <c r="T243">
        <v>32.5</v>
      </c>
      <c r="U243">
        <v>8.1</v>
      </c>
      <c r="V243" t="b">
        <v>1</v>
      </c>
      <c r="W243">
        <v>0.23</v>
      </c>
      <c r="X243">
        <v>6827.4</v>
      </c>
      <c r="Y243" s="1">
        <v>45763</v>
      </c>
      <c r="Z243" t="s">
        <v>41</v>
      </c>
      <c r="AA243" t="s">
        <v>54</v>
      </c>
      <c r="AB243" t="s">
        <v>1313</v>
      </c>
      <c r="AC243">
        <v>23</v>
      </c>
      <c r="AD243">
        <v>152.66999999999999</v>
      </c>
      <c r="AE243">
        <v>44.72</v>
      </c>
    </row>
    <row r="244" spans="1:31" x14ac:dyDescent="0.25">
      <c r="A244" t="s">
        <v>1637</v>
      </c>
      <c r="B244" s="1">
        <v>45830</v>
      </c>
      <c r="C244" s="2">
        <v>45830.175000000003</v>
      </c>
      <c r="D244" s="2">
        <v>45830.206250000003</v>
      </c>
      <c r="E244" t="s">
        <v>1062</v>
      </c>
      <c r="F244" t="str">
        <f>_xlfn.XLOOKUP(scd[[#This Row],[farm_id]],farms[farm_id],farms[farmer_name])</f>
        <v>Farmer_479</v>
      </c>
      <c r="G244" t="str">
        <f>_xlfn.XLOOKUP(scd[[#This Row],[farm_id]],farms[farm_id],farms[village])</f>
        <v>Village_37</v>
      </c>
      <c r="H244" t="str">
        <f>_xlfn.XLOOKUP(scd[[#This Row],[farm_id]],farms[farm_id],farms[district])</f>
        <v>Vadodara</v>
      </c>
      <c r="I244" t="str">
        <f>_xlfn.XLOOKUP(scd[[#This Row],[farm_id]],farms[farm_id],farms[state])</f>
        <v>Gujarat</v>
      </c>
      <c r="J244" t="str">
        <f>_xlfn.XLOOKUP(scd[[#This Row],[district]],cooperatives[district],cooperatives[cooperative_id])</f>
        <v>Coop_6</v>
      </c>
      <c r="K244" t="str">
        <f>_xlfn.XLOOKUP(scd[[#This Row],[village]],collectioncenters[village],collectioncenters[collection_center_id])</f>
        <v>CC_130</v>
      </c>
      <c r="L244" t="str">
        <f>_xlfn.XLOOKUP(scd[[#This Row],[district]],chillingcenters[district],chillingcenters[chilling_center_id])</f>
        <v>Chill_6</v>
      </c>
      <c r="M244" t="str">
        <f>_xlfn.XLOOKUP(scd[[#This Row],[chilling_center_id]],chillingcenters[chilling_center_id],chillingcenters[zone])</f>
        <v>MH1</v>
      </c>
      <c r="N244" t="str">
        <f>_xlfn.XLOOKUP(scd[[#This Row],[zone]],plants[zone],plants[processing_plant_id])</f>
        <v>Plant_4</v>
      </c>
      <c r="O244" t="s">
        <v>291</v>
      </c>
      <c r="P244">
        <v>36</v>
      </c>
      <c r="Q244">
        <v>33.1</v>
      </c>
      <c r="R244">
        <v>3.84</v>
      </c>
      <c r="S244">
        <v>8.4600000000000009</v>
      </c>
      <c r="T244">
        <v>31</v>
      </c>
      <c r="U244">
        <v>9.1</v>
      </c>
      <c r="V244" t="b">
        <v>1</v>
      </c>
      <c r="W244">
        <v>0.28000000000000003</v>
      </c>
      <c r="X244">
        <v>1479.53</v>
      </c>
      <c r="Y244" s="1">
        <v>45831</v>
      </c>
      <c r="Z244" t="s">
        <v>41</v>
      </c>
      <c r="AA244" t="s">
        <v>42</v>
      </c>
      <c r="AB244" t="s">
        <v>1638</v>
      </c>
      <c r="AC244">
        <v>45</v>
      </c>
      <c r="AD244">
        <v>32.82</v>
      </c>
      <c r="AE244">
        <v>45.08</v>
      </c>
    </row>
    <row r="245" spans="1:31" x14ac:dyDescent="0.25">
      <c r="A245" t="s">
        <v>1867</v>
      </c>
      <c r="B245" s="1">
        <v>45705</v>
      </c>
      <c r="C245" s="2">
        <v>45705.457638888889</v>
      </c>
      <c r="D245" s="2">
        <v>45705.477777777778</v>
      </c>
      <c r="E245" t="s">
        <v>1868</v>
      </c>
      <c r="F245" t="str">
        <f>_xlfn.XLOOKUP(scd[[#This Row],[farm_id]],farms[farm_id],farms[farmer_name])</f>
        <v>Farmer_553</v>
      </c>
      <c r="G245" t="str">
        <f>_xlfn.XLOOKUP(scd[[#This Row],[farm_id]],farms[farm_id],farms[village])</f>
        <v>Village_140</v>
      </c>
      <c r="H245" t="str">
        <f>_xlfn.XLOOKUP(scd[[#This Row],[farm_id]],farms[farm_id],farms[district])</f>
        <v>Udaipur</v>
      </c>
      <c r="I245" t="str">
        <f>_xlfn.XLOOKUP(scd[[#This Row],[farm_id]],farms[farm_id],farms[state])</f>
        <v>Rajasthan</v>
      </c>
      <c r="J245" t="str">
        <f>_xlfn.XLOOKUP(scd[[#This Row],[district]],cooperatives[district],cooperatives[cooperative_id])</f>
        <v>Coop_17</v>
      </c>
      <c r="K245" t="str">
        <f>_xlfn.XLOOKUP(scd[[#This Row],[village]],collectioncenters[village],collectioncenters[collection_center_id])</f>
        <v>CC_47</v>
      </c>
      <c r="L245" t="str">
        <f>_xlfn.XLOOKUP(scd[[#This Row],[district]],chillingcenters[district],chillingcenters[chilling_center_id])</f>
        <v>Chill_17</v>
      </c>
      <c r="M245" t="str">
        <f>_xlfn.XLOOKUP(scd[[#This Row],[chilling_center_id]],chillingcenters[chilling_center_id],chillingcenters[zone])</f>
        <v>RJ2</v>
      </c>
      <c r="N245" t="str">
        <f>_xlfn.XLOOKUP(scd[[#This Row],[zone]],plants[zone],plants[processing_plant_id])</f>
        <v>Plant_5</v>
      </c>
      <c r="O245" t="s">
        <v>522</v>
      </c>
      <c r="P245">
        <v>24.9</v>
      </c>
      <c r="Q245">
        <v>80.400000000000006</v>
      </c>
      <c r="R245">
        <v>3.84</v>
      </c>
      <c r="S245">
        <v>8.5500000000000007</v>
      </c>
      <c r="T245">
        <v>36.6</v>
      </c>
      <c r="U245">
        <v>12</v>
      </c>
      <c r="V245" t="b">
        <v>0</v>
      </c>
      <c r="W245">
        <v>2.44</v>
      </c>
      <c r="X245">
        <v>3535.49</v>
      </c>
      <c r="Y245" s="1">
        <v>45706</v>
      </c>
      <c r="Z245" t="s">
        <v>41</v>
      </c>
      <c r="AA245" t="s">
        <v>42</v>
      </c>
      <c r="AB245" t="s">
        <v>1870</v>
      </c>
      <c r="AC245">
        <v>29</v>
      </c>
      <c r="AD245">
        <v>77.959999999999994</v>
      </c>
      <c r="AE245">
        <v>45.35</v>
      </c>
    </row>
    <row r="246" spans="1:31" x14ac:dyDescent="0.25">
      <c r="A246" t="s">
        <v>2510</v>
      </c>
      <c r="B246" s="1">
        <v>45774</v>
      </c>
      <c r="C246" s="2">
        <v>45774.435416666667</v>
      </c>
      <c r="D246" s="2">
        <v>45774.491666666669</v>
      </c>
      <c r="E246" t="s">
        <v>2511</v>
      </c>
      <c r="F246" t="str">
        <f>_xlfn.XLOOKUP(scd[[#This Row],[farm_id]],farms[farm_id],farms[farmer_name])</f>
        <v>Farmer_607</v>
      </c>
      <c r="G246" t="str">
        <f>_xlfn.XLOOKUP(scd[[#This Row],[farm_id]],farms[farm_id],farms[village])</f>
        <v>Village_47</v>
      </c>
      <c r="H246" t="str">
        <f>_xlfn.XLOOKUP(scd[[#This Row],[farm_id]],farms[farm_id],farms[district])</f>
        <v>Mysore</v>
      </c>
      <c r="I246" t="str">
        <f>_xlfn.XLOOKUP(scd[[#This Row],[farm_id]],farms[farm_id],farms[state])</f>
        <v>Karnataka</v>
      </c>
      <c r="J246" t="str">
        <f>_xlfn.XLOOKUP(scd[[#This Row],[district]],cooperatives[district],cooperatives[cooperative_id])</f>
        <v>Coop_11</v>
      </c>
      <c r="K246" t="str">
        <f>_xlfn.XLOOKUP(scd[[#This Row],[village]],collectioncenters[village],collectioncenters[collection_center_id])</f>
        <v>CC_141</v>
      </c>
      <c r="L246" t="str">
        <f>_xlfn.XLOOKUP(scd[[#This Row],[district]],chillingcenters[district],chillingcenters[chilling_center_id])</f>
        <v>Chill_11</v>
      </c>
      <c r="M246" t="str">
        <f>_xlfn.XLOOKUP(scd[[#This Row],[chilling_center_id]],chillingcenters[chilling_center_id],chillingcenters[zone])</f>
        <v>KA1</v>
      </c>
      <c r="N246" t="str">
        <f>_xlfn.XLOOKUP(scd[[#This Row],[zone]],plants[zone],plants[processing_plant_id])</f>
        <v>Plant_6</v>
      </c>
      <c r="O246" t="s">
        <v>688</v>
      </c>
      <c r="P246">
        <v>4.4000000000000004</v>
      </c>
      <c r="Q246">
        <v>15.6</v>
      </c>
      <c r="R246">
        <v>3.84</v>
      </c>
      <c r="S246">
        <v>8.2100000000000009</v>
      </c>
      <c r="T246">
        <v>31.4</v>
      </c>
      <c r="U246">
        <v>8.4</v>
      </c>
      <c r="V246" t="b">
        <v>0</v>
      </c>
      <c r="W246">
        <v>0</v>
      </c>
      <c r="X246">
        <v>691.55</v>
      </c>
      <c r="Y246" s="1">
        <v>45774</v>
      </c>
      <c r="Z246" t="s">
        <v>41</v>
      </c>
      <c r="AA246" t="s">
        <v>42</v>
      </c>
      <c r="AB246" t="s">
        <v>2512</v>
      </c>
      <c r="AC246">
        <v>81</v>
      </c>
      <c r="AD246">
        <v>15.6</v>
      </c>
      <c r="AE246">
        <v>44.33</v>
      </c>
    </row>
    <row r="247" spans="1:31" x14ac:dyDescent="0.25">
      <c r="A247" t="s">
        <v>3326</v>
      </c>
      <c r="B247" s="1">
        <v>45825</v>
      </c>
      <c r="C247" s="2">
        <v>45825.238888888889</v>
      </c>
      <c r="D247" s="2">
        <v>45825.299305555556</v>
      </c>
      <c r="E247" t="s">
        <v>990</v>
      </c>
      <c r="F247" t="str">
        <f>_xlfn.XLOOKUP(scd[[#This Row],[farm_id]],farms[farm_id],farms[farmer_name])</f>
        <v>Farmer_302</v>
      </c>
      <c r="G247" t="str">
        <f>_xlfn.XLOOKUP(scd[[#This Row],[farm_id]],farms[farm_id],farms[village])</f>
        <v>Village_42</v>
      </c>
      <c r="H247" t="str">
        <f>_xlfn.XLOOKUP(scd[[#This Row],[farm_id]],farms[farm_id],farms[district])</f>
        <v>Karnal</v>
      </c>
      <c r="I247" t="str">
        <f>_xlfn.XLOOKUP(scd[[#This Row],[farm_id]],farms[farm_id],farms[state])</f>
        <v>Haryana</v>
      </c>
      <c r="J247" t="str">
        <f>_xlfn.XLOOKUP(scd[[#This Row],[district]],cooperatives[district],cooperatives[cooperative_id])</f>
        <v>Coop_1</v>
      </c>
      <c r="K247" t="str">
        <f>_xlfn.XLOOKUP(scd[[#This Row],[village]],collectioncenters[village],collectioncenters[collection_center_id])</f>
        <v>CC_136</v>
      </c>
      <c r="L247" t="str">
        <f>_xlfn.XLOOKUP(scd[[#This Row],[district]],chillingcenters[district],chillingcenters[chilling_center_id])</f>
        <v>Chill_1</v>
      </c>
      <c r="M247" t="str">
        <f>_xlfn.XLOOKUP(scd[[#This Row],[chilling_center_id]],chillingcenters[chilling_center_id],chillingcenters[zone])</f>
        <v>HR1</v>
      </c>
      <c r="N247" t="str">
        <f>_xlfn.XLOOKUP(scd[[#This Row],[zone]],plants[zone],plants[processing_plant_id])</f>
        <v>Plant_11</v>
      </c>
      <c r="O247" t="s">
        <v>512</v>
      </c>
      <c r="P247">
        <v>6.5</v>
      </c>
      <c r="Q247">
        <v>41.6</v>
      </c>
      <c r="R247">
        <v>3.84</v>
      </c>
      <c r="S247">
        <v>8.39</v>
      </c>
      <c r="T247">
        <v>36.1</v>
      </c>
      <c r="U247">
        <v>12</v>
      </c>
      <c r="V247" t="b">
        <v>1</v>
      </c>
      <c r="W247">
        <v>0.02</v>
      </c>
      <c r="X247">
        <v>1865.69</v>
      </c>
      <c r="Y247" s="1">
        <v>45832</v>
      </c>
      <c r="Z247" t="s">
        <v>118</v>
      </c>
      <c r="AA247" t="s">
        <v>420</v>
      </c>
      <c r="AB247" t="s">
        <v>3327</v>
      </c>
      <c r="AC247">
        <v>87</v>
      </c>
      <c r="AD247">
        <v>41.58</v>
      </c>
      <c r="AE247">
        <v>44.87</v>
      </c>
    </row>
    <row r="248" spans="1:31" x14ac:dyDescent="0.25">
      <c r="A248" t="s">
        <v>893</v>
      </c>
      <c r="B248" s="1">
        <v>45687</v>
      </c>
      <c r="C248" s="2">
        <v>45687.402083333334</v>
      </c>
      <c r="D248" s="2">
        <v>45687.405555555553</v>
      </c>
      <c r="E248" t="s">
        <v>894</v>
      </c>
      <c r="F248" t="str">
        <f>_xlfn.XLOOKUP(scd[[#This Row],[farm_id]],farms[farm_id],farms[farmer_name])</f>
        <v>Farmer_827</v>
      </c>
      <c r="G248" t="str">
        <f>_xlfn.XLOOKUP(scd[[#This Row],[farm_id]],farms[farm_id],farms[village])</f>
        <v>Village_154</v>
      </c>
      <c r="H248" t="str">
        <f>_xlfn.XLOOKUP(scd[[#This Row],[farm_id]],farms[farm_id],farms[district])</f>
        <v>Pune</v>
      </c>
      <c r="I248" t="str">
        <f>_xlfn.XLOOKUP(scd[[#This Row],[farm_id]],farms[farm_id],farms[state])</f>
        <v>Maharashtra</v>
      </c>
      <c r="J248" t="str">
        <f>_xlfn.XLOOKUP(scd[[#This Row],[district]],cooperatives[district],cooperatives[cooperative_id])</f>
        <v>Coop_4</v>
      </c>
      <c r="K248" t="str">
        <f>_xlfn.XLOOKUP(scd[[#This Row],[village]],collectioncenters[village],collectioncenters[collection_center_id])</f>
        <v>CC_62</v>
      </c>
      <c r="L248" t="str">
        <f>_xlfn.XLOOKUP(scd[[#This Row],[district]],chillingcenters[district],chillingcenters[chilling_center_id])</f>
        <v>Chill_4</v>
      </c>
      <c r="M248" t="str">
        <f>_xlfn.XLOOKUP(scd[[#This Row],[chilling_center_id]],chillingcenters[chilling_center_id],chillingcenters[zone])</f>
        <v>MH1</v>
      </c>
      <c r="N248" t="str">
        <f>_xlfn.XLOOKUP(scd[[#This Row],[zone]],plants[zone],plants[processing_plant_id])</f>
        <v>Plant_4</v>
      </c>
      <c r="O248" t="s">
        <v>238</v>
      </c>
      <c r="P248">
        <v>3.2</v>
      </c>
      <c r="Q248">
        <v>86.6</v>
      </c>
      <c r="R248">
        <v>3.85</v>
      </c>
      <c r="S248">
        <v>8.89</v>
      </c>
      <c r="T248">
        <v>25</v>
      </c>
      <c r="U248">
        <v>1.1000000000000001</v>
      </c>
      <c r="V248" t="b">
        <v>1</v>
      </c>
      <c r="W248">
        <v>0.54</v>
      </c>
      <c r="X248">
        <v>3994.91</v>
      </c>
      <c r="Y248" s="1">
        <v>45690</v>
      </c>
      <c r="Z248" t="s">
        <v>41</v>
      </c>
      <c r="AA248" t="s">
        <v>42</v>
      </c>
      <c r="AB248" t="s">
        <v>896</v>
      </c>
      <c r="AC248">
        <v>5</v>
      </c>
      <c r="AD248">
        <v>86.059999999999903</v>
      </c>
      <c r="AE248">
        <v>46.42</v>
      </c>
    </row>
    <row r="249" spans="1:31" x14ac:dyDescent="0.25">
      <c r="A249" t="s">
        <v>1280</v>
      </c>
      <c r="B249" s="1">
        <v>45773</v>
      </c>
      <c r="C249" s="2">
        <v>45773.339583333334</v>
      </c>
      <c r="D249" s="2">
        <v>45773.362500000003</v>
      </c>
      <c r="E249" t="s">
        <v>1281</v>
      </c>
      <c r="F249" t="str">
        <f>_xlfn.XLOOKUP(scd[[#This Row],[farm_id]],farms[farm_id],farms[farmer_name])</f>
        <v>Farmer_55</v>
      </c>
      <c r="G249" t="str">
        <f>_xlfn.XLOOKUP(scd[[#This Row],[farm_id]],farms[farm_id],farms[village])</f>
        <v>Village_135</v>
      </c>
      <c r="H249" t="str">
        <f>_xlfn.XLOOKUP(scd[[#This Row],[farm_id]],farms[farm_id],farms[district])</f>
        <v>Hisar</v>
      </c>
      <c r="I249" t="str">
        <f>_xlfn.XLOOKUP(scd[[#This Row],[farm_id]],farms[farm_id],farms[state])</f>
        <v>Haryana</v>
      </c>
      <c r="J249" t="str">
        <f>_xlfn.XLOOKUP(scd[[#This Row],[district]],cooperatives[district],cooperatives[cooperative_id])</f>
        <v>Coop_15</v>
      </c>
      <c r="K249" t="str">
        <f>_xlfn.XLOOKUP(scd[[#This Row],[village]],collectioncenters[village],collectioncenters[collection_center_id])</f>
        <v>CC_41</v>
      </c>
      <c r="L249" t="str">
        <f>_xlfn.XLOOKUP(scd[[#This Row],[district]],chillingcenters[district],chillingcenters[chilling_center_id])</f>
        <v>Chill_15</v>
      </c>
      <c r="M249" t="str">
        <f>_xlfn.XLOOKUP(scd[[#This Row],[chilling_center_id]],chillingcenters[chilling_center_id],chillingcenters[zone])</f>
        <v>HR2</v>
      </c>
      <c r="N249" t="str">
        <f>_xlfn.XLOOKUP(scd[[#This Row],[zone]],plants[zone],plants[processing_plant_id])</f>
        <v>Plant_12</v>
      </c>
      <c r="O249" t="s">
        <v>497</v>
      </c>
      <c r="P249">
        <v>20.2</v>
      </c>
      <c r="Q249">
        <v>21.4</v>
      </c>
      <c r="R249">
        <v>3.85</v>
      </c>
      <c r="S249">
        <v>8.35</v>
      </c>
      <c r="T249">
        <v>29.1</v>
      </c>
      <c r="U249">
        <v>8.1999999999999993</v>
      </c>
      <c r="V249" t="b">
        <v>0</v>
      </c>
      <c r="W249">
        <v>0.56999999999999995</v>
      </c>
      <c r="X249">
        <v>933.18</v>
      </c>
      <c r="Y249" s="1">
        <v>45774</v>
      </c>
      <c r="Z249" t="s">
        <v>41</v>
      </c>
      <c r="AA249" t="s">
        <v>42</v>
      </c>
      <c r="AB249" t="s">
        <v>1282</v>
      </c>
      <c r="AC249">
        <v>33</v>
      </c>
      <c r="AD249">
        <v>20.83</v>
      </c>
      <c r="AE249">
        <v>44.8</v>
      </c>
    </row>
    <row r="250" spans="1:31" x14ac:dyDescent="0.25">
      <c r="A250" t="s">
        <v>1391</v>
      </c>
      <c r="B250" s="1">
        <v>45776</v>
      </c>
      <c r="C250" s="2">
        <v>45776.236111111109</v>
      </c>
      <c r="D250" s="2">
        <v>45776.239583333336</v>
      </c>
      <c r="E250" t="s">
        <v>817</v>
      </c>
      <c r="F250" t="str">
        <f>_xlfn.XLOOKUP(scd[[#This Row],[farm_id]],farms[farm_id],farms[farmer_name])</f>
        <v>Farmer_886</v>
      </c>
      <c r="G250" t="str">
        <f>_xlfn.XLOOKUP(scd[[#This Row],[farm_id]],farms[farm_id],farms[village])</f>
        <v>Village_113</v>
      </c>
      <c r="H250" t="str">
        <f>_xlfn.XLOOKUP(scd[[#This Row],[farm_id]],farms[farm_id],farms[district])</f>
        <v>Madurai</v>
      </c>
      <c r="I250" t="str">
        <f>_xlfn.XLOOKUP(scd[[#This Row],[farm_id]],farms[farm_id],farms[state])</f>
        <v>Tamil Nadu</v>
      </c>
      <c r="J250" t="str">
        <f>_xlfn.XLOOKUP(scd[[#This Row],[district]],cooperatives[district],cooperatives[cooperative_id])</f>
        <v>Coop_20</v>
      </c>
      <c r="K250" t="str">
        <f>_xlfn.XLOOKUP(scd[[#This Row],[village]],collectioncenters[village],collectioncenters[collection_center_id])</f>
        <v>CC_17</v>
      </c>
      <c r="L250" t="str">
        <f>_xlfn.XLOOKUP(scd[[#This Row],[district]],chillingcenters[district],chillingcenters[chilling_center_id])</f>
        <v>Chill_20</v>
      </c>
      <c r="M250" t="str">
        <f>_xlfn.XLOOKUP(scd[[#This Row],[chilling_center_id]],chillingcenters[chilling_center_id],chillingcenters[zone])</f>
        <v>TN2</v>
      </c>
      <c r="N250" t="str">
        <f>_xlfn.XLOOKUP(scd[[#This Row],[zone]],plants[zone],plants[processing_plant_id])</f>
        <v>Plant_10</v>
      </c>
      <c r="O250" t="s">
        <v>551</v>
      </c>
      <c r="P250">
        <v>7</v>
      </c>
      <c r="Q250">
        <v>8.6999999999999993</v>
      </c>
      <c r="R250">
        <v>3.85</v>
      </c>
      <c r="S250">
        <v>8.18</v>
      </c>
      <c r="T250">
        <v>24.6</v>
      </c>
      <c r="U250">
        <v>1.3</v>
      </c>
      <c r="V250" t="b">
        <v>1</v>
      </c>
      <c r="W250">
        <v>0.16</v>
      </c>
      <c r="X250">
        <v>378.24</v>
      </c>
      <c r="Y250" s="1">
        <v>45776</v>
      </c>
      <c r="Z250" t="s">
        <v>41</v>
      </c>
      <c r="AA250" t="s">
        <v>42</v>
      </c>
      <c r="AB250" t="s">
        <v>1393</v>
      </c>
      <c r="AC250">
        <v>5</v>
      </c>
      <c r="AD250">
        <v>8.5399999999999991</v>
      </c>
      <c r="AE250">
        <v>44.29</v>
      </c>
    </row>
    <row r="251" spans="1:31" x14ac:dyDescent="0.25">
      <c r="A251" t="s">
        <v>1630</v>
      </c>
      <c r="B251" s="1">
        <v>45792</v>
      </c>
      <c r="C251" s="2">
        <v>45792.195833333331</v>
      </c>
      <c r="D251" s="2">
        <v>45792.274305555555</v>
      </c>
      <c r="E251" t="s">
        <v>613</v>
      </c>
      <c r="F251" t="str">
        <f>_xlfn.XLOOKUP(scd[[#This Row],[farm_id]],farms[farm_id],farms[farmer_name])</f>
        <v>Farmer_77</v>
      </c>
      <c r="G251" t="str">
        <f>_xlfn.XLOOKUP(scd[[#This Row],[farm_id]],farms[farm_id],farms[village])</f>
        <v>Village_199</v>
      </c>
      <c r="H251" t="str">
        <f>_xlfn.XLOOKUP(scd[[#This Row],[farm_id]],farms[farm_id],farms[district])</f>
        <v>Tiruchirappalli</v>
      </c>
      <c r="I251" t="str">
        <f>_xlfn.XLOOKUP(scd[[#This Row],[farm_id]],farms[farm_id],farms[state])</f>
        <v>Tamil Nadu</v>
      </c>
      <c r="J251" t="str">
        <f>_xlfn.XLOOKUP(scd[[#This Row],[district]],cooperatives[district],cooperatives[cooperative_id])</f>
        <v>Coop_9</v>
      </c>
      <c r="K251" t="str">
        <f>_xlfn.XLOOKUP(scd[[#This Row],[village]],collectioncenters[village],collectioncenters[collection_center_id])</f>
        <v>CC_109</v>
      </c>
      <c r="L251" t="str">
        <f>_xlfn.XLOOKUP(scd[[#This Row],[district]],chillingcenters[district],chillingcenters[chilling_center_id])</f>
        <v>Chill_9</v>
      </c>
      <c r="M251" t="str">
        <f>_xlfn.XLOOKUP(scd[[#This Row],[chilling_center_id]],chillingcenters[chilling_center_id],chillingcenters[zone])</f>
        <v>TN2</v>
      </c>
      <c r="N251" t="str">
        <f>_xlfn.XLOOKUP(scd[[#This Row],[zone]],plants[zone],plants[processing_plant_id])</f>
        <v>Plant_10</v>
      </c>
      <c r="O251" t="s">
        <v>117</v>
      </c>
      <c r="P251">
        <v>1.8</v>
      </c>
      <c r="Q251">
        <v>36.4</v>
      </c>
      <c r="R251">
        <v>3.85</v>
      </c>
      <c r="S251">
        <v>8.4</v>
      </c>
      <c r="T251">
        <v>31.1</v>
      </c>
      <c r="U251">
        <v>4.9000000000000004</v>
      </c>
      <c r="V251" t="b">
        <v>1</v>
      </c>
      <c r="W251">
        <v>0</v>
      </c>
      <c r="X251">
        <v>1636.18</v>
      </c>
      <c r="Y251" s="1">
        <v>45793</v>
      </c>
      <c r="Z251" t="s">
        <v>76</v>
      </c>
      <c r="AA251" t="s">
        <v>42</v>
      </c>
      <c r="AB251" t="s">
        <v>1632</v>
      </c>
      <c r="AC251">
        <v>113</v>
      </c>
      <c r="AD251">
        <v>36.4</v>
      </c>
      <c r="AE251">
        <v>44.95</v>
      </c>
    </row>
    <row r="252" spans="1:31" x14ac:dyDescent="0.25">
      <c r="A252" t="s">
        <v>2168</v>
      </c>
      <c r="B252" s="1">
        <v>45762</v>
      </c>
      <c r="C252" s="2">
        <v>45762.234722222223</v>
      </c>
      <c r="D252" s="2">
        <v>45762.238194444442</v>
      </c>
      <c r="E252" t="s">
        <v>2147</v>
      </c>
      <c r="F252" t="str">
        <f>_xlfn.XLOOKUP(scd[[#This Row],[farm_id]],farms[farm_id],farms[farmer_name])</f>
        <v>Farmer_249</v>
      </c>
      <c r="G252" t="str">
        <f>_xlfn.XLOOKUP(scd[[#This Row],[farm_id]],farms[farm_id],farms[village])</f>
        <v>Village_11</v>
      </c>
      <c r="H252" t="str">
        <f>_xlfn.XLOOKUP(scd[[#This Row],[farm_id]],farms[farm_id],farms[district])</f>
        <v>Mysore</v>
      </c>
      <c r="I252" t="str">
        <f>_xlfn.XLOOKUP(scd[[#This Row],[farm_id]],farms[farm_id],farms[state])</f>
        <v>Karnataka</v>
      </c>
      <c r="J252" t="str">
        <f>_xlfn.XLOOKUP(scd[[#This Row],[district]],cooperatives[district],cooperatives[cooperative_id])</f>
        <v>Coop_11</v>
      </c>
      <c r="K252" t="str">
        <f>_xlfn.XLOOKUP(scd[[#This Row],[village]],collectioncenters[village],collectioncenters[collection_center_id])</f>
        <v>CC_13</v>
      </c>
      <c r="L252" t="str">
        <f>_xlfn.XLOOKUP(scd[[#This Row],[district]],chillingcenters[district],chillingcenters[chilling_center_id])</f>
        <v>Chill_11</v>
      </c>
      <c r="M252" t="str">
        <f>_xlfn.XLOOKUP(scd[[#This Row],[chilling_center_id]],chillingcenters[chilling_center_id],chillingcenters[zone])</f>
        <v>KA1</v>
      </c>
      <c r="N252" t="str">
        <f>_xlfn.XLOOKUP(scd[[#This Row],[zone]],plants[zone],plants[processing_plant_id])</f>
        <v>Plant_6</v>
      </c>
      <c r="O252" t="s">
        <v>593</v>
      </c>
      <c r="P252">
        <v>4.7</v>
      </c>
      <c r="Q252">
        <v>36.700000000000003</v>
      </c>
      <c r="R252">
        <v>3.85</v>
      </c>
      <c r="S252">
        <v>8.64</v>
      </c>
      <c r="T252">
        <v>27.2</v>
      </c>
      <c r="U252">
        <v>25.5</v>
      </c>
      <c r="V252" t="b">
        <v>1</v>
      </c>
      <c r="W252">
        <v>0</v>
      </c>
      <c r="X252">
        <v>1676.09</v>
      </c>
      <c r="Y252" s="1">
        <v>45762</v>
      </c>
      <c r="Z252" t="s">
        <v>41</v>
      </c>
      <c r="AA252" t="s">
        <v>42</v>
      </c>
      <c r="AB252" t="s">
        <v>2170</v>
      </c>
      <c r="AC252">
        <v>5</v>
      </c>
      <c r="AD252">
        <v>36.700000000000003</v>
      </c>
      <c r="AE252">
        <v>45.67</v>
      </c>
    </row>
    <row r="253" spans="1:31" x14ac:dyDescent="0.25">
      <c r="A253" t="s">
        <v>2490</v>
      </c>
      <c r="B253" s="1">
        <v>45803</v>
      </c>
      <c r="C253" s="2">
        <v>45803.253472222219</v>
      </c>
      <c r="D253" s="2">
        <v>45803.327777777777</v>
      </c>
      <c r="E253" t="s">
        <v>600</v>
      </c>
      <c r="F253" t="str">
        <f>_xlfn.XLOOKUP(scd[[#This Row],[farm_id]],farms[farm_id],farms[farmer_name])</f>
        <v>Farmer_875</v>
      </c>
      <c r="G253" t="str">
        <f>_xlfn.XLOOKUP(scd[[#This Row],[farm_id]],farms[farm_id],farms[village])</f>
        <v>Village_97</v>
      </c>
      <c r="H253" t="str">
        <f>_xlfn.XLOOKUP(scd[[#This Row],[farm_id]],farms[farm_id],farms[district])</f>
        <v>Vadodara</v>
      </c>
      <c r="I253" t="str">
        <f>_xlfn.XLOOKUP(scd[[#This Row],[farm_id]],farms[farm_id],farms[state])</f>
        <v>Gujarat</v>
      </c>
      <c r="J253" t="str">
        <f>_xlfn.XLOOKUP(scd[[#This Row],[district]],cooperatives[district],cooperatives[cooperative_id])</f>
        <v>Coop_6</v>
      </c>
      <c r="K253" t="str">
        <f>_xlfn.XLOOKUP(scd[[#This Row],[village]],collectioncenters[village],collectioncenters[collection_center_id])</f>
        <v>CC_193</v>
      </c>
      <c r="L253" t="str">
        <f>_xlfn.XLOOKUP(scd[[#This Row],[district]],chillingcenters[district],chillingcenters[chilling_center_id])</f>
        <v>Chill_6</v>
      </c>
      <c r="M253" t="str">
        <f>_xlfn.XLOOKUP(scd[[#This Row],[chilling_center_id]],chillingcenters[chilling_center_id],chillingcenters[zone])</f>
        <v>MH1</v>
      </c>
      <c r="N253" t="str">
        <f>_xlfn.XLOOKUP(scd[[#This Row],[zone]],plants[zone],plants[processing_plant_id])</f>
        <v>Plant_4</v>
      </c>
      <c r="O253" t="s">
        <v>325</v>
      </c>
      <c r="P253">
        <v>41.1</v>
      </c>
      <c r="Q253">
        <v>24.6</v>
      </c>
      <c r="R253">
        <v>3.85</v>
      </c>
      <c r="S253">
        <v>8.52</v>
      </c>
      <c r="T253">
        <v>33.1</v>
      </c>
      <c r="U253">
        <v>12</v>
      </c>
      <c r="V253" t="b">
        <v>1</v>
      </c>
      <c r="W253">
        <v>0.24</v>
      </c>
      <c r="X253">
        <v>1103.75</v>
      </c>
      <c r="Y253" s="1">
        <v>45806</v>
      </c>
      <c r="Z253" t="s">
        <v>41</v>
      </c>
      <c r="AA253" t="s">
        <v>42</v>
      </c>
      <c r="AB253" t="s">
        <v>2491</v>
      </c>
      <c r="AC253">
        <v>107</v>
      </c>
      <c r="AD253">
        <v>24.36</v>
      </c>
      <c r="AE253">
        <v>45.31</v>
      </c>
    </row>
    <row r="254" spans="1:31" x14ac:dyDescent="0.25">
      <c r="A254" t="s">
        <v>2602</v>
      </c>
      <c r="B254" s="1">
        <v>45667</v>
      </c>
      <c r="C254" s="2">
        <v>45667.262499999997</v>
      </c>
      <c r="D254" s="2">
        <v>45667.324305555558</v>
      </c>
      <c r="E254" t="s">
        <v>1847</v>
      </c>
      <c r="F254" t="str">
        <f>_xlfn.XLOOKUP(scd[[#This Row],[farm_id]],farms[farm_id],farms[farmer_name])</f>
        <v>Farmer_786</v>
      </c>
      <c r="G254" t="str">
        <f>_xlfn.XLOOKUP(scd[[#This Row],[farm_id]],farms[farm_id],farms[village])</f>
        <v>Village_69</v>
      </c>
      <c r="H254" t="str">
        <f>_xlfn.XLOOKUP(scd[[#This Row],[farm_id]],farms[farm_id],farms[district])</f>
        <v>Panipat</v>
      </c>
      <c r="I254" t="str">
        <f>_xlfn.XLOOKUP(scd[[#This Row],[farm_id]],farms[farm_id],farms[state])</f>
        <v>Haryana</v>
      </c>
      <c r="J254" t="str">
        <f>_xlfn.XLOOKUP(scd[[#This Row],[district]],cooperatives[district],cooperatives[cooperative_id])</f>
        <v>Coop_28</v>
      </c>
      <c r="K254" t="str">
        <f>_xlfn.XLOOKUP(scd[[#This Row],[village]],collectioncenters[village],collectioncenters[collection_center_id])</f>
        <v>CC_164</v>
      </c>
      <c r="L254" t="str">
        <f>_xlfn.XLOOKUP(scd[[#This Row],[district]],chillingcenters[district],chillingcenters[chilling_center_id])</f>
        <v>Chill_28</v>
      </c>
      <c r="M254" t="str">
        <f>_xlfn.XLOOKUP(scd[[#This Row],[chilling_center_id]],chillingcenters[chilling_center_id],chillingcenters[zone])</f>
        <v>HR2</v>
      </c>
      <c r="N254" t="str">
        <f>_xlfn.XLOOKUP(scd[[#This Row],[zone]],plants[zone],plants[processing_plant_id])</f>
        <v>Plant_12</v>
      </c>
      <c r="O254" t="s">
        <v>742</v>
      </c>
      <c r="P254">
        <v>40.799999999999997</v>
      </c>
      <c r="Q254">
        <v>26.3</v>
      </c>
      <c r="R254">
        <v>3.85</v>
      </c>
      <c r="S254">
        <v>8.48</v>
      </c>
      <c r="T254">
        <v>30.9</v>
      </c>
      <c r="U254">
        <v>8</v>
      </c>
      <c r="V254" t="b">
        <v>1</v>
      </c>
      <c r="W254">
        <v>0</v>
      </c>
      <c r="X254">
        <v>1188.5</v>
      </c>
      <c r="Y254" s="1">
        <v>45669</v>
      </c>
      <c r="Z254" t="s">
        <v>41</v>
      </c>
      <c r="AA254" t="s">
        <v>42</v>
      </c>
      <c r="AB254" t="s">
        <v>2603</v>
      </c>
      <c r="AC254">
        <v>89</v>
      </c>
      <c r="AD254">
        <v>26.3</v>
      </c>
      <c r="AE254">
        <v>45.19</v>
      </c>
    </row>
    <row r="255" spans="1:31" x14ac:dyDescent="0.25">
      <c r="A255" t="s">
        <v>2724</v>
      </c>
      <c r="B255" s="1">
        <v>45691</v>
      </c>
      <c r="C255" s="2">
        <v>45691.268750000003</v>
      </c>
      <c r="D255" s="2">
        <v>45691.272222222222</v>
      </c>
      <c r="E255" t="s">
        <v>2725</v>
      </c>
      <c r="F255" t="str">
        <f>_xlfn.XLOOKUP(scd[[#This Row],[farm_id]],farms[farm_id],farms[farmer_name])</f>
        <v>Farmer_764</v>
      </c>
      <c r="G255" t="str">
        <f>_xlfn.XLOOKUP(scd[[#This Row],[farm_id]],farms[farm_id],farms[village])</f>
        <v>Village_121</v>
      </c>
      <c r="H255" t="str">
        <f>_xlfn.XLOOKUP(scd[[#This Row],[farm_id]],farms[farm_id],farms[district])</f>
        <v>Ahmedabad</v>
      </c>
      <c r="I255" t="str">
        <f>_xlfn.XLOOKUP(scd[[#This Row],[farm_id]],farms[farm_id],farms[state])</f>
        <v>Gujarat</v>
      </c>
      <c r="J255" t="str">
        <f>_xlfn.XLOOKUP(scd[[#This Row],[district]],cooperatives[district],cooperatives[cooperative_id])</f>
        <v>Coop_24</v>
      </c>
      <c r="K255" t="str">
        <f>_xlfn.XLOOKUP(scd[[#This Row],[village]],collectioncenters[village],collectioncenters[collection_center_id])</f>
        <v>CC_26</v>
      </c>
      <c r="L255" t="str">
        <f>_xlfn.XLOOKUP(scd[[#This Row],[district]],chillingcenters[district],chillingcenters[chilling_center_id])</f>
        <v>Chill_24</v>
      </c>
      <c r="M255" t="str">
        <f>_xlfn.XLOOKUP(scd[[#This Row],[chilling_center_id]],chillingcenters[chilling_center_id],chillingcenters[zone])</f>
        <v>MH1</v>
      </c>
      <c r="N255" t="str">
        <f>_xlfn.XLOOKUP(scd[[#This Row],[zone]],plants[zone],plants[processing_plant_id])</f>
        <v>Plant_4</v>
      </c>
      <c r="O255" t="s">
        <v>279</v>
      </c>
      <c r="P255">
        <v>7.6</v>
      </c>
      <c r="Q255">
        <v>33.299999999999997</v>
      </c>
      <c r="R255">
        <v>3.85</v>
      </c>
      <c r="S255">
        <v>8.44</v>
      </c>
      <c r="T255">
        <v>34.200000000000003</v>
      </c>
      <c r="U255">
        <v>12</v>
      </c>
      <c r="V255" t="b">
        <v>1</v>
      </c>
      <c r="W255">
        <v>0.21</v>
      </c>
      <c r="X255">
        <v>1491.37</v>
      </c>
      <c r="Y255" s="1">
        <v>45698</v>
      </c>
      <c r="Z255" t="s">
        <v>118</v>
      </c>
      <c r="AA255" t="s">
        <v>109</v>
      </c>
      <c r="AB255" t="s">
        <v>2726</v>
      </c>
      <c r="AC255">
        <v>5</v>
      </c>
      <c r="AD255">
        <v>33.089999999999897</v>
      </c>
      <c r="AE255">
        <v>45.07</v>
      </c>
    </row>
    <row r="256" spans="1:31" x14ac:dyDescent="0.25">
      <c r="A256" t="s">
        <v>2782</v>
      </c>
      <c r="B256" s="1">
        <v>45732</v>
      </c>
      <c r="C256" s="2">
        <v>45732.234027777777</v>
      </c>
      <c r="D256" s="2">
        <v>45732.27847222222</v>
      </c>
      <c r="E256" t="s">
        <v>753</v>
      </c>
      <c r="F256" t="str">
        <f>_xlfn.XLOOKUP(scd[[#This Row],[farm_id]],farms[farm_id],farms[farmer_name])</f>
        <v>Farmer_31</v>
      </c>
      <c r="G256" t="str">
        <f>_xlfn.XLOOKUP(scd[[#This Row],[farm_id]],farms[farm_id],farms[village])</f>
        <v>Village_2</v>
      </c>
      <c r="H256" t="str">
        <f>_xlfn.XLOOKUP(scd[[#This Row],[farm_id]],farms[farm_id],farms[district])</f>
        <v>Karnal</v>
      </c>
      <c r="I256" t="str">
        <f>_xlfn.XLOOKUP(scd[[#This Row],[farm_id]],farms[farm_id],farms[state])</f>
        <v>Haryana</v>
      </c>
      <c r="J256" t="str">
        <f>_xlfn.XLOOKUP(scd[[#This Row],[district]],cooperatives[district],cooperatives[cooperative_id])</f>
        <v>Coop_1</v>
      </c>
      <c r="K256" t="str">
        <f>_xlfn.XLOOKUP(scd[[#This Row],[village]],collectioncenters[village],collectioncenters[collection_center_id])</f>
        <v>CC_110</v>
      </c>
      <c r="L256" t="str">
        <f>_xlfn.XLOOKUP(scd[[#This Row],[district]],chillingcenters[district],chillingcenters[chilling_center_id])</f>
        <v>Chill_1</v>
      </c>
      <c r="M256" t="str">
        <f>_xlfn.XLOOKUP(scd[[#This Row],[chilling_center_id]],chillingcenters[chilling_center_id],chillingcenters[zone])</f>
        <v>HR1</v>
      </c>
      <c r="N256" t="str">
        <f>_xlfn.XLOOKUP(scd[[#This Row],[zone]],plants[zone],plants[processing_plant_id])</f>
        <v>Plant_11</v>
      </c>
      <c r="O256" t="s">
        <v>325</v>
      </c>
      <c r="P256">
        <v>11</v>
      </c>
      <c r="Q256">
        <v>26.8</v>
      </c>
      <c r="R256">
        <v>3.85</v>
      </c>
      <c r="S256">
        <v>8.9</v>
      </c>
      <c r="T256">
        <v>32.1</v>
      </c>
      <c r="U256">
        <v>27.9</v>
      </c>
      <c r="V256" t="b">
        <v>1</v>
      </c>
      <c r="W256">
        <v>0.61</v>
      </c>
      <c r="X256">
        <v>1216.53</v>
      </c>
      <c r="Y256" s="1">
        <v>45739</v>
      </c>
      <c r="Z256" t="s">
        <v>76</v>
      </c>
      <c r="AA256" t="s">
        <v>42</v>
      </c>
      <c r="AB256" t="s">
        <v>2783</v>
      </c>
      <c r="AC256">
        <v>64</v>
      </c>
      <c r="AD256">
        <v>26.19</v>
      </c>
      <c r="AE256">
        <v>46.45</v>
      </c>
    </row>
    <row r="257" spans="1:31" x14ac:dyDescent="0.25">
      <c r="A257" t="s">
        <v>2925</v>
      </c>
      <c r="B257" s="1">
        <v>45678</v>
      </c>
      <c r="C257" s="2">
        <v>45678.289583333331</v>
      </c>
      <c r="D257" s="2">
        <v>45678.335416666669</v>
      </c>
      <c r="E257" t="s">
        <v>2926</v>
      </c>
      <c r="F257" t="str">
        <f>_xlfn.XLOOKUP(scd[[#This Row],[farm_id]],farms[farm_id],farms[farmer_name])</f>
        <v>Farmer_869</v>
      </c>
      <c r="G257" t="str">
        <f>_xlfn.XLOOKUP(scd[[#This Row],[farm_id]],farms[farm_id],farms[village])</f>
        <v>Village_72</v>
      </c>
      <c r="H257" t="str">
        <f>_xlfn.XLOOKUP(scd[[#This Row],[farm_id]],farms[farm_id],farms[district])</f>
        <v>Pune</v>
      </c>
      <c r="I257" t="str">
        <f>_xlfn.XLOOKUP(scd[[#This Row],[farm_id]],farms[farm_id],farms[state])</f>
        <v>Maharashtra</v>
      </c>
      <c r="J257" t="str">
        <f>_xlfn.XLOOKUP(scd[[#This Row],[district]],cooperatives[district],cooperatives[cooperative_id])</f>
        <v>Coop_4</v>
      </c>
      <c r="K257" t="str">
        <f>_xlfn.XLOOKUP(scd[[#This Row],[village]],collectioncenters[village],collectioncenters[collection_center_id])</f>
        <v>CC_168</v>
      </c>
      <c r="L257" t="str">
        <f>_xlfn.XLOOKUP(scd[[#This Row],[district]],chillingcenters[district],chillingcenters[chilling_center_id])</f>
        <v>Chill_4</v>
      </c>
      <c r="M257" t="str">
        <f>_xlfn.XLOOKUP(scd[[#This Row],[chilling_center_id]],chillingcenters[chilling_center_id],chillingcenters[zone])</f>
        <v>MH1</v>
      </c>
      <c r="N257" t="str">
        <f>_xlfn.XLOOKUP(scd[[#This Row],[zone]],plants[zone],plants[processing_plant_id])</f>
        <v>Plant_4</v>
      </c>
      <c r="O257" t="s">
        <v>714</v>
      </c>
      <c r="P257">
        <v>7.2</v>
      </c>
      <c r="Q257">
        <v>61.2</v>
      </c>
      <c r="R257">
        <v>3.85</v>
      </c>
      <c r="S257">
        <v>9.0299999999999994</v>
      </c>
      <c r="T257">
        <v>38.4</v>
      </c>
      <c r="U257">
        <v>12</v>
      </c>
      <c r="V257" t="b">
        <v>1</v>
      </c>
      <c r="W257">
        <v>0.49</v>
      </c>
      <c r="X257">
        <v>2843.66</v>
      </c>
      <c r="Y257" s="1">
        <v>45679</v>
      </c>
      <c r="Z257" t="s">
        <v>239</v>
      </c>
      <c r="AA257" t="s">
        <v>42</v>
      </c>
      <c r="AB257" t="s">
        <v>2928</v>
      </c>
      <c r="AC257">
        <v>66</v>
      </c>
      <c r="AD257">
        <v>60.71</v>
      </c>
      <c r="AE257">
        <v>46.84</v>
      </c>
    </row>
    <row r="258" spans="1:31" x14ac:dyDescent="0.25">
      <c r="A258" t="s">
        <v>299</v>
      </c>
      <c r="B258" s="1">
        <v>45832</v>
      </c>
      <c r="C258" s="2">
        <v>45832.404861111114</v>
      </c>
      <c r="D258" s="2">
        <v>45832.479861111111</v>
      </c>
      <c r="E258" t="s">
        <v>300</v>
      </c>
      <c r="F258" t="str">
        <f>_xlfn.XLOOKUP(scd[[#This Row],[farm_id]],farms[farm_id],farms[farmer_name])</f>
        <v>Farmer_367</v>
      </c>
      <c r="G258" t="str">
        <f>_xlfn.XLOOKUP(scd[[#This Row],[farm_id]],farms[farm_id],farms[village])</f>
        <v>Village_150</v>
      </c>
      <c r="H258" t="str">
        <f>_xlfn.XLOOKUP(scd[[#This Row],[farm_id]],farms[farm_id],farms[district])</f>
        <v>Jodhpur</v>
      </c>
      <c r="I258" t="str">
        <f>_xlfn.XLOOKUP(scd[[#This Row],[farm_id]],farms[farm_id],farms[state])</f>
        <v>Rajasthan</v>
      </c>
      <c r="J258" t="str">
        <f>_xlfn.XLOOKUP(scd[[#This Row],[district]],cooperatives[district],cooperatives[cooperative_id])</f>
        <v>Coop_23</v>
      </c>
      <c r="K258" t="str">
        <f>_xlfn.XLOOKUP(scd[[#This Row],[village]],collectioncenters[village],collectioncenters[collection_center_id])</f>
        <v>CC_58</v>
      </c>
      <c r="L258" t="str">
        <f>_xlfn.XLOOKUP(scd[[#This Row],[district]],chillingcenters[district],chillingcenters[chilling_center_id])</f>
        <v>Chill_23</v>
      </c>
      <c r="M258" t="str">
        <f>_xlfn.XLOOKUP(scd[[#This Row],[chilling_center_id]],chillingcenters[chilling_center_id],chillingcenters[zone])</f>
        <v>RJ2</v>
      </c>
      <c r="N258" t="str">
        <f>_xlfn.XLOOKUP(scd[[#This Row],[zone]],plants[zone],plants[processing_plant_id])</f>
        <v>Plant_5</v>
      </c>
      <c r="O258" t="s">
        <v>146</v>
      </c>
      <c r="P258">
        <v>17.100000000000001</v>
      </c>
      <c r="Q258">
        <v>72.2</v>
      </c>
      <c r="R258">
        <v>3.86</v>
      </c>
      <c r="S258">
        <v>9.19</v>
      </c>
      <c r="T258">
        <v>28.9</v>
      </c>
      <c r="U258">
        <v>3.1</v>
      </c>
      <c r="V258" t="b">
        <v>1</v>
      </c>
      <c r="W258">
        <v>0</v>
      </c>
      <c r="X258">
        <v>3420.11</v>
      </c>
      <c r="Y258" s="1">
        <v>45835</v>
      </c>
      <c r="Z258" t="s">
        <v>118</v>
      </c>
      <c r="AA258" t="s">
        <v>216</v>
      </c>
      <c r="AB258" t="s">
        <v>302</v>
      </c>
      <c r="AC258">
        <v>108</v>
      </c>
      <c r="AD258">
        <v>72.2</v>
      </c>
      <c r="AE258">
        <v>47.37</v>
      </c>
    </row>
    <row r="259" spans="1:31" x14ac:dyDescent="0.25">
      <c r="A259" t="s">
        <v>455</v>
      </c>
      <c r="B259" s="1">
        <v>45707</v>
      </c>
      <c r="C259" s="2">
        <v>45707.281944444447</v>
      </c>
      <c r="D259" s="2">
        <v>45707.307638888888</v>
      </c>
      <c r="E259" t="s">
        <v>131</v>
      </c>
      <c r="F259" t="str">
        <f>_xlfn.XLOOKUP(scd[[#This Row],[farm_id]],farms[farm_id],farms[farmer_name])</f>
        <v>Farmer_579</v>
      </c>
      <c r="G259" t="str">
        <f>_xlfn.XLOOKUP(scd[[#This Row],[farm_id]],farms[farm_id],farms[village])</f>
        <v>Village_67</v>
      </c>
      <c r="H259" t="str">
        <f>_xlfn.XLOOKUP(scd[[#This Row],[farm_id]],farms[farm_id],farms[district])</f>
        <v>Hisar</v>
      </c>
      <c r="I259" t="str">
        <f>_xlfn.XLOOKUP(scd[[#This Row],[farm_id]],farms[farm_id],farms[state])</f>
        <v>Haryana</v>
      </c>
      <c r="J259" t="str">
        <f>_xlfn.XLOOKUP(scd[[#This Row],[district]],cooperatives[district],cooperatives[cooperative_id])</f>
        <v>Coop_15</v>
      </c>
      <c r="K259" t="str">
        <f>_xlfn.XLOOKUP(scd[[#This Row],[village]],collectioncenters[village],collectioncenters[collection_center_id])</f>
        <v>CC_162</v>
      </c>
      <c r="L259" t="str">
        <f>_xlfn.XLOOKUP(scd[[#This Row],[district]],chillingcenters[district],chillingcenters[chilling_center_id])</f>
        <v>Chill_15</v>
      </c>
      <c r="M259" t="str">
        <f>_xlfn.XLOOKUP(scd[[#This Row],[chilling_center_id]],chillingcenters[chilling_center_id],chillingcenters[zone])</f>
        <v>HR2</v>
      </c>
      <c r="N259" t="str">
        <f>_xlfn.XLOOKUP(scd[[#This Row],[zone]],plants[zone],plants[processing_plant_id])</f>
        <v>Plant_12</v>
      </c>
      <c r="O259" t="s">
        <v>458</v>
      </c>
      <c r="P259">
        <v>8.1</v>
      </c>
      <c r="Q259">
        <v>39</v>
      </c>
      <c r="R259">
        <v>3.86</v>
      </c>
      <c r="S259">
        <v>8.6</v>
      </c>
      <c r="T259">
        <v>29.1</v>
      </c>
      <c r="U259">
        <v>8.1999999999999993</v>
      </c>
      <c r="V259" t="b">
        <v>1</v>
      </c>
      <c r="W259">
        <v>0</v>
      </c>
      <c r="X259">
        <v>1778.4</v>
      </c>
      <c r="Y259" s="1">
        <v>45709</v>
      </c>
      <c r="Z259" t="s">
        <v>76</v>
      </c>
      <c r="AA259" t="s">
        <v>109</v>
      </c>
      <c r="AB259" t="s">
        <v>459</v>
      </c>
      <c r="AC259">
        <v>37</v>
      </c>
      <c r="AD259">
        <v>39</v>
      </c>
      <c r="AE259">
        <v>45.6</v>
      </c>
    </row>
    <row r="260" spans="1:31" x14ac:dyDescent="0.25">
      <c r="A260" t="s">
        <v>1317</v>
      </c>
      <c r="B260" s="1">
        <v>45750</v>
      </c>
      <c r="C260" s="2">
        <v>45750.333333333336</v>
      </c>
      <c r="D260" s="2">
        <v>45750.355555555558</v>
      </c>
      <c r="E260" t="s">
        <v>757</v>
      </c>
      <c r="F260" t="str">
        <f>_xlfn.XLOOKUP(scd[[#This Row],[farm_id]],farms[farm_id],farms[farmer_name])</f>
        <v>Farmer_744</v>
      </c>
      <c r="G260" t="str">
        <f>_xlfn.XLOOKUP(scd[[#This Row],[farm_id]],farms[farm_id],farms[village])</f>
        <v>Village_155</v>
      </c>
      <c r="H260" t="str">
        <f>_xlfn.XLOOKUP(scd[[#This Row],[farm_id]],farms[farm_id],farms[district])</f>
        <v>Surat</v>
      </c>
      <c r="I260" t="str">
        <f>_xlfn.XLOOKUP(scd[[#This Row],[farm_id]],farms[farm_id],farms[state])</f>
        <v>Gujarat</v>
      </c>
      <c r="J260" t="str">
        <f>_xlfn.XLOOKUP(scd[[#This Row],[district]],cooperatives[district],cooperatives[cooperative_id])</f>
        <v>Coop_12</v>
      </c>
      <c r="K260" t="str">
        <f>_xlfn.XLOOKUP(scd[[#This Row],[village]],collectioncenters[village],collectioncenters[collection_center_id])</f>
        <v>CC_63</v>
      </c>
      <c r="L260" t="str">
        <f>_xlfn.XLOOKUP(scd[[#This Row],[district]],chillingcenters[district],chillingcenters[chilling_center_id])</f>
        <v>Chill_12</v>
      </c>
      <c r="M260" t="str">
        <f>_xlfn.XLOOKUP(scd[[#This Row],[chilling_center_id]],chillingcenters[chilling_center_id],chillingcenters[zone])</f>
        <v>MH1</v>
      </c>
      <c r="N260" t="str">
        <f>_xlfn.XLOOKUP(scd[[#This Row],[zone]],plants[zone],plants[processing_plant_id])</f>
        <v>Plant_4</v>
      </c>
      <c r="O260" t="s">
        <v>379</v>
      </c>
      <c r="P260">
        <v>12.8</v>
      </c>
      <c r="Q260">
        <v>109.9</v>
      </c>
      <c r="R260">
        <v>3.86</v>
      </c>
      <c r="S260">
        <v>8.25</v>
      </c>
      <c r="T260">
        <v>27.3</v>
      </c>
      <c r="U260">
        <v>9.6</v>
      </c>
      <c r="V260" t="b">
        <v>0</v>
      </c>
      <c r="W260">
        <v>2.25</v>
      </c>
      <c r="X260">
        <v>4795.8100000000004</v>
      </c>
      <c r="Y260" s="1">
        <v>45752</v>
      </c>
      <c r="Z260" t="s">
        <v>76</v>
      </c>
      <c r="AA260" t="s">
        <v>42</v>
      </c>
      <c r="AB260" t="s">
        <v>1318</v>
      </c>
      <c r="AC260">
        <v>32</v>
      </c>
      <c r="AD260">
        <v>107.65</v>
      </c>
      <c r="AE260">
        <v>44.55</v>
      </c>
    </row>
    <row r="261" spans="1:31" x14ac:dyDescent="0.25">
      <c r="A261" t="s">
        <v>1368</v>
      </c>
      <c r="B261" s="1">
        <v>45793</v>
      </c>
      <c r="C261" s="2">
        <v>45793.402777777781</v>
      </c>
      <c r="D261" s="2">
        <v>45793.447916666664</v>
      </c>
      <c r="E261" t="s">
        <v>1369</v>
      </c>
      <c r="F261" t="str">
        <f>_xlfn.XLOOKUP(scd[[#This Row],[farm_id]],farms[farm_id],farms[farmer_name])</f>
        <v>Farmer_405</v>
      </c>
      <c r="G261" t="str">
        <f>_xlfn.XLOOKUP(scd[[#This Row],[farm_id]],farms[farm_id],farms[village])</f>
        <v>Village_161</v>
      </c>
      <c r="H261" t="str">
        <f>_xlfn.XLOOKUP(scd[[#This Row],[farm_id]],farms[farm_id],farms[district])</f>
        <v>Vadodara</v>
      </c>
      <c r="I261" t="str">
        <f>_xlfn.XLOOKUP(scd[[#This Row],[farm_id]],farms[farm_id],farms[state])</f>
        <v>Gujarat</v>
      </c>
      <c r="J261" t="str">
        <f>_xlfn.XLOOKUP(scd[[#This Row],[district]],cooperatives[district],cooperatives[cooperative_id])</f>
        <v>Coop_6</v>
      </c>
      <c r="K261" t="str">
        <f>_xlfn.XLOOKUP(scd[[#This Row],[village]],collectioncenters[village],collectioncenters[collection_center_id])</f>
        <v>CC_70</v>
      </c>
      <c r="L261" t="str">
        <f>_xlfn.XLOOKUP(scd[[#This Row],[district]],chillingcenters[district],chillingcenters[chilling_center_id])</f>
        <v>Chill_6</v>
      </c>
      <c r="M261" t="str">
        <f>_xlfn.XLOOKUP(scd[[#This Row],[chilling_center_id]],chillingcenters[chilling_center_id],chillingcenters[zone])</f>
        <v>MH1</v>
      </c>
      <c r="N261" t="str">
        <f>_xlfn.XLOOKUP(scd[[#This Row],[zone]],plants[zone],plants[processing_plant_id])</f>
        <v>Plant_4</v>
      </c>
      <c r="O261" t="s">
        <v>539</v>
      </c>
      <c r="P261">
        <v>34.4</v>
      </c>
      <c r="Q261">
        <v>30.9</v>
      </c>
      <c r="R261">
        <v>3.86</v>
      </c>
      <c r="S261">
        <v>8.52</v>
      </c>
      <c r="T261">
        <v>29.4</v>
      </c>
      <c r="U261">
        <v>5.9</v>
      </c>
      <c r="V261" t="b">
        <v>1</v>
      </c>
      <c r="W261">
        <v>0.27</v>
      </c>
      <c r="X261">
        <v>1389.38</v>
      </c>
      <c r="Y261" s="1">
        <v>45795</v>
      </c>
      <c r="Z261" t="s">
        <v>41</v>
      </c>
      <c r="AA261" t="s">
        <v>42</v>
      </c>
      <c r="AB261" t="s">
        <v>1370</v>
      </c>
      <c r="AC261">
        <v>65</v>
      </c>
      <c r="AD261">
        <v>30.63</v>
      </c>
      <c r="AE261">
        <v>45.36</v>
      </c>
    </row>
    <row r="262" spans="1:31" x14ac:dyDescent="0.25">
      <c r="A262" t="s">
        <v>1886</v>
      </c>
      <c r="B262" s="1">
        <v>45679</v>
      </c>
      <c r="C262" s="2">
        <v>45679.435416666667</v>
      </c>
      <c r="D262" s="2">
        <v>45679.46597222222</v>
      </c>
      <c r="E262" t="s">
        <v>1887</v>
      </c>
      <c r="F262" t="str">
        <f>_xlfn.XLOOKUP(scd[[#This Row],[farm_id]],farms[farm_id],farms[farmer_name])</f>
        <v>Farmer_543</v>
      </c>
      <c r="G262" t="str">
        <f>_xlfn.XLOOKUP(scd[[#This Row],[farm_id]],farms[farm_id],farms[village])</f>
        <v>Village_51</v>
      </c>
      <c r="H262" t="str">
        <f>_xlfn.XLOOKUP(scd[[#This Row],[farm_id]],farms[farm_id],farms[district])</f>
        <v>Bengaluru Rural</v>
      </c>
      <c r="I262" t="str">
        <f>_xlfn.XLOOKUP(scd[[#This Row],[farm_id]],farms[farm_id],farms[state])</f>
        <v>Karnataka</v>
      </c>
      <c r="J262" t="str">
        <f>_xlfn.XLOOKUP(scd[[#This Row],[district]],cooperatives[district],cooperatives[cooperative_id])</f>
        <v>Coop_19</v>
      </c>
      <c r="K262" t="str">
        <f>_xlfn.XLOOKUP(scd[[#This Row],[village]],collectioncenters[village],collectioncenters[collection_center_id])</f>
        <v>CC_146</v>
      </c>
      <c r="L262" t="str">
        <f>_xlfn.XLOOKUP(scd[[#This Row],[district]],chillingcenters[district],chillingcenters[chilling_center_id])</f>
        <v>Chill_19</v>
      </c>
      <c r="M262" t="str">
        <f>_xlfn.XLOOKUP(scd[[#This Row],[chilling_center_id]],chillingcenters[chilling_center_id],chillingcenters[zone])</f>
        <v>KA1</v>
      </c>
      <c r="N262" t="str">
        <f>_xlfn.XLOOKUP(scd[[#This Row],[zone]],plants[zone],plants[processing_plant_id])</f>
        <v>Plant_6</v>
      </c>
      <c r="O262" t="s">
        <v>40</v>
      </c>
      <c r="P262">
        <v>6.9</v>
      </c>
      <c r="Q262">
        <v>59.1</v>
      </c>
      <c r="R262">
        <v>3.86</v>
      </c>
      <c r="S262">
        <v>8.3699999999999992</v>
      </c>
      <c r="T262">
        <v>25.9</v>
      </c>
      <c r="U262">
        <v>2.4</v>
      </c>
      <c r="V262" t="b">
        <v>1</v>
      </c>
      <c r="W262">
        <v>0</v>
      </c>
      <c r="X262">
        <v>2654.18</v>
      </c>
      <c r="Y262" s="1">
        <v>45682</v>
      </c>
      <c r="Z262" t="s">
        <v>76</v>
      </c>
      <c r="AA262" t="s">
        <v>42</v>
      </c>
      <c r="AB262" t="s">
        <v>1889</v>
      </c>
      <c r="AC262">
        <v>44</v>
      </c>
      <c r="AD262">
        <v>59.1</v>
      </c>
      <c r="AE262">
        <v>44.91</v>
      </c>
    </row>
    <row r="263" spans="1:31" x14ac:dyDescent="0.25">
      <c r="A263" t="s">
        <v>2149</v>
      </c>
      <c r="B263" s="1">
        <v>45694</v>
      </c>
      <c r="C263" s="2">
        <v>45694.384027777778</v>
      </c>
      <c r="D263" s="2">
        <v>45694.486111111109</v>
      </c>
      <c r="E263" t="s">
        <v>45</v>
      </c>
      <c r="F263" t="str">
        <f>_xlfn.XLOOKUP(scd[[#This Row],[farm_id]],farms[farm_id],farms[farmer_name])</f>
        <v>Farmer_99</v>
      </c>
      <c r="G263" t="str">
        <f>_xlfn.XLOOKUP(scd[[#This Row],[farm_id]],farms[farm_id],farms[village])</f>
        <v>Village_93</v>
      </c>
      <c r="H263" t="str">
        <f>_xlfn.XLOOKUP(scd[[#This Row],[farm_id]],farms[farm_id],farms[district])</f>
        <v>Amritsar</v>
      </c>
      <c r="I263" t="str">
        <f>_xlfn.XLOOKUP(scd[[#This Row],[farm_id]],farms[farm_id],farms[state])</f>
        <v>Punjab</v>
      </c>
      <c r="J263" t="str">
        <f>_xlfn.XLOOKUP(scd[[#This Row],[district]],cooperatives[district],cooperatives[cooperative_id])</f>
        <v>Coop_7</v>
      </c>
      <c r="K263" t="str">
        <f>_xlfn.XLOOKUP(scd[[#This Row],[village]],collectioncenters[village],collectioncenters[collection_center_id])</f>
        <v>CC_189</v>
      </c>
      <c r="L263" t="str">
        <f>_xlfn.XLOOKUP(scd[[#This Row],[district]],chillingcenters[district],chillingcenters[chilling_center_id])</f>
        <v>Chill_7</v>
      </c>
      <c r="M263" t="str">
        <f>_xlfn.XLOOKUP(scd[[#This Row],[chilling_center_id]],chillingcenters[chilling_center_id],chillingcenters[zone])</f>
        <v>PJ1</v>
      </c>
      <c r="N263" t="str">
        <f>_xlfn.XLOOKUP(scd[[#This Row],[zone]],plants[zone],plants[processing_plant_id])</f>
        <v>Plant_3</v>
      </c>
      <c r="O263" t="s">
        <v>638</v>
      </c>
      <c r="P263">
        <v>17.600000000000001</v>
      </c>
      <c r="Q263">
        <v>84.6</v>
      </c>
      <c r="R263">
        <v>3.86</v>
      </c>
      <c r="S263">
        <v>8.24</v>
      </c>
      <c r="T263">
        <v>32.9</v>
      </c>
      <c r="U263">
        <v>10.8</v>
      </c>
      <c r="V263" t="b">
        <v>0</v>
      </c>
      <c r="W263">
        <v>0</v>
      </c>
      <c r="X263">
        <v>3766.39</v>
      </c>
      <c r="Y263" s="1">
        <v>45695</v>
      </c>
      <c r="Z263" t="s">
        <v>118</v>
      </c>
      <c r="AA263" t="s">
        <v>109</v>
      </c>
      <c r="AB263" t="s">
        <v>2150</v>
      </c>
      <c r="AC263">
        <v>147</v>
      </c>
      <c r="AD263">
        <v>84.6</v>
      </c>
      <c r="AE263">
        <v>44.52</v>
      </c>
    </row>
    <row r="264" spans="1:31" x14ac:dyDescent="0.25">
      <c r="A264" t="s">
        <v>2198</v>
      </c>
      <c r="B264" s="1">
        <v>45676</v>
      </c>
      <c r="C264" s="2">
        <v>45676.172222222223</v>
      </c>
      <c r="D264" s="2">
        <v>45676.175694444442</v>
      </c>
      <c r="E264" t="s">
        <v>2199</v>
      </c>
      <c r="F264" t="str">
        <f>_xlfn.XLOOKUP(scd[[#This Row],[farm_id]],farms[farm_id],farms[farmer_name])</f>
        <v>Farmer_675</v>
      </c>
      <c r="G264" t="str">
        <f>_xlfn.XLOOKUP(scd[[#This Row],[farm_id]],farms[farm_id],farms[village])</f>
        <v>Village_176</v>
      </c>
      <c r="H264" t="str">
        <f>_xlfn.XLOOKUP(scd[[#This Row],[farm_id]],farms[farm_id],farms[district])</f>
        <v>Karnal</v>
      </c>
      <c r="I264" t="str">
        <f>_xlfn.XLOOKUP(scd[[#This Row],[farm_id]],farms[farm_id],farms[state])</f>
        <v>Haryana</v>
      </c>
      <c r="J264" t="str">
        <f>_xlfn.XLOOKUP(scd[[#This Row],[district]],cooperatives[district],cooperatives[cooperative_id])</f>
        <v>Coop_1</v>
      </c>
      <c r="K264" t="str">
        <f>_xlfn.XLOOKUP(scd[[#This Row],[village]],collectioncenters[village],collectioncenters[collection_center_id])</f>
        <v>CC_85</v>
      </c>
      <c r="L264" t="str">
        <f>_xlfn.XLOOKUP(scd[[#This Row],[district]],chillingcenters[district],chillingcenters[chilling_center_id])</f>
        <v>Chill_1</v>
      </c>
      <c r="M264" t="str">
        <f>_xlfn.XLOOKUP(scd[[#This Row],[chilling_center_id]],chillingcenters[chilling_center_id],chillingcenters[zone])</f>
        <v>HR1</v>
      </c>
      <c r="N264" t="str">
        <f>_xlfn.XLOOKUP(scd[[#This Row],[zone]],plants[zone],plants[processing_plant_id])</f>
        <v>Plant_11</v>
      </c>
      <c r="O264" t="s">
        <v>1048</v>
      </c>
      <c r="P264">
        <v>1.7</v>
      </c>
      <c r="Q264">
        <v>23.3</v>
      </c>
      <c r="R264">
        <v>3.86</v>
      </c>
      <c r="S264">
        <v>8.4700000000000006</v>
      </c>
      <c r="T264">
        <v>30</v>
      </c>
      <c r="U264">
        <v>5.8</v>
      </c>
      <c r="V264" t="b">
        <v>1</v>
      </c>
      <c r="W264">
        <v>0.52</v>
      </c>
      <c r="X264">
        <v>1029.8800000000001</v>
      </c>
      <c r="Y264" s="1">
        <v>45683</v>
      </c>
      <c r="Z264" t="s">
        <v>118</v>
      </c>
      <c r="AA264" t="s">
        <v>42</v>
      </c>
      <c r="AB264" t="s">
        <v>2200</v>
      </c>
      <c r="AC264">
        <v>5</v>
      </c>
      <c r="AD264">
        <v>22.78</v>
      </c>
      <c r="AE264">
        <v>45.21</v>
      </c>
    </row>
    <row r="265" spans="1:31" x14ac:dyDescent="0.25">
      <c r="A265" t="s">
        <v>2398</v>
      </c>
      <c r="B265" s="1">
        <v>45696</v>
      </c>
      <c r="C265" s="2">
        <v>45696.17291666667</v>
      </c>
      <c r="D265" s="2">
        <v>45696.240972222222</v>
      </c>
      <c r="E265" t="s">
        <v>1076</v>
      </c>
      <c r="F265" t="str">
        <f>_xlfn.XLOOKUP(scd[[#This Row],[farm_id]],farms[farm_id],farms[farmer_name])</f>
        <v>Farmer_195</v>
      </c>
      <c r="G265" t="str">
        <f>_xlfn.XLOOKUP(scd[[#This Row],[farm_id]],farms[farm_id],farms[village])</f>
        <v>Village_67</v>
      </c>
      <c r="H265" t="str">
        <f>_xlfn.XLOOKUP(scd[[#This Row],[farm_id]],farms[farm_id],farms[district])</f>
        <v>Pune</v>
      </c>
      <c r="I265" t="str">
        <f>_xlfn.XLOOKUP(scd[[#This Row],[farm_id]],farms[farm_id],farms[state])</f>
        <v>Maharashtra</v>
      </c>
      <c r="J265" t="str">
        <f>_xlfn.XLOOKUP(scd[[#This Row],[district]],cooperatives[district],cooperatives[cooperative_id])</f>
        <v>Coop_4</v>
      </c>
      <c r="K265" t="str">
        <f>_xlfn.XLOOKUP(scd[[#This Row],[village]],collectioncenters[village],collectioncenters[collection_center_id])</f>
        <v>CC_162</v>
      </c>
      <c r="L265" t="str">
        <f>_xlfn.XLOOKUP(scd[[#This Row],[district]],chillingcenters[district],chillingcenters[chilling_center_id])</f>
        <v>Chill_4</v>
      </c>
      <c r="M265" t="str">
        <f>_xlfn.XLOOKUP(scd[[#This Row],[chilling_center_id]],chillingcenters[chilling_center_id],chillingcenters[zone])</f>
        <v>MH1</v>
      </c>
      <c r="N265" t="str">
        <f>_xlfn.XLOOKUP(scd[[#This Row],[zone]],plants[zone],plants[processing_plant_id])</f>
        <v>Plant_4</v>
      </c>
      <c r="O265" t="s">
        <v>361</v>
      </c>
      <c r="P265">
        <v>55.5</v>
      </c>
      <c r="Q265">
        <v>42.5</v>
      </c>
      <c r="R265">
        <v>3.86</v>
      </c>
      <c r="S265">
        <v>8.51</v>
      </c>
      <c r="T265">
        <v>31.5</v>
      </c>
      <c r="U265">
        <v>10.8</v>
      </c>
      <c r="V265" t="b">
        <v>1</v>
      </c>
      <c r="W265">
        <v>0.04</v>
      </c>
      <c r="X265">
        <v>1924.71</v>
      </c>
      <c r="Y265" s="1">
        <v>45703</v>
      </c>
      <c r="Z265" t="s">
        <v>41</v>
      </c>
      <c r="AA265" t="s">
        <v>42</v>
      </c>
      <c r="AB265" t="s">
        <v>2399</v>
      </c>
      <c r="AC265">
        <v>98</v>
      </c>
      <c r="AD265">
        <v>42.46</v>
      </c>
      <c r="AE265">
        <v>45.33</v>
      </c>
    </row>
    <row r="266" spans="1:31" x14ac:dyDescent="0.25">
      <c r="A266" t="s">
        <v>2573</v>
      </c>
      <c r="B266" s="1">
        <v>45812</v>
      </c>
      <c r="C266" s="2">
        <v>45812.382638888892</v>
      </c>
      <c r="D266" s="2">
        <v>45812.4</v>
      </c>
      <c r="E266" t="s">
        <v>2574</v>
      </c>
      <c r="F266" t="str">
        <f>_xlfn.XLOOKUP(scd[[#This Row],[farm_id]],farms[farm_id],farms[farmer_name])</f>
        <v>Farmer_237</v>
      </c>
      <c r="G266" t="str">
        <f>_xlfn.XLOOKUP(scd[[#This Row],[farm_id]],farms[farm_id],farms[village])</f>
        <v>Village_100</v>
      </c>
      <c r="H266" t="str">
        <f>_xlfn.XLOOKUP(scd[[#This Row],[farm_id]],farms[farm_id],farms[district])</f>
        <v>Jaipur</v>
      </c>
      <c r="I266" t="str">
        <f>_xlfn.XLOOKUP(scd[[#This Row],[farm_id]],farms[farm_id],farms[state])</f>
        <v>Rajasthan</v>
      </c>
      <c r="J266" t="str">
        <f>_xlfn.XLOOKUP(scd[[#This Row],[district]],cooperatives[district],cooperatives[cooperative_id])</f>
        <v>Coop_8</v>
      </c>
      <c r="K266" t="str">
        <f>_xlfn.XLOOKUP(scd[[#This Row],[village]],collectioncenters[village],collectioncenters[collection_center_id])</f>
        <v>CC_3</v>
      </c>
      <c r="L266" t="str">
        <f>_xlfn.XLOOKUP(scd[[#This Row],[district]],chillingcenters[district],chillingcenters[chilling_center_id])</f>
        <v>Chill_8</v>
      </c>
      <c r="M266" t="str">
        <f>_xlfn.XLOOKUP(scd[[#This Row],[chilling_center_id]],chillingcenters[chilling_center_id],chillingcenters[zone])</f>
        <v>RJ1</v>
      </c>
      <c r="N266" t="str">
        <f>_xlfn.XLOOKUP(scd[[#This Row],[zone]],plants[zone],plants[processing_plant_id])</f>
        <v>Plant_2</v>
      </c>
      <c r="O266" t="s">
        <v>994</v>
      </c>
      <c r="P266">
        <v>6.4</v>
      </c>
      <c r="Q266">
        <v>20.9</v>
      </c>
      <c r="R266">
        <v>3.86</v>
      </c>
      <c r="S266">
        <v>8.7899999999999991</v>
      </c>
      <c r="T266">
        <v>36.5</v>
      </c>
      <c r="U266">
        <v>35</v>
      </c>
      <c r="V266" t="b">
        <v>1</v>
      </c>
      <c r="W266">
        <v>0.33</v>
      </c>
      <c r="X266">
        <v>949.72</v>
      </c>
      <c r="Y266" s="1">
        <v>45812</v>
      </c>
      <c r="Z266" t="s">
        <v>41</v>
      </c>
      <c r="AA266" t="s">
        <v>42</v>
      </c>
      <c r="AB266" t="s">
        <v>2575</v>
      </c>
      <c r="AC266">
        <v>25</v>
      </c>
      <c r="AD266">
        <v>20.57</v>
      </c>
      <c r="AE266">
        <v>46.17</v>
      </c>
    </row>
    <row r="267" spans="1:31" x14ac:dyDescent="0.25">
      <c r="A267" t="s">
        <v>2974</v>
      </c>
      <c r="B267" s="1">
        <v>45730</v>
      </c>
      <c r="C267" s="2">
        <v>45730.427777777775</v>
      </c>
      <c r="D267" s="2">
        <v>45730.464583333334</v>
      </c>
      <c r="E267" t="s">
        <v>2070</v>
      </c>
      <c r="F267" t="str">
        <f>_xlfn.XLOOKUP(scd[[#This Row],[farm_id]],farms[farm_id],farms[farmer_name])</f>
        <v>Farmer_274</v>
      </c>
      <c r="G267" t="str">
        <f>_xlfn.XLOOKUP(scd[[#This Row],[farm_id]],farms[farm_id],farms[village])</f>
        <v>Village_126</v>
      </c>
      <c r="H267" t="str">
        <f>_xlfn.XLOOKUP(scd[[#This Row],[farm_id]],farms[farm_id],farms[district])</f>
        <v>Pune</v>
      </c>
      <c r="I267" t="str">
        <f>_xlfn.XLOOKUP(scd[[#This Row],[farm_id]],farms[farm_id],farms[state])</f>
        <v>Maharashtra</v>
      </c>
      <c r="J267" t="str">
        <f>_xlfn.XLOOKUP(scd[[#This Row],[district]],cooperatives[district],cooperatives[cooperative_id])</f>
        <v>Coop_4</v>
      </c>
      <c r="K267" t="str">
        <f>_xlfn.XLOOKUP(scd[[#This Row],[village]],collectioncenters[village],collectioncenters[collection_center_id])</f>
        <v>CC_31</v>
      </c>
      <c r="L267" t="str">
        <f>_xlfn.XLOOKUP(scd[[#This Row],[district]],chillingcenters[district],chillingcenters[chilling_center_id])</f>
        <v>Chill_4</v>
      </c>
      <c r="M267" t="str">
        <f>_xlfn.XLOOKUP(scd[[#This Row],[chilling_center_id]],chillingcenters[chilling_center_id],chillingcenters[zone])</f>
        <v>MH1</v>
      </c>
      <c r="N267" t="str">
        <f>_xlfn.XLOOKUP(scd[[#This Row],[zone]],plants[zone],plants[processing_plant_id])</f>
        <v>Plant_4</v>
      </c>
      <c r="O267" t="s">
        <v>146</v>
      </c>
      <c r="P267">
        <v>15.3</v>
      </c>
      <c r="Q267">
        <v>99.3</v>
      </c>
      <c r="R267">
        <v>3.86</v>
      </c>
      <c r="S267">
        <v>8.0299999999999994</v>
      </c>
      <c r="T267">
        <v>26.8</v>
      </c>
      <c r="U267">
        <v>3.5</v>
      </c>
      <c r="V267" t="b">
        <v>1</v>
      </c>
      <c r="W267">
        <v>0</v>
      </c>
      <c r="X267">
        <v>4358.28</v>
      </c>
      <c r="Y267" s="1">
        <v>45731</v>
      </c>
      <c r="Z267" t="s">
        <v>118</v>
      </c>
      <c r="AA267" t="s">
        <v>42</v>
      </c>
      <c r="AB267" t="s">
        <v>2975</v>
      </c>
      <c r="AC267">
        <v>53</v>
      </c>
      <c r="AD267">
        <v>99.3</v>
      </c>
      <c r="AE267">
        <v>43.89</v>
      </c>
    </row>
    <row r="268" spans="1:31" x14ac:dyDescent="0.25">
      <c r="A268" t="s">
        <v>3048</v>
      </c>
      <c r="B268" s="1">
        <v>45768</v>
      </c>
      <c r="C268" s="2">
        <v>45768.368750000001</v>
      </c>
      <c r="D268" s="2">
        <v>45768.407638888886</v>
      </c>
      <c r="E268" t="s">
        <v>3049</v>
      </c>
      <c r="F268" t="str">
        <f>_xlfn.XLOOKUP(scd[[#This Row],[farm_id]],farms[farm_id],farms[farmer_name])</f>
        <v>Farmer_812</v>
      </c>
      <c r="G268" t="str">
        <f>_xlfn.XLOOKUP(scd[[#This Row],[farm_id]],farms[farm_id],farms[village])</f>
        <v>Village_15</v>
      </c>
      <c r="H268" t="str">
        <f>_xlfn.XLOOKUP(scd[[#This Row],[farm_id]],farms[farm_id],farms[district])</f>
        <v>Ahmedabad</v>
      </c>
      <c r="I268" t="str">
        <f>_xlfn.XLOOKUP(scd[[#This Row],[farm_id]],farms[farm_id],farms[state])</f>
        <v>Gujarat</v>
      </c>
      <c r="J268" t="str">
        <f>_xlfn.XLOOKUP(scd[[#This Row],[district]],cooperatives[district],cooperatives[cooperative_id])</f>
        <v>Coop_24</v>
      </c>
      <c r="K268" t="str">
        <f>_xlfn.XLOOKUP(scd[[#This Row],[village]],collectioncenters[village],collectioncenters[collection_center_id])</f>
        <v>CC_57</v>
      </c>
      <c r="L268" t="str">
        <f>_xlfn.XLOOKUP(scd[[#This Row],[district]],chillingcenters[district],chillingcenters[chilling_center_id])</f>
        <v>Chill_24</v>
      </c>
      <c r="M268" t="str">
        <f>_xlfn.XLOOKUP(scd[[#This Row],[chilling_center_id]],chillingcenters[chilling_center_id],chillingcenters[zone])</f>
        <v>MH1</v>
      </c>
      <c r="N268" t="str">
        <f>_xlfn.XLOOKUP(scd[[#This Row],[zone]],plants[zone],plants[processing_plant_id])</f>
        <v>Plant_4</v>
      </c>
      <c r="O268" t="s">
        <v>355</v>
      </c>
      <c r="P268">
        <v>12.1</v>
      </c>
      <c r="Q268">
        <v>11.5</v>
      </c>
      <c r="R268">
        <v>3.86</v>
      </c>
      <c r="S268">
        <v>8.89</v>
      </c>
      <c r="T268">
        <v>29.8</v>
      </c>
      <c r="U268">
        <v>3.7</v>
      </c>
      <c r="V268" t="b">
        <v>1</v>
      </c>
      <c r="W268">
        <v>0.49</v>
      </c>
      <c r="X268">
        <v>511.63</v>
      </c>
      <c r="Y268" s="1">
        <v>45769</v>
      </c>
      <c r="Z268" t="s">
        <v>76</v>
      </c>
      <c r="AA268" t="s">
        <v>54</v>
      </c>
      <c r="AB268" t="s">
        <v>3051</v>
      </c>
      <c r="AC268">
        <v>56</v>
      </c>
      <c r="AD268">
        <v>11.01</v>
      </c>
      <c r="AE268">
        <v>46.47</v>
      </c>
    </row>
    <row r="269" spans="1:31" x14ac:dyDescent="0.25">
      <c r="A269" t="s">
        <v>3293</v>
      </c>
      <c r="B269" s="1">
        <v>45796</v>
      </c>
      <c r="C269" s="2">
        <v>45796.195833333331</v>
      </c>
      <c r="D269" s="2">
        <v>45796.209722222222</v>
      </c>
      <c r="E269" t="s">
        <v>985</v>
      </c>
      <c r="F269" t="str">
        <f>_xlfn.XLOOKUP(scd[[#This Row],[farm_id]],farms[farm_id],farms[farmer_name])</f>
        <v>Farmer_143</v>
      </c>
      <c r="G269" t="str">
        <f>_xlfn.XLOOKUP(scd[[#This Row],[farm_id]],farms[farm_id],farms[village])</f>
        <v>Village_158</v>
      </c>
      <c r="H269" t="str">
        <f>_xlfn.XLOOKUP(scd[[#This Row],[farm_id]],farms[farm_id],farms[district])</f>
        <v>Chennai</v>
      </c>
      <c r="I269" t="str">
        <f>_xlfn.XLOOKUP(scd[[#This Row],[farm_id]],farms[farm_id],farms[state])</f>
        <v>Tamil Nadu</v>
      </c>
      <c r="J269" t="str">
        <f>_xlfn.XLOOKUP(scd[[#This Row],[district]],cooperatives[district],cooperatives[cooperative_id])</f>
        <v>Coop_22</v>
      </c>
      <c r="K269" t="str">
        <f>_xlfn.XLOOKUP(scd[[#This Row],[village]],collectioncenters[village],collectioncenters[collection_center_id])</f>
        <v>CC_66</v>
      </c>
      <c r="L269" t="str">
        <f>_xlfn.XLOOKUP(scd[[#This Row],[district]],chillingcenters[district],chillingcenters[chilling_center_id])</f>
        <v>Chill_22</v>
      </c>
      <c r="M269" t="str">
        <f>_xlfn.XLOOKUP(scd[[#This Row],[chilling_center_id]],chillingcenters[chilling_center_id],chillingcenters[zone])</f>
        <v>TN1</v>
      </c>
      <c r="N269" t="str">
        <f>_xlfn.XLOOKUP(scd[[#This Row],[zone]],plants[zone],plants[processing_plant_id])</f>
        <v>Plant_1</v>
      </c>
      <c r="O269" t="s">
        <v>458</v>
      </c>
      <c r="P269">
        <v>25.5</v>
      </c>
      <c r="Q269">
        <v>6.3</v>
      </c>
      <c r="R269">
        <v>3.86</v>
      </c>
      <c r="S269">
        <v>8.84</v>
      </c>
      <c r="T269">
        <v>33.799999999999997</v>
      </c>
      <c r="U269">
        <v>11.4</v>
      </c>
      <c r="V269" t="b">
        <v>1</v>
      </c>
      <c r="W269">
        <v>0.46</v>
      </c>
      <c r="X269">
        <v>270.51</v>
      </c>
      <c r="Y269" s="1">
        <v>45797</v>
      </c>
      <c r="Z269" t="s">
        <v>239</v>
      </c>
      <c r="AA269" t="s">
        <v>42</v>
      </c>
      <c r="AB269" t="s">
        <v>3295</v>
      </c>
      <c r="AC269">
        <v>20</v>
      </c>
      <c r="AD269">
        <v>5.84</v>
      </c>
      <c r="AE269">
        <v>46.32</v>
      </c>
    </row>
    <row r="270" spans="1:31" x14ac:dyDescent="0.25">
      <c r="A270" t="s">
        <v>401</v>
      </c>
      <c r="B270" s="1">
        <v>45787</v>
      </c>
      <c r="C270" s="2">
        <v>45787.274305555555</v>
      </c>
      <c r="D270" s="2">
        <v>45787.338888888888</v>
      </c>
      <c r="E270" t="s">
        <v>402</v>
      </c>
      <c r="F270" t="str">
        <f>_xlfn.XLOOKUP(scd[[#This Row],[farm_id]],farms[farm_id],farms[farmer_name])</f>
        <v>Farmer_535</v>
      </c>
      <c r="G270" t="str">
        <f>_xlfn.XLOOKUP(scd[[#This Row],[farm_id]],farms[farm_id],farms[village])</f>
        <v>Village_117</v>
      </c>
      <c r="H270" t="str">
        <f>_xlfn.XLOOKUP(scd[[#This Row],[farm_id]],farms[farm_id],farms[district])</f>
        <v>Nagpur</v>
      </c>
      <c r="I270" t="str">
        <f>_xlfn.XLOOKUP(scd[[#This Row],[farm_id]],farms[farm_id],farms[state])</f>
        <v>Maharashtra</v>
      </c>
      <c r="J270" t="str">
        <f>_xlfn.XLOOKUP(scd[[#This Row],[district]],cooperatives[district],cooperatives[cooperative_id])</f>
        <v>Coop_16</v>
      </c>
      <c r="K270" t="str">
        <f>_xlfn.XLOOKUP(scd[[#This Row],[village]],collectioncenters[village],collectioncenters[collection_center_id])</f>
        <v>CC_21</v>
      </c>
      <c r="L270" t="str">
        <f>_xlfn.XLOOKUP(scd[[#This Row],[district]],chillingcenters[district],chillingcenters[chilling_center_id])</f>
        <v>Chill_16</v>
      </c>
      <c r="M270" t="str">
        <f>_xlfn.XLOOKUP(scd[[#This Row],[chilling_center_id]],chillingcenters[chilling_center_id],chillingcenters[zone])</f>
        <v>MH2</v>
      </c>
      <c r="N270" t="str">
        <f>_xlfn.XLOOKUP(scd[[#This Row],[zone]],plants[zone],plants[processing_plant_id])</f>
        <v>Plant_9</v>
      </c>
      <c r="O270" t="s">
        <v>75</v>
      </c>
      <c r="P270">
        <v>12</v>
      </c>
      <c r="Q270">
        <v>15.9</v>
      </c>
      <c r="R270">
        <v>3.87</v>
      </c>
      <c r="S270">
        <v>8.42</v>
      </c>
      <c r="T270">
        <v>29.9</v>
      </c>
      <c r="U270">
        <v>10.9</v>
      </c>
      <c r="V270" t="b">
        <v>1</v>
      </c>
      <c r="W270">
        <v>0</v>
      </c>
      <c r="X270">
        <v>717.25</v>
      </c>
      <c r="Y270" s="1">
        <v>45788</v>
      </c>
      <c r="Z270" t="s">
        <v>239</v>
      </c>
      <c r="AA270" t="s">
        <v>42</v>
      </c>
      <c r="AB270" t="s">
        <v>405</v>
      </c>
      <c r="AC270">
        <v>93</v>
      </c>
      <c r="AD270">
        <v>15.9</v>
      </c>
      <c r="AE270">
        <v>45.11</v>
      </c>
    </row>
    <row r="271" spans="1:31" x14ac:dyDescent="0.25">
      <c r="A271" t="s">
        <v>487</v>
      </c>
      <c r="B271" s="1">
        <v>45661</v>
      </c>
      <c r="C271" s="2">
        <v>45661.174305555556</v>
      </c>
      <c r="D271" s="2">
        <v>45661.223611111112</v>
      </c>
      <c r="E271" t="s">
        <v>488</v>
      </c>
      <c r="F271" t="str">
        <f>_xlfn.XLOOKUP(scd[[#This Row],[farm_id]],farms[farm_id],farms[farmer_name])</f>
        <v>Farmer_623</v>
      </c>
      <c r="G271" t="str">
        <f>_xlfn.XLOOKUP(scd[[#This Row],[farm_id]],farms[farm_id],farms[village])</f>
        <v>Village_46</v>
      </c>
      <c r="H271" t="str">
        <f>_xlfn.XLOOKUP(scd[[#This Row],[farm_id]],farms[farm_id],farms[district])</f>
        <v>Hisar</v>
      </c>
      <c r="I271" t="str">
        <f>_xlfn.XLOOKUP(scd[[#This Row],[farm_id]],farms[farm_id],farms[state])</f>
        <v>Haryana</v>
      </c>
      <c r="J271" t="str">
        <f>_xlfn.XLOOKUP(scd[[#This Row],[district]],cooperatives[district],cooperatives[cooperative_id])</f>
        <v>Coop_15</v>
      </c>
      <c r="K271" t="str">
        <f>_xlfn.XLOOKUP(scd[[#This Row],[village]],collectioncenters[village],collectioncenters[collection_center_id])</f>
        <v>CC_140</v>
      </c>
      <c r="L271" t="str">
        <f>_xlfn.XLOOKUP(scd[[#This Row],[district]],chillingcenters[district],chillingcenters[chilling_center_id])</f>
        <v>Chill_15</v>
      </c>
      <c r="M271" t="str">
        <f>_xlfn.XLOOKUP(scd[[#This Row],[chilling_center_id]],chillingcenters[chilling_center_id],chillingcenters[zone])</f>
        <v>HR2</v>
      </c>
      <c r="N271" t="str">
        <f>_xlfn.XLOOKUP(scd[[#This Row],[zone]],plants[zone],plants[processing_plant_id])</f>
        <v>Plant_12</v>
      </c>
      <c r="O271" t="s">
        <v>86</v>
      </c>
      <c r="P271">
        <v>12.5</v>
      </c>
      <c r="Q271">
        <v>20.5</v>
      </c>
      <c r="R271">
        <v>3.87</v>
      </c>
      <c r="S271">
        <v>8.44</v>
      </c>
      <c r="T271">
        <v>30.7</v>
      </c>
      <c r="U271">
        <v>7.8</v>
      </c>
      <c r="V271" t="b">
        <v>1</v>
      </c>
      <c r="W271">
        <v>0.7</v>
      </c>
      <c r="X271">
        <v>894.37</v>
      </c>
      <c r="Y271" s="1">
        <v>45662</v>
      </c>
      <c r="Z271" t="s">
        <v>76</v>
      </c>
      <c r="AA271" t="s">
        <v>42</v>
      </c>
      <c r="AB271" t="s">
        <v>492</v>
      </c>
      <c r="AC271">
        <v>71</v>
      </c>
      <c r="AD271">
        <v>19.8</v>
      </c>
      <c r="AE271">
        <v>45.17</v>
      </c>
    </row>
    <row r="272" spans="1:31" x14ac:dyDescent="0.25">
      <c r="A272" t="s">
        <v>547</v>
      </c>
      <c r="B272" s="1">
        <v>45768</v>
      </c>
      <c r="C272" s="2">
        <v>45768.292361111111</v>
      </c>
      <c r="D272" s="2">
        <v>45768.313888888886</v>
      </c>
      <c r="E272" t="s">
        <v>548</v>
      </c>
      <c r="F272" t="str">
        <f>_xlfn.XLOOKUP(scd[[#This Row],[farm_id]],farms[farm_id],farms[farmer_name])</f>
        <v>Farmer_388</v>
      </c>
      <c r="G272" t="str">
        <f>_xlfn.XLOOKUP(scd[[#This Row],[farm_id]],farms[farm_id],farms[village])</f>
        <v>Village_84</v>
      </c>
      <c r="H272" t="str">
        <f>_xlfn.XLOOKUP(scd[[#This Row],[farm_id]],farms[farm_id],farms[district])</f>
        <v>Nagpur</v>
      </c>
      <c r="I272" t="str">
        <f>_xlfn.XLOOKUP(scd[[#This Row],[farm_id]],farms[farm_id],farms[state])</f>
        <v>Maharashtra</v>
      </c>
      <c r="J272" t="str">
        <f>_xlfn.XLOOKUP(scd[[#This Row],[district]],cooperatives[district],cooperatives[cooperative_id])</f>
        <v>Coop_16</v>
      </c>
      <c r="K272" t="str">
        <f>_xlfn.XLOOKUP(scd[[#This Row],[village]],collectioncenters[village],collectioncenters[collection_center_id])</f>
        <v>CC_179</v>
      </c>
      <c r="L272" t="str">
        <f>_xlfn.XLOOKUP(scd[[#This Row],[district]],chillingcenters[district],chillingcenters[chilling_center_id])</f>
        <v>Chill_16</v>
      </c>
      <c r="M272" t="str">
        <f>_xlfn.XLOOKUP(scd[[#This Row],[chilling_center_id]],chillingcenters[chilling_center_id],chillingcenters[zone])</f>
        <v>MH2</v>
      </c>
      <c r="N272" t="str">
        <f>_xlfn.XLOOKUP(scd[[#This Row],[zone]],plants[zone],plants[processing_plant_id])</f>
        <v>Plant_9</v>
      </c>
      <c r="O272" t="s">
        <v>551</v>
      </c>
      <c r="P272">
        <v>19.2</v>
      </c>
      <c r="Q272">
        <v>88.9</v>
      </c>
      <c r="R272">
        <v>3.87</v>
      </c>
      <c r="S272">
        <v>8.84</v>
      </c>
      <c r="T272">
        <v>29.1</v>
      </c>
      <c r="U272">
        <v>3.6</v>
      </c>
      <c r="V272" t="b">
        <v>1</v>
      </c>
      <c r="W272">
        <v>0</v>
      </c>
      <c r="X272">
        <v>4122.29</v>
      </c>
      <c r="Y272" s="1">
        <v>45775</v>
      </c>
      <c r="Z272" t="s">
        <v>41</v>
      </c>
      <c r="AA272" t="s">
        <v>42</v>
      </c>
      <c r="AB272" t="s">
        <v>552</v>
      </c>
      <c r="AC272">
        <v>31</v>
      </c>
      <c r="AD272">
        <v>88.9</v>
      </c>
      <c r="AE272">
        <v>46.37</v>
      </c>
    </row>
    <row r="273" spans="1:31" x14ac:dyDescent="0.25">
      <c r="A273" t="s">
        <v>1132</v>
      </c>
      <c r="B273" s="1">
        <v>45805</v>
      </c>
      <c r="C273" s="2">
        <v>45805.186111111114</v>
      </c>
      <c r="D273" s="2">
        <v>45805.20416666667</v>
      </c>
      <c r="E273" t="s">
        <v>1133</v>
      </c>
      <c r="F273" t="str">
        <f>_xlfn.XLOOKUP(scd[[#This Row],[farm_id]],farms[farm_id],farms[farmer_name])</f>
        <v>Farmer_413</v>
      </c>
      <c r="G273" t="str">
        <f>_xlfn.XLOOKUP(scd[[#This Row],[farm_id]],farms[farm_id],farms[village])</f>
        <v>Village_169</v>
      </c>
      <c r="H273" t="str">
        <f>_xlfn.XLOOKUP(scd[[#This Row],[farm_id]],farms[farm_id],farms[district])</f>
        <v>Amritsar</v>
      </c>
      <c r="I273" t="str">
        <f>_xlfn.XLOOKUP(scd[[#This Row],[farm_id]],farms[farm_id],farms[state])</f>
        <v>Punjab</v>
      </c>
      <c r="J273" t="str">
        <f>_xlfn.XLOOKUP(scd[[#This Row],[district]],cooperatives[district],cooperatives[cooperative_id])</f>
        <v>Coop_7</v>
      </c>
      <c r="K273" t="str">
        <f>_xlfn.XLOOKUP(scd[[#This Row],[village]],collectioncenters[village],collectioncenters[collection_center_id])</f>
        <v>CC_78</v>
      </c>
      <c r="L273" t="str">
        <f>_xlfn.XLOOKUP(scd[[#This Row],[district]],chillingcenters[district],chillingcenters[chilling_center_id])</f>
        <v>Chill_7</v>
      </c>
      <c r="M273" t="str">
        <f>_xlfn.XLOOKUP(scd[[#This Row],[chilling_center_id]],chillingcenters[chilling_center_id],chillingcenters[zone])</f>
        <v>PJ1</v>
      </c>
      <c r="N273" t="str">
        <f>_xlfn.XLOOKUP(scd[[#This Row],[zone]],plants[zone],plants[processing_plant_id])</f>
        <v>Plant_3</v>
      </c>
      <c r="O273" t="s">
        <v>773</v>
      </c>
      <c r="P273">
        <v>2</v>
      </c>
      <c r="Q273">
        <v>21.9</v>
      </c>
      <c r="R273">
        <v>3.87</v>
      </c>
      <c r="S273">
        <v>8.2200000000000006</v>
      </c>
      <c r="T273">
        <v>27</v>
      </c>
      <c r="U273">
        <v>4.5</v>
      </c>
      <c r="V273" t="b">
        <v>1</v>
      </c>
      <c r="W273">
        <v>0.22</v>
      </c>
      <c r="X273">
        <v>964.98</v>
      </c>
      <c r="Y273" s="1">
        <v>45806</v>
      </c>
      <c r="Z273" t="s">
        <v>41</v>
      </c>
      <c r="AA273" t="s">
        <v>109</v>
      </c>
      <c r="AB273" t="s">
        <v>1134</v>
      </c>
      <c r="AC273">
        <v>26</v>
      </c>
      <c r="AD273">
        <v>21.68</v>
      </c>
      <c r="AE273">
        <v>44.51</v>
      </c>
    </row>
    <row r="274" spans="1:31" x14ac:dyDescent="0.25">
      <c r="A274" t="s">
        <v>1989</v>
      </c>
      <c r="B274" s="1">
        <v>45785</v>
      </c>
      <c r="C274" s="2">
        <v>45785.166666666664</v>
      </c>
      <c r="D274" s="2">
        <v>45785.200694444444</v>
      </c>
      <c r="E274" t="s">
        <v>1990</v>
      </c>
      <c r="F274" t="str">
        <f>_xlfn.XLOOKUP(scd[[#This Row],[farm_id]],farms[farm_id],farms[farmer_name])</f>
        <v>Farmer_111</v>
      </c>
      <c r="G274" t="str">
        <f>_xlfn.XLOOKUP(scd[[#This Row],[farm_id]],farms[farm_id],farms[village])</f>
        <v>Village_32</v>
      </c>
      <c r="H274" t="str">
        <f>_xlfn.XLOOKUP(scd[[#This Row],[farm_id]],farms[farm_id],farms[district])</f>
        <v>Jaipur</v>
      </c>
      <c r="I274" t="str">
        <f>_xlfn.XLOOKUP(scd[[#This Row],[farm_id]],farms[farm_id],farms[state])</f>
        <v>Rajasthan</v>
      </c>
      <c r="J274" t="str">
        <f>_xlfn.XLOOKUP(scd[[#This Row],[district]],cooperatives[district],cooperatives[cooperative_id])</f>
        <v>Coop_8</v>
      </c>
      <c r="K274" t="str">
        <f>_xlfn.XLOOKUP(scd[[#This Row],[village]],collectioncenters[village],collectioncenters[collection_center_id])</f>
        <v>CC_125</v>
      </c>
      <c r="L274" t="str">
        <f>_xlfn.XLOOKUP(scd[[#This Row],[district]],chillingcenters[district],chillingcenters[chilling_center_id])</f>
        <v>Chill_8</v>
      </c>
      <c r="M274" t="str">
        <f>_xlfn.XLOOKUP(scd[[#This Row],[chilling_center_id]],chillingcenters[chilling_center_id],chillingcenters[zone])</f>
        <v>RJ1</v>
      </c>
      <c r="N274" t="str">
        <f>_xlfn.XLOOKUP(scd[[#This Row],[zone]],plants[zone],plants[processing_plant_id])</f>
        <v>Plant_2</v>
      </c>
      <c r="O274" t="s">
        <v>507</v>
      </c>
      <c r="P274">
        <v>1.7</v>
      </c>
      <c r="Q274">
        <v>296.60000000000002</v>
      </c>
      <c r="R274">
        <v>3.87</v>
      </c>
      <c r="S274">
        <v>8.15</v>
      </c>
      <c r="T274">
        <v>35.5</v>
      </c>
      <c r="U274">
        <v>12</v>
      </c>
      <c r="V274" t="b">
        <v>1</v>
      </c>
      <c r="W274">
        <v>0.05</v>
      </c>
      <c r="X274">
        <v>13137.16</v>
      </c>
      <c r="Y274" s="1">
        <v>45786</v>
      </c>
      <c r="Z274" t="s">
        <v>41</v>
      </c>
      <c r="AA274" t="s">
        <v>42</v>
      </c>
      <c r="AB274" t="s">
        <v>1991</v>
      </c>
      <c r="AC274">
        <v>49</v>
      </c>
      <c r="AD274">
        <v>296.55</v>
      </c>
      <c r="AE274">
        <v>44.3</v>
      </c>
    </row>
    <row r="275" spans="1:31" x14ac:dyDescent="0.25">
      <c r="A275" t="s">
        <v>1999</v>
      </c>
      <c r="B275" s="1">
        <v>45797</v>
      </c>
      <c r="C275" s="2">
        <v>45797.26666666667</v>
      </c>
      <c r="D275" s="2">
        <v>45797.287499999999</v>
      </c>
      <c r="E275" t="s">
        <v>1230</v>
      </c>
      <c r="F275" t="str">
        <f>_xlfn.XLOOKUP(scd[[#This Row],[farm_id]],farms[farm_id],farms[farmer_name])</f>
        <v>Farmer_708</v>
      </c>
      <c r="G275" t="str">
        <f>_xlfn.XLOOKUP(scd[[#This Row],[farm_id]],farms[farm_id],farms[village])</f>
        <v>Village_5</v>
      </c>
      <c r="H275" t="str">
        <f>_xlfn.XLOOKUP(scd[[#This Row],[farm_id]],farms[farm_id],farms[district])</f>
        <v>Bengaluru Rural</v>
      </c>
      <c r="I275" t="str">
        <f>_xlfn.XLOOKUP(scd[[#This Row],[farm_id]],farms[farm_id],farms[state])</f>
        <v>Karnataka</v>
      </c>
      <c r="J275" t="str">
        <f>_xlfn.XLOOKUP(scd[[#This Row],[district]],cooperatives[district],cooperatives[cooperative_id])</f>
        <v>Coop_19</v>
      </c>
      <c r="K275" t="str">
        <f>_xlfn.XLOOKUP(scd[[#This Row],[village]],collectioncenters[village],collectioncenters[collection_center_id])</f>
        <v>CC_144</v>
      </c>
      <c r="L275" t="str">
        <f>_xlfn.XLOOKUP(scd[[#This Row],[district]],chillingcenters[district],chillingcenters[chilling_center_id])</f>
        <v>Chill_19</v>
      </c>
      <c r="M275" t="str">
        <f>_xlfn.XLOOKUP(scd[[#This Row],[chilling_center_id]],chillingcenters[chilling_center_id],chillingcenters[zone])</f>
        <v>KA1</v>
      </c>
      <c r="N275" t="str">
        <f>_xlfn.XLOOKUP(scd[[#This Row],[zone]],plants[zone],plants[processing_plant_id])</f>
        <v>Plant_6</v>
      </c>
      <c r="O275" t="s">
        <v>108</v>
      </c>
      <c r="P275">
        <v>18.2</v>
      </c>
      <c r="Q275">
        <v>30.8</v>
      </c>
      <c r="R275">
        <v>3.87</v>
      </c>
      <c r="S275">
        <v>8.52</v>
      </c>
      <c r="T275">
        <v>23.9</v>
      </c>
      <c r="U275">
        <v>23</v>
      </c>
      <c r="V275" t="b">
        <v>1</v>
      </c>
      <c r="W275">
        <v>0.41</v>
      </c>
      <c r="X275">
        <v>1380.01</v>
      </c>
      <c r="Y275" s="1">
        <v>45797</v>
      </c>
      <c r="Z275" t="s">
        <v>41</v>
      </c>
      <c r="AA275" t="s">
        <v>42</v>
      </c>
      <c r="AB275" t="s">
        <v>2000</v>
      </c>
      <c r="AC275">
        <v>30</v>
      </c>
      <c r="AD275">
        <v>30.39</v>
      </c>
      <c r="AE275">
        <v>45.41</v>
      </c>
    </row>
    <row r="276" spans="1:31" x14ac:dyDescent="0.25">
      <c r="A276" t="s">
        <v>2096</v>
      </c>
      <c r="B276" s="1">
        <v>45715</v>
      </c>
      <c r="C276" s="2">
        <v>45715.220833333333</v>
      </c>
      <c r="D276" s="2">
        <v>45715.29583333333</v>
      </c>
      <c r="E276" t="s">
        <v>2097</v>
      </c>
      <c r="F276" t="str">
        <f>_xlfn.XLOOKUP(scd[[#This Row],[farm_id]],farms[farm_id],farms[farmer_name])</f>
        <v>Farmer_803</v>
      </c>
      <c r="G276" t="str">
        <f>_xlfn.XLOOKUP(scd[[#This Row],[farm_id]],farms[farm_id],farms[village])</f>
        <v>Village_160</v>
      </c>
      <c r="H276" t="str">
        <f>_xlfn.XLOOKUP(scd[[#This Row],[farm_id]],farms[farm_id],farms[district])</f>
        <v>Bengaluru Rural</v>
      </c>
      <c r="I276" t="str">
        <f>_xlfn.XLOOKUP(scd[[#This Row],[farm_id]],farms[farm_id],farms[state])</f>
        <v>Karnataka</v>
      </c>
      <c r="J276" t="str">
        <f>_xlfn.XLOOKUP(scd[[#This Row],[district]],cooperatives[district],cooperatives[cooperative_id])</f>
        <v>Coop_19</v>
      </c>
      <c r="K276" t="str">
        <f>_xlfn.XLOOKUP(scd[[#This Row],[village]],collectioncenters[village],collectioncenters[collection_center_id])</f>
        <v>CC_69</v>
      </c>
      <c r="L276" t="str">
        <f>_xlfn.XLOOKUP(scd[[#This Row],[district]],chillingcenters[district],chillingcenters[chilling_center_id])</f>
        <v>Chill_19</v>
      </c>
      <c r="M276" t="str">
        <f>_xlfn.XLOOKUP(scd[[#This Row],[chilling_center_id]],chillingcenters[chilling_center_id],chillingcenters[zone])</f>
        <v>KA1</v>
      </c>
      <c r="N276" t="str">
        <f>_xlfn.XLOOKUP(scd[[#This Row],[zone]],plants[zone],plants[processing_plant_id])</f>
        <v>Plant_6</v>
      </c>
      <c r="O276" t="s">
        <v>742</v>
      </c>
      <c r="P276">
        <v>15.7</v>
      </c>
      <c r="Q276">
        <v>33.1</v>
      </c>
      <c r="R276">
        <v>3.87</v>
      </c>
      <c r="S276">
        <v>8.3800000000000008</v>
      </c>
      <c r="T276">
        <v>26.9</v>
      </c>
      <c r="U276">
        <v>6.7</v>
      </c>
      <c r="V276" t="b">
        <v>1</v>
      </c>
      <c r="W276">
        <v>0</v>
      </c>
      <c r="X276">
        <v>1489.17</v>
      </c>
      <c r="Y276" s="1">
        <v>45718</v>
      </c>
      <c r="Z276" t="s">
        <v>41</v>
      </c>
      <c r="AA276" t="s">
        <v>42</v>
      </c>
      <c r="AB276" t="s">
        <v>2098</v>
      </c>
      <c r="AC276">
        <v>108</v>
      </c>
      <c r="AD276">
        <v>33.1</v>
      </c>
      <c r="AE276">
        <v>44.99</v>
      </c>
    </row>
    <row r="277" spans="1:31" x14ac:dyDescent="0.25">
      <c r="A277" t="s">
        <v>2258</v>
      </c>
      <c r="B277" s="1">
        <v>45710</v>
      </c>
      <c r="C277" s="2">
        <v>45710.291666666664</v>
      </c>
      <c r="D277" s="2">
        <v>45710.35833333333</v>
      </c>
      <c r="E277" t="s">
        <v>946</v>
      </c>
      <c r="F277" t="str">
        <f>_xlfn.XLOOKUP(scd[[#This Row],[farm_id]],farms[farm_id],farms[farmer_name])</f>
        <v>Farmer_783</v>
      </c>
      <c r="G277" t="str">
        <f>_xlfn.XLOOKUP(scd[[#This Row],[farm_id]],farms[farm_id],farms[village])</f>
        <v>Village_199</v>
      </c>
      <c r="H277" t="str">
        <f>_xlfn.XLOOKUP(scd[[#This Row],[farm_id]],farms[farm_id],farms[district])</f>
        <v>Jalandhar</v>
      </c>
      <c r="I277" t="str">
        <f>_xlfn.XLOOKUP(scd[[#This Row],[farm_id]],farms[farm_id],farms[state])</f>
        <v>Punjab</v>
      </c>
      <c r="J277" t="str">
        <f>_xlfn.XLOOKUP(scd[[#This Row],[district]],cooperatives[district],cooperatives[cooperative_id])</f>
        <v>Coop_26</v>
      </c>
      <c r="K277" t="str">
        <f>_xlfn.XLOOKUP(scd[[#This Row],[village]],collectioncenters[village],collectioncenters[collection_center_id])</f>
        <v>CC_109</v>
      </c>
      <c r="L277" t="str">
        <f>_xlfn.XLOOKUP(scd[[#This Row],[district]],chillingcenters[district],chillingcenters[chilling_center_id])</f>
        <v>Chill_26</v>
      </c>
      <c r="M277" t="str">
        <f>_xlfn.XLOOKUP(scd[[#This Row],[chilling_center_id]],chillingcenters[chilling_center_id],chillingcenters[zone])</f>
        <v>PJ1</v>
      </c>
      <c r="N277" t="str">
        <f>_xlfn.XLOOKUP(scd[[#This Row],[zone]],plants[zone],plants[processing_plant_id])</f>
        <v>Plant_3</v>
      </c>
      <c r="O277" t="s">
        <v>660</v>
      </c>
      <c r="P277">
        <v>3.2</v>
      </c>
      <c r="Q277">
        <v>36.700000000000003</v>
      </c>
      <c r="R277">
        <v>3.87</v>
      </c>
      <c r="S277">
        <v>8.4</v>
      </c>
      <c r="T277">
        <v>32.299999999999997</v>
      </c>
      <c r="U277">
        <v>12</v>
      </c>
      <c r="V277" t="b">
        <v>1</v>
      </c>
      <c r="W277">
        <v>0.37</v>
      </c>
      <c r="X277">
        <v>1636.67</v>
      </c>
      <c r="Y277" s="1">
        <v>45711</v>
      </c>
      <c r="Z277" t="s">
        <v>41</v>
      </c>
      <c r="AA277" t="s">
        <v>42</v>
      </c>
      <c r="AB277" t="s">
        <v>2260</v>
      </c>
      <c r="AC277">
        <v>96</v>
      </c>
      <c r="AD277">
        <v>36.33</v>
      </c>
      <c r="AE277">
        <v>45.05</v>
      </c>
    </row>
    <row r="278" spans="1:31" x14ac:dyDescent="0.25">
      <c r="A278" t="s">
        <v>2310</v>
      </c>
      <c r="B278" s="1">
        <v>45664</v>
      </c>
      <c r="C278" s="2">
        <v>45664.270833333336</v>
      </c>
      <c r="D278" s="2">
        <v>45664.308333333334</v>
      </c>
      <c r="E278" t="s">
        <v>2204</v>
      </c>
      <c r="F278" t="str">
        <f>_xlfn.XLOOKUP(scd[[#This Row],[farm_id]],farms[farm_id],farms[farmer_name])</f>
        <v>Farmer_841</v>
      </c>
      <c r="G278" t="str">
        <f>_xlfn.XLOOKUP(scd[[#This Row],[farm_id]],farms[farm_id],farms[village])</f>
        <v>Village_12</v>
      </c>
      <c r="H278" t="str">
        <f>_xlfn.XLOOKUP(scd[[#This Row],[farm_id]],farms[farm_id],farms[district])</f>
        <v>Ahmedabad</v>
      </c>
      <c r="I278" t="str">
        <f>_xlfn.XLOOKUP(scd[[#This Row],[farm_id]],farms[farm_id],farms[state])</f>
        <v>Gujarat</v>
      </c>
      <c r="J278" t="str">
        <f>_xlfn.XLOOKUP(scd[[#This Row],[district]],cooperatives[district],cooperatives[cooperative_id])</f>
        <v>Coop_24</v>
      </c>
      <c r="K278" t="str">
        <f>_xlfn.XLOOKUP(scd[[#This Row],[village]],collectioncenters[village],collectioncenters[collection_center_id])</f>
        <v>CC_24</v>
      </c>
      <c r="L278" t="str">
        <f>_xlfn.XLOOKUP(scd[[#This Row],[district]],chillingcenters[district],chillingcenters[chilling_center_id])</f>
        <v>Chill_24</v>
      </c>
      <c r="M278" t="str">
        <f>_xlfn.XLOOKUP(scd[[#This Row],[chilling_center_id]],chillingcenters[chilling_center_id],chillingcenters[zone])</f>
        <v>MH1</v>
      </c>
      <c r="N278" t="str">
        <f>_xlfn.XLOOKUP(scd[[#This Row],[zone]],plants[zone],plants[processing_plant_id])</f>
        <v>Plant_4</v>
      </c>
      <c r="O278" t="s">
        <v>223</v>
      </c>
      <c r="P278">
        <v>33.799999999999997</v>
      </c>
      <c r="Q278">
        <v>24.1</v>
      </c>
      <c r="R278">
        <v>3.87</v>
      </c>
      <c r="S278">
        <v>8.9700000000000006</v>
      </c>
      <c r="T278">
        <v>28.8</v>
      </c>
      <c r="U278">
        <v>5.2</v>
      </c>
      <c r="V278" t="b">
        <v>1</v>
      </c>
      <c r="W278">
        <v>0</v>
      </c>
      <c r="X278">
        <v>1126.92</v>
      </c>
      <c r="Y278" s="1">
        <v>45664</v>
      </c>
      <c r="Z278" t="s">
        <v>41</v>
      </c>
      <c r="AA278" t="s">
        <v>42</v>
      </c>
      <c r="AB278" t="s">
        <v>2311</v>
      </c>
      <c r="AC278">
        <v>54</v>
      </c>
      <c r="AD278">
        <v>24.1</v>
      </c>
      <c r="AE278">
        <v>46.76</v>
      </c>
    </row>
    <row r="279" spans="1:31" x14ac:dyDescent="0.25">
      <c r="A279" t="s">
        <v>2500</v>
      </c>
      <c r="B279" s="1">
        <v>45800</v>
      </c>
      <c r="C279" s="2">
        <v>45800.415972222225</v>
      </c>
      <c r="D279" s="2">
        <v>45800.421527777777</v>
      </c>
      <c r="E279" t="s">
        <v>2193</v>
      </c>
      <c r="F279" t="str">
        <f>_xlfn.XLOOKUP(scd[[#This Row],[farm_id]],farms[farm_id],farms[farmer_name])</f>
        <v>Farmer_216</v>
      </c>
      <c r="G279" t="str">
        <f>_xlfn.XLOOKUP(scd[[#This Row],[farm_id]],farms[farm_id],farms[village])</f>
        <v>Village_175</v>
      </c>
      <c r="H279" t="str">
        <f>_xlfn.XLOOKUP(scd[[#This Row],[farm_id]],farms[farm_id],farms[district])</f>
        <v>Bengaluru Rural</v>
      </c>
      <c r="I279" t="str">
        <f>_xlfn.XLOOKUP(scd[[#This Row],[farm_id]],farms[farm_id],farms[state])</f>
        <v>Karnataka</v>
      </c>
      <c r="J279" t="str">
        <f>_xlfn.XLOOKUP(scd[[#This Row],[district]],cooperatives[district],cooperatives[cooperative_id])</f>
        <v>Coop_19</v>
      </c>
      <c r="K279" t="str">
        <f>_xlfn.XLOOKUP(scd[[#This Row],[village]],collectioncenters[village],collectioncenters[collection_center_id])</f>
        <v>CC_84</v>
      </c>
      <c r="L279" t="str">
        <f>_xlfn.XLOOKUP(scd[[#This Row],[district]],chillingcenters[district],chillingcenters[chilling_center_id])</f>
        <v>Chill_19</v>
      </c>
      <c r="M279" t="str">
        <f>_xlfn.XLOOKUP(scd[[#This Row],[chilling_center_id]],chillingcenters[chilling_center_id],chillingcenters[zone])</f>
        <v>KA1</v>
      </c>
      <c r="N279" t="str">
        <f>_xlfn.XLOOKUP(scd[[#This Row],[zone]],plants[zone],plants[processing_plant_id])</f>
        <v>Plant_6</v>
      </c>
      <c r="O279" t="s">
        <v>223</v>
      </c>
      <c r="P279">
        <v>2.8</v>
      </c>
      <c r="Q279">
        <v>20.7</v>
      </c>
      <c r="R279">
        <v>3.87</v>
      </c>
      <c r="S279">
        <v>8.58</v>
      </c>
      <c r="T279">
        <v>29.9</v>
      </c>
      <c r="U279">
        <v>8.4</v>
      </c>
      <c r="V279" t="b">
        <v>1</v>
      </c>
      <c r="W279">
        <v>0.17</v>
      </c>
      <c r="X279">
        <v>935.96</v>
      </c>
      <c r="Y279" s="1">
        <v>45801</v>
      </c>
      <c r="Z279" t="s">
        <v>41</v>
      </c>
      <c r="AA279" t="s">
        <v>54</v>
      </c>
      <c r="AB279" t="s">
        <v>2502</v>
      </c>
      <c r="AC279">
        <v>8</v>
      </c>
      <c r="AD279">
        <v>20.529999999999902</v>
      </c>
      <c r="AE279">
        <v>45.59</v>
      </c>
    </row>
    <row r="280" spans="1:31" x14ac:dyDescent="0.25">
      <c r="A280" t="s">
        <v>2774</v>
      </c>
      <c r="B280" s="1">
        <v>45742</v>
      </c>
      <c r="C280" s="2">
        <v>45742.268055555556</v>
      </c>
      <c r="D280" s="2">
        <v>45742.271527777775</v>
      </c>
      <c r="E280" t="s">
        <v>2775</v>
      </c>
      <c r="F280" t="str">
        <f>_xlfn.XLOOKUP(scd[[#This Row],[farm_id]],farms[farm_id],farms[farmer_name])</f>
        <v>Farmer_848</v>
      </c>
      <c r="G280" t="str">
        <f>_xlfn.XLOOKUP(scd[[#This Row],[farm_id]],farms[farm_id],farms[village])</f>
        <v>Village_94</v>
      </c>
      <c r="H280" t="str">
        <f>_xlfn.XLOOKUP(scd[[#This Row],[farm_id]],farms[farm_id],farms[district])</f>
        <v>Pune</v>
      </c>
      <c r="I280" t="str">
        <f>_xlfn.XLOOKUP(scd[[#This Row],[farm_id]],farms[farm_id],farms[state])</f>
        <v>Maharashtra</v>
      </c>
      <c r="J280" t="str">
        <f>_xlfn.XLOOKUP(scd[[#This Row],[district]],cooperatives[district],cooperatives[cooperative_id])</f>
        <v>Coop_4</v>
      </c>
      <c r="K280" t="str">
        <f>_xlfn.XLOOKUP(scd[[#This Row],[village]],collectioncenters[village],collectioncenters[collection_center_id])</f>
        <v>CC_190</v>
      </c>
      <c r="L280" t="str">
        <f>_xlfn.XLOOKUP(scd[[#This Row],[district]],chillingcenters[district],chillingcenters[chilling_center_id])</f>
        <v>Chill_4</v>
      </c>
      <c r="M280" t="str">
        <f>_xlfn.XLOOKUP(scd[[#This Row],[chilling_center_id]],chillingcenters[chilling_center_id],chillingcenters[zone])</f>
        <v>MH1</v>
      </c>
      <c r="N280" t="str">
        <f>_xlfn.XLOOKUP(scd[[#This Row],[zone]],plants[zone],plants[processing_plant_id])</f>
        <v>Plant_4</v>
      </c>
      <c r="O280" t="s">
        <v>138</v>
      </c>
      <c r="P280">
        <v>31.3</v>
      </c>
      <c r="Q280">
        <v>67.400000000000006</v>
      </c>
      <c r="R280">
        <v>3.87</v>
      </c>
      <c r="S280">
        <v>8.98</v>
      </c>
      <c r="T280">
        <v>28.1</v>
      </c>
      <c r="U280">
        <v>9.1999999999999993</v>
      </c>
      <c r="V280" t="b">
        <v>0</v>
      </c>
      <c r="W280">
        <v>1.69</v>
      </c>
      <c r="X280">
        <v>3074.57</v>
      </c>
      <c r="Y280" s="1">
        <v>45745</v>
      </c>
      <c r="Z280" t="s">
        <v>41</v>
      </c>
      <c r="AA280" t="s">
        <v>42</v>
      </c>
      <c r="AB280" t="s">
        <v>2776</v>
      </c>
      <c r="AC280">
        <v>5</v>
      </c>
      <c r="AD280">
        <v>65.709999999999994</v>
      </c>
      <c r="AE280">
        <v>46.79</v>
      </c>
    </row>
    <row r="281" spans="1:31" x14ac:dyDescent="0.25">
      <c r="A281" t="s">
        <v>1116</v>
      </c>
      <c r="B281" s="1">
        <v>45781</v>
      </c>
      <c r="C281" s="2">
        <v>45781.388888888891</v>
      </c>
      <c r="D281" s="2">
        <v>45781.431944444441</v>
      </c>
      <c r="E281" t="s">
        <v>1117</v>
      </c>
      <c r="F281" t="str">
        <f>_xlfn.XLOOKUP(scd[[#This Row],[farm_id]],farms[farm_id],farms[farmer_name])</f>
        <v>Farmer_401</v>
      </c>
      <c r="G281" t="str">
        <f>_xlfn.XLOOKUP(scd[[#This Row],[farm_id]],farms[farm_id],farms[village])</f>
        <v>Village_45</v>
      </c>
      <c r="H281" t="str">
        <f>_xlfn.XLOOKUP(scd[[#This Row],[farm_id]],farms[farm_id],farms[district])</f>
        <v>Ludhiana</v>
      </c>
      <c r="I281" t="str">
        <f>_xlfn.XLOOKUP(scd[[#This Row],[farm_id]],farms[farm_id],farms[state])</f>
        <v>Punjab</v>
      </c>
      <c r="J281" t="str">
        <f>_xlfn.XLOOKUP(scd[[#This Row],[district]],cooperatives[district],cooperatives[cooperative_id])</f>
        <v>Coop_27</v>
      </c>
      <c r="K281" t="str">
        <f>_xlfn.XLOOKUP(scd[[#This Row],[village]],collectioncenters[village],collectioncenters[collection_center_id])</f>
        <v>CC_139</v>
      </c>
      <c r="L281" t="str">
        <f>_xlfn.XLOOKUP(scd[[#This Row],[district]],chillingcenters[district],chillingcenters[chilling_center_id])</f>
        <v>Chill_27</v>
      </c>
      <c r="M281" t="str">
        <f>_xlfn.XLOOKUP(scd[[#This Row],[chilling_center_id]],chillingcenters[chilling_center_id],chillingcenters[zone])</f>
        <v>PJ2</v>
      </c>
      <c r="N281" t="str">
        <f>_xlfn.XLOOKUP(scd[[#This Row],[zone]],plants[zone],plants[processing_plant_id])</f>
        <v>Plant_7</v>
      </c>
      <c r="O281" t="s">
        <v>163</v>
      </c>
      <c r="P281">
        <v>7.2</v>
      </c>
      <c r="Q281">
        <v>63</v>
      </c>
      <c r="R281">
        <v>3.88</v>
      </c>
      <c r="S281">
        <v>8.19</v>
      </c>
      <c r="T281">
        <v>25.9</v>
      </c>
      <c r="U281">
        <v>4.8</v>
      </c>
      <c r="V281" t="b">
        <v>1</v>
      </c>
      <c r="W281">
        <v>0</v>
      </c>
      <c r="X281">
        <v>2801.61</v>
      </c>
      <c r="Y281" s="1">
        <v>45784</v>
      </c>
      <c r="Z281" t="s">
        <v>239</v>
      </c>
      <c r="AA281" t="s">
        <v>42</v>
      </c>
      <c r="AB281" t="s">
        <v>1119</v>
      </c>
      <c r="AC281">
        <v>62</v>
      </c>
      <c r="AD281">
        <v>63</v>
      </c>
      <c r="AE281">
        <v>44.47</v>
      </c>
    </row>
    <row r="282" spans="1:31" x14ac:dyDescent="0.25">
      <c r="A282" t="s">
        <v>1609</v>
      </c>
      <c r="B282" s="1">
        <v>45683</v>
      </c>
      <c r="C282" s="2">
        <v>45683.365277777775</v>
      </c>
      <c r="D282" s="2">
        <v>45683.383333333331</v>
      </c>
      <c r="E282" t="s">
        <v>1610</v>
      </c>
      <c r="F282" t="str">
        <f>_xlfn.XLOOKUP(scd[[#This Row],[farm_id]],farms[farm_id],farms[farmer_name])</f>
        <v>Farmer_741</v>
      </c>
      <c r="G282" t="str">
        <f>_xlfn.XLOOKUP(scd[[#This Row],[farm_id]],farms[farm_id],farms[village])</f>
        <v>Village_158</v>
      </c>
      <c r="H282" t="str">
        <f>_xlfn.XLOOKUP(scd[[#This Row],[farm_id]],farms[farm_id],farms[district])</f>
        <v>Ahmedabad</v>
      </c>
      <c r="I282" t="str">
        <f>_xlfn.XLOOKUP(scd[[#This Row],[farm_id]],farms[farm_id],farms[state])</f>
        <v>Gujarat</v>
      </c>
      <c r="J282" t="str">
        <f>_xlfn.XLOOKUP(scd[[#This Row],[district]],cooperatives[district],cooperatives[cooperative_id])</f>
        <v>Coop_24</v>
      </c>
      <c r="K282" t="str">
        <f>_xlfn.XLOOKUP(scd[[#This Row],[village]],collectioncenters[village],collectioncenters[collection_center_id])</f>
        <v>CC_66</v>
      </c>
      <c r="L282" t="str">
        <f>_xlfn.XLOOKUP(scd[[#This Row],[district]],chillingcenters[district],chillingcenters[chilling_center_id])</f>
        <v>Chill_24</v>
      </c>
      <c r="M282" t="str">
        <f>_xlfn.XLOOKUP(scd[[#This Row],[chilling_center_id]],chillingcenters[chilling_center_id],chillingcenters[zone])</f>
        <v>MH1</v>
      </c>
      <c r="N282" t="str">
        <f>_xlfn.XLOOKUP(scd[[#This Row],[zone]],plants[zone],plants[processing_plant_id])</f>
        <v>Plant_4</v>
      </c>
      <c r="O282" t="s">
        <v>723</v>
      </c>
      <c r="P282">
        <v>2</v>
      </c>
      <c r="Q282">
        <v>59.7</v>
      </c>
      <c r="R282">
        <v>3.88</v>
      </c>
      <c r="S282">
        <v>8.66</v>
      </c>
      <c r="T282">
        <v>24.5</v>
      </c>
      <c r="U282">
        <v>4.3</v>
      </c>
      <c r="V282" t="b">
        <v>1</v>
      </c>
      <c r="W282">
        <v>0</v>
      </c>
      <c r="X282">
        <v>2739.04</v>
      </c>
      <c r="Y282" s="1">
        <v>45685</v>
      </c>
      <c r="Z282" t="s">
        <v>76</v>
      </c>
      <c r="AA282" t="s">
        <v>42</v>
      </c>
      <c r="AB282" t="s">
        <v>1611</v>
      </c>
      <c r="AC282">
        <v>26</v>
      </c>
      <c r="AD282">
        <v>59.7</v>
      </c>
      <c r="AE282">
        <v>45.88</v>
      </c>
    </row>
    <row r="283" spans="1:31" x14ac:dyDescent="0.25">
      <c r="A283" t="s">
        <v>2469</v>
      </c>
      <c r="B283" s="1">
        <v>45830</v>
      </c>
      <c r="C283" s="2">
        <v>45830.289583333331</v>
      </c>
      <c r="D283" s="2">
        <v>45830.343055555553</v>
      </c>
      <c r="E283" t="s">
        <v>1942</v>
      </c>
      <c r="F283" t="str">
        <f>_xlfn.XLOOKUP(scd[[#This Row],[farm_id]],farms[farm_id],farms[farmer_name])</f>
        <v>Farmer_121</v>
      </c>
      <c r="G283" t="str">
        <f>_xlfn.XLOOKUP(scd[[#This Row],[farm_id]],farms[farm_id],farms[village])</f>
        <v>Village_46</v>
      </c>
      <c r="H283" t="str">
        <f>_xlfn.XLOOKUP(scd[[#This Row],[farm_id]],farms[farm_id],farms[district])</f>
        <v>Bengaluru Rural</v>
      </c>
      <c r="I283" t="str">
        <f>_xlfn.XLOOKUP(scd[[#This Row],[farm_id]],farms[farm_id],farms[state])</f>
        <v>Karnataka</v>
      </c>
      <c r="J283" t="str">
        <f>_xlfn.XLOOKUP(scd[[#This Row],[district]],cooperatives[district],cooperatives[cooperative_id])</f>
        <v>Coop_19</v>
      </c>
      <c r="K283" t="str">
        <f>_xlfn.XLOOKUP(scd[[#This Row],[village]],collectioncenters[village],collectioncenters[collection_center_id])</f>
        <v>CC_140</v>
      </c>
      <c r="L283" t="str">
        <f>_xlfn.XLOOKUP(scd[[#This Row],[district]],chillingcenters[district],chillingcenters[chilling_center_id])</f>
        <v>Chill_19</v>
      </c>
      <c r="M283" t="str">
        <f>_xlfn.XLOOKUP(scd[[#This Row],[chilling_center_id]],chillingcenters[chilling_center_id],chillingcenters[zone])</f>
        <v>KA1</v>
      </c>
      <c r="N283" t="str">
        <f>_xlfn.XLOOKUP(scd[[#This Row],[zone]],plants[zone],plants[processing_plant_id])</f>
        <v>Plant_6</v>
      </c>
      <c r="O283" t="s">
        <v>185</v>
      </c>
      <c r="P283">
        <v>14.4</v>
      </c>
      <c r="Q283">
        <v>5.3</v>
      </c>
      <c r="R283">
        <v>3.88</v>
      </c>
      <c r="S283">
        <v>8.59</v>
      </c>
      <c r="T283">
        <v>26.4</v>
      </c>
      <c r="U283">
        <v>3.6</v>
      </c>
      <c r="V283" t="b">
        <v>1</v>
      </c>
      <c r="W283">
        <v>0.25</v>
      </c>
      <c r="X283">
        <v>230.63</v>
      </c>
      <c r="Y283" s="1">
        <v>45830</v>
      </c>
      <c r="Z283" t="s">
        <v>76</v>
      </c>
      <c r="AA283" t="s">
        <v>42</v>
      </c>
      <c r="AB283" t="s">
        <v>2470</v>
      </c>
      <c r="AC283">
        <v>77</v>
      </c>
      <c r="AD283">
        <v>5.05</v>
      </c>
      <c r="AE283">
        <v>45.67</v>
      </c>
    </row>
    <row r="284" spans="1:31" x14ac:dyDescent="0.25">
      <c r="A284" t="s">
        <v>2866</v>
      </c>
      <c r="B284" s="1">
        <v>45783</v>
      </c>
      <c r="C284" s="2">
        <v>45783.414583333331</v>
      </c>
      <c r="D284" s="2">
        <v>45783.431944444441</v>
      </c>
      <c r="E284" t="s">
        <v>2867</v>
      </c>
      <c r="F284" t="str">
        <f>_xlfn.XLOOKUP(scd[[#This Row],[farm_id]],farms[farm_id],farms[farmer_name])</f>
        <v>Farmer_294</v>
      </c>
      <c r="G284" t="str">
        <f>_xlfn.XLOOKUP(scd[[#This Row],[farm_id]],farms[farm_id],farms[village])</f>
        <v>Village_46</v>
      </c>
      <c r="H284" t="str">
        <f>_xlfn.XLOOKUP(scd[[#This Row],[farm_id]],farms[farm_id],farms[district])</f>
        <v>Bengaluru Rural</v>
      </c>
      <c r="I284" t="str">
        <f>_xlfn.XLOOKUP(scd[[#This Row],[farm_id]],farms[farm_id],farms[state])</f>
        <v>Karnataka</v>
      </c>
      <c r="J284" t="str">
        <f>_xlfn.XLOOKUP(scd[[#This Row],[district]],cooperatives[district],cooperatives[cooperative_id])</f>
        <v>Coop_19</v>
      </c>
      <c r="K284" t="str">
        <f>_xlfn.XLOOKUP(scd[[#This Row],[village]],collectioncenters[village],collectioncenters[collection_center_id])</f>
        <v>CC_140</v>
      </c>
      <c r="L284" t="str">
        <f>_xlfn.XLOOKUP(scd[[#This Row],[district]],chillingcenters[district],chillingcenters[chilling_center_id])</f>
        <v>Chill_19</v>
      </c>
      <c r="M284" t="str">
        <f>_xlfn.XLOOKUP(scd[[#This Row],[chilling_center_id]],chillingcenters[chilling_center_id],chillingcenters[zone])</f>
        <v>KA1</v>
      </c>
      <c r="N284" t="str">
        <f>_xlfn.XLOOKUP(scd[[#This Row],[zone]],plants[zone],plants[processing_plant_id])</f>
        <v>Plant_6</v>
      </c>
      <c r="O284" t="s">
        <v>632</v>
      </c>
      <c r="P284">
        <v>2.5</v>
      </c>
      <c r="Q284">
        <v>58.5</v>
      </c>
      <c r="R284">
        <v>3.88</v>
      </c>
      <c r="S284">
        <v>8.59</v>
      </c>
      <c r="T284">
        <v>34.1</v>
      </c>
      <c r="U284">
        <v>12</v>
      </c>
      <c r="V284" t="b">
        <v>1</v>
      </c>
      <c r="W284">
        <v>0</v>
      </c>
      <c r="X284">
        <v>2671.7</v>
      </c>
      <c r="Y284" s="1">
        <v>45784</v>
      </c>
      <c r="Z284" t="s">
        <v>41</v>
      </c>
      <c r="AA284" t="s">
        <v>109</v>
      </c>
      <c r="AB284" t="s">
        <v>2868</v>
      </c>
      <c r="AC284">
        <v>25</v>
      </c>
      <c r="AD284">
        <v>58.5</v>
      </c>
      <c r="AE284">
        <v>45.67</v>
      </c>
    </row>
    <row r="285" spans="1:31" x14ac:dyDescent="0.25">
      <c r="A285" t="s">
        <v>3239</v>
      </c>
      <c r="B285" s="1">
        <v>45683</v>
      </c>
      <c r="C285" s="2">
        <v>45683.45416666667</v>
      </c>
      <c r="D285" s="2">
        <v>45683.51458333333</v>
      </c>
      <c r="E285" t="s">
        <v>2199</v>
      </c>
      <c r="F285" t="str">
        <f>_xlfn.XLOOKUP(scd[[#This Row],[farm_id]],farms[farm_id],farms[farmer_name])</f>
        <v>Farmer_675</v>
      </c>
      <c r="G285" t="str">
        <f>_xlfn.XLOOKUP(scd[[#This Row],[farm_id]],farms[farm_id],farms[village])</f>
        <v>Village_176</v>
      </c>
      <c r="H285" t="str">
        <f>_xlfn.XLOOKUP(scd[[#This Row],[farm_id]],farms[farm_id],farms[district])</f>
        <v>Karnal</v>
      </c>
      <c r="I285" t="str">
        <f>_xlfn.XLOOKUP(scd[[#This Row],[farm_id]],farms[farm_id],farms[state])</f>
        <v>Haryana</v>
      </c>
      <c r="J285" t="str">
        <f>_xlfn.XLOOKUP(scd[[#This Row],[district]],cooperatives[district],cooperatives[cooperative_id])</f>
        <v>Coop_1</v>
      </c>
      <c r="K285" t="str">
        <f>_xlfn.XLOOKUP(scd[[#This Row],[village]],collectioncenters[village],collectioncenters[collection_center_id])</f>
        <v>CC_85</v>
      </c>
      <c r="L285" t="str">
        <f>_xlfn.XLOOKUP(scd[[#This Row],[district]],chillingcenters[district],chillingcenters[chilling_center_id])</f>
        <v>Chill_1</v>
      </c>
      <c r="M285" t="str">
        <f>_xlfn.XLOOKUP(scd[[#This Row],[chilling_center_id]],chillingcenters[chilling_center_id],chillingcenters[zone])</f>
        <v>HR1</v>
      </c>
      <c r="N285" t="str">
        <f>_xlfn.XLOOKUP(scd[[#This Row],[zone]],plants[zone],plants[processing_plant_id])</f>
        <v>Plant_11</v>
      </c>
      <c r="O285" t="s">
        <v>632</v>
      </c>
      <c r="P285">
        <v>15.4</v>
      </c>
      <c r="Q285">
        <v>90.5</v>
      </c>
      <c r="R285">
        <v>3.88</v>
      </c>
      <c r="S285">
        <v>7.97</v>
      </c>
      <c r="T285">
        <v>33.200000000000003</v>
      </c>
      <c r="U285">
        <v>11.1</v>
      </c>
      <c r="V285" t="b">
        <v>1</v>
      </c>
      <c r="W285">
        <v>0.83</v>
      </c>
      <c r="X285">
        <v>3928.44</v>
      </c>
      <c r="Y285" s="1">
        <v>45686</v>
      </c>
      <c r="Z285" t="s">
        <v>76</v>
      </c>
      <c r="AA285" t="s">
        <v>42</v>
      </c>
      <c r="AB285" t="s">
        <v>3241</v>
      </c>
      <c r="AC285">
        <v>87</v>
      </c>
      <c r="AD285">
        <v>89.67</v>
      </c>
      <c r="AE285">
        <v>43.81</v>
      </c>
    </row>
    <row r="286" spans="1:31" x14ac:dyDescent="0.25">
      <c r="A286" t="s">
        <v>3313</v>
      </c>
      <c r="B286" s="1">
        <v>45662</v>
      </c>
      <c r="C286" s="2">
        <v>45662.191666666666</v>
      </c>
      <c r="D286" s="2">
        <v>45662.195138888892</v>
      </c>
      <c r="E286" t="s">
        <v>586</v>
      </c>
      <c r="F286" t="str">
        <f>_xlfn.XLOOKUP(scd[[#This Row],[farm_id]],farms[farm_id],farms[farmer_name])</f>
        <v>Farmer_667</v>
      </c>
      <c r="G286" t="str">
        <f>_xlfn.XLOOKUP(scd[[#This Row],[farm_id]],farms[farm_id],farms[village])</f>
        <v>Village_173</v>
      </c>
      <c r="H286" t="str">
        <f>_xlfn.XLOOKUP(scd[[#This Row],[farm_id]],farms[farm_id],farms[district])</f>
        <v>Jodhpur</v>
      </c>
      <c r="I286" t="str">
        <f>_xlfn.XLOOKUP(scd[[#This Row],[farm_id]],farms[farm_id],farms[state])</f>
        <v>Rajasthan</v>
      </c>
      <c r="J286" t="str">
        <f>_xlfn.XLOOKUP(scd[[#This Row],[district]],cooperatives[district],cooperatives[cooperative_id])</f>
        <v>Coop_23</v>
      </c>
      <c r="K286" t="str">
        <f>_xlfn.XLOOKUP(scd[[#This Row],[village]],collectioncenters[village],collectioncenters[collection_center_id])</f>
        <v>CC_83</v>
      </c>
      <c r="L286" t="str">
        <f>_xlfn.XLOOKUP(scd[[#This Row],[district]],chillingcenters[district],chillingcenters[chilling_center_id])</f>
        <v>Chill_23</v>
      </c>
      <c r="M286" t="str">
        <f>_xlfn.XLOOKUP(scd[[#This Row],[chilling_center_id]],chillingcenters[chilling_center_id],chillingcenters[zone])</f>
        <v>RJ2</v>
      </c>
      <c r="N286" t="str">
        <f>_xlfn.XLOOKUP(scd[[#This Row],[zone]],plants[zone],plants[processing_plant_id])</f>
        <v>Plant_5</v>
      </c>
      <c r="O286" t="s">
        <v>273</v>
      </c>
      <c r="P286">
        <v>29.2</v>
      </c>
      <c r="Q286">
        <v>50.5</v>
      </c>
      <c r="R286">
        <v>3.88</v>
      </c>
      <c r="S286">
        <v>8.18</v>
      </c>
      <c r="T286">
        <v>25.8</v>
      </c>
      <c r="U286">
        <v>22.6</v>
      </c>
      <c r="V286" t="b">
        <v>1</v>
      </c>
      <c r="W286">
        <v>0.56000000000000005</v>
      </c>
      <c r="X286">
        <v>2219.33</v>
      </c>
      <c r="Y286" s="1">
        <v>45663</v>
      </c>
      <c r="Z286" t="s">
        <v>41</v>
      </c>
      <c r="AA286" t="s">
        <v>42</v>
      </c>
      <c r="AB286" t="s">
        <v>3315</v>
      </c>
      <c r="AC286">
        <v>5</v>
      </c>
      <c r="AD286">
        <v>49.94</v>
      </c>
      <c r="AE286">
        <v>44.44</v>
      </c>
    </row>
    <row r="287" spans="1:31" x14ac:dyDescent="0.25">
      <c r="A287" t="s">
        <v>3335</v>
      </c>
      <c r="B287" s="1">
        <v>45720</v>
      </c>
      <c r="C287" s="2">
        <v>45720.451388888891</v>
      </c>
      <c r="D287" s="2">
        <v>45720.5</v>
      </c>
      <c r="E287" t="s">
        <v>376</v>
      </c>
      <c r="F287" t="str">
        <f>_xlfn.XLOOKUP(scd[[#This Row],[farm_id]],farms[farm_id],farms[farmer_name])</f>
        <v>Farmer_878</v>
      </c>
      <c r="G287" t="str">
        <f>_xlfn.XLOOKUP(scd[[#This Row],[farm_id]],farms[farm_id],farms[village])</f>
        <v>Village_34</v>
      </c>
      <c r="H287" t="str">
        <f>_xlfn.XLOOKUP(scd[[#This Row],[farm_id]],farms[farm_id],farms[district])</f>
        <v>Vadodara</v>
      </c>
      <c r="I287" t="str">
        <f>_xlfn.XLOOKUP(scd[[#This Row],[farm_id]],farms[farm_id],farms[state])</f>
        <v>Gujarat</v>
      </c>
      <c r="J287" t="str">
        <f>_xlfn.XLOOKUP(scd[[#This Row],[district]],cooperatives[district],cooperatives[cooperative_id])</f>
        <v>Coop_6</v>
      </c>
      <c r="K287" t="str">
        <f>_xlfn.XLOOKUP(scd[[#This Row],[village]],collectioncenters[village],collectioncenters[collection_center_id])</f>
        <v>CC_127</v>
      </c>
      <c r="L287" t="str">
        <f>_xlfn.XLOOKUP(scd[[#This Row],[district]],chillingcenters[district],chillingcenters[chilling_center_id])</f>
        <v>Chill_6</v>
      </c>
      <c r="M287" t="str">
        <f>_xlfn.XLOOKUP(scd[[#This Row],[chilling_center_id]],chillingcenters[chilling_center_id],chillingcenters[zone])</f>
        <v>MH1</v>
      </c>
      <c r="N287" t="str">
        <f>_xlfn.XLOOKUP(scd[[#This Row],[zone]],plants[zone],plants[processing_plant_id])</f>
        <v>Plant_4</v>
      </c>
      <c r="O287" t="s">
        <v>291</v>
      </c>
      <c r="P287">
        <v>2.6</v>
      </c>
      <c r="Q287">
        <v>14.9</v>
      </c>
      <c r="R287">
        <v>3.88</v>
      </c>
      <c r="S287">
        <v>8.8699999999999992</v>
      </c>
      <c r="T287">
        <v>34.9</v>
      </c>
      <c r="U287">
        <v>12</v>
      </c>
      <c r="V287" t="b">
        <v>1</v>
      </c>
      <c r="W287">
        <v>0</v>
      </c>
      <c r="X287">
        <v>693</v>
      </c>
      <c r="Y287" s="1">
        <v>45727</v>
      </c>
      <c r="Z287" t="s">
        <v>41</v>
      </c>
      <c r="AA287" t="s">
        <v>109</v>
      </c>
      <c r="AB287" t="s">
        <v>3337</v>
      </c>
      <c r="AC287">
        <v>70</v>
      </c>
      <c r="AD287">
        <v>14.9</v>
      </c>
      <c r="AE287">
        <v>46.51</v>
      </c>
    </row>
    <row r="288" spans="1:31" x14ac:dyDescent="0.25">
      <c r="A288" t="s">
        <v>3349</v>
      </c>
      <c r="B288" s="1">
        <v>45809</v>
      </c>
      <c r="C288" s="2">
        <v>45809.300694444442</v>
      </c>
      <c r="D288" s="2">
        <v>45809.357638888891</v>
      </c>
      <c r="E288" t="s">
        <v>2709</v>
      </c>
      <c r="F288" t="str">
        <f>_xlfn.XLOOKUP(scd[[#This Row],[farm_id]],farms[farm_id],farms[farmer_name])</f>
        <v>Farmer_645</v>
      </c>
      <c r="G288" t="str">
        <f>_xlfn.XLOOKUP(scd[[#This Row],[farm_id]],farms[farm_id],farms[village])</f>
        <v>Village_171</v>
      </c>
      <c r="H288" t="str">
        <f>_xlfn.XLOOKUP(scd[[#This Row],[farm_id]],farms[farm_id],farms[district])</f>
        <v>Pune</v>
      </c>
      <c r="I288" t="str">
        <f>_xlfn.XLOOKUP(scd[[#This Row],[farm_id]],farms[farm_id],farms[state])</f>
        <v>Maharashtra</v>
      </c>
      <c r="J288" t="str">
        <f>_xlfn.XLOOKUP(scd[[#This Row],[district]],cooperatives[district],cooperatives[cooperative_id])</f>
        <v>Coop_4</v>
      </c>
      <c r="K288" t="str">
        <f>_xlfn.XLOOKUP(scd[[#This Row],[village]],collectioncenters[village],collectioncenters[collection_center_id])</f>
        <v>CC_81</v>
      </c>
      <c r="L288" t="str">
        <f>_xlfn.XLOOKUP(scd[[#This Row],[district]],chillingcenters[district],chillingcenters[chilling_center_id])</f>
        <v>Chill_4</v>
      </c>
      <c r="M288" t="str">
        <f>_xlfn.XLOOKUP(scd[[#This Row],[chilling_center_id]],chillingcenters[chilling_center_id],chillingcenters[zone])</f>
        <v>MH1</v>
      </c>
      <c r="N288" t="str">
        <f>_xlfn.XLOOKUP(scd[[#This Row],[zone]],plants[zone],plants[processing_plant_id])</f>
        <v>Plant_4</v>
      </c>
      <c r="O288" t="s">
        <v>279</v>
      </c>
      <c r="P288">
        <v>28.3</v>
      </c>
      <c r="Q288">
        <v>21.6</v>
      </c>
      <c r="R288">
        <v>3.88</v>
      </c>
      <c r="S288">
        <v>8.11</v>
      </c>
      <c r="T288">
        <v>25.8</v>
      </c>
      <c r="U288">
        <v>3.6</v>
      </c>
      <c r="V288" t="b">
        <v>1</v>
      </c>
      <c r="W288">
        <v>0.23</v>
      </c>
      <c r="X288">
        <v>945.2</v>
      </c>
      <c r="Y288" s="1">
        <v>45816</v>
      </c>
      <c r="Z288" t="s">
        <v>118</v>
      </c>
      <c r="AA288" t="s">
        <v>42</v>
      </c>
      <c r="AB288" t="s">
        <v>3350</v>
      </c>
      <c r="AC288">
        <v>82</v>
      </c>
      <c r="AD288">
        <v>21.37</v>
      </c>
      <c r="AE288">
        <v>44.23</v>
      </c>
    </row>
    <row r="289" spans="1:31" x14ac:dyDescent="0.25">
      <c r="A289" t="s">
        <v>1853</v>
      </c>
      <c r="B289" s="1">
        <v>45658</v>
      </c>
      <c r="C289" s="2">
        <v>45658.282638888886</v>
      </c>
      <c r="D289" s="2">
        <v>45658.32708333333</v>
      </c>
      <c r="E289" t="s">
        <v>1066</v>
      </c>
      <c r="F289" t="str">
        <f>_xlfn.XLOOKUP(scd[[#This Row],[farm_id]],farms[farm_id],farms[farmer_name])</f>
        <v>Farmer_243</v>
      </c>
      <c r="G289" t="str">
        <f>_xlfn.XLOOKUP(scd[[#This Row],[farm_id]],farms[farm_id],farms[village])</f>
        <v>Village_128</v>
      </c>
      <c r="H289" t="str">
        <f>_xlfn.XLOOKUP(scd[[#This Row],[farm_id]],farms[farm_id],farms[district])</f>
        <v>Surat</v>
      </c>
      <c r="I289" t="str">
        <f>_xlfn.XLOOKUP(scd[[#This Row],[farm_id]],farms[farm_id],farms[state])</f>
        <v>Gujarat</v>
      </c>
      <c r="J289" t="str">
        <f>_xlfn.XLOOKUP(scd[[#This Row],[district]],cooperatives[district],cooperatives[cooperative_id])</f>
        <v>Coop_12</v>
      </c>
      <c r="K289" t="str">
        <f>_xlfn.XLOOKUP(scd[[#This Row],[village]],collectioncenters[village],collectioncenters[collection_center_id])</f>
        <v>CC_33</v>
      </c>
      <c r="L289" t="str">
        <f>_xlfn.XLOOKUP(scd[[#This Row],[district]],chillingcenters[district],chillingcenters[chilling_center_id])</f>
        <v>Chill_12</v>
      </c>
      <c r="M289" t="str">
        <f>_xlfn.XLOOKUP(scd[[#This Row],[chilling_center_id]],chillingcenters[chilling_center_id],chillingcenters[zone])</f>
        <v>MH1</v>
      </c>
      <c r="N289" t="str">
        <f>_xlfn.XLOOKUP(scd[[#This Row],[zone]],plants[zone],plants[processing_plant_id])</f>
        <v>Plant_4</v>
      </c>
      <c r="O289" t="s">
        <v>638</v>
      </c>
      <c r="P289">
        <v>2.1</v>
      </c>
      <c r="Q289">
        <v>7.9</v>
      </c>
      <c r="R289">
        <v>3.89</v>
      </c>
      <c r="S289">
        <v>8.44</v>
      </c>
      <c r="T289">
        <v>26.5</v>
      </c>
      <c r="U289">
        <v>4.0999999999999996</v>
      </c>
      <c r="V289" t="b">
        <v>1</v>
      </c>
      <c r="W289">
        <v>0</v>
      </c>
      <c r="X289">
        <v>357.63</v>
      </c>
      <c r="Y289" s="1">
        <v>45659</v>
      </c>
      <c r="Z289" t="s">
        <v>41</v>
      </c>
      <c r="AA289" t="s">
        <v>420</v>
      </c>
      <c r="AB289" t="s">
        <v>1855</v>
      </c>
      <c r="AC289">
        <v>64</v>
      </c>
      <c r="AD289">
        <v>7.9</v>
      </c>
      <c r="AE289">
        <v>45.27</v>
      </c>
    </row>
    <row r="290" spans="1:31" x14ac:dyDescent="0.25">
      <c r="A290" t="s">
        <v>1915</v>
      </c>
      <c r="B290" s="1">
        <v>45751</v>
      </c>
      <c r="C290" s="2">
        <v>45751.280555555553</v>
      </c>
      <c r="D290" s="2">
        <v>45751.310416666667</v>
      </c>
      <c r="E290" t="s">
        <v>1288</v>
      </c>
      <c r="F290" t="str">
        <f>_xlfn.XLOOKUP(scd[[#This Row],[farm_id]],farms[farm_id],farms[farmer_name])</f>
        <v>Farmer_105</v>
      </c>
      <c r="G290" t="str">
        <f>_xlfn.XLOOKUP(scd[[#This Row],[farm_id]],farms[farm_id],farms[village])</f>
        <v>Village_84</v>
      </c>
      <c r="H290" t="str">
        <f>_xlfn.XLOOKUP(scd[[#This Row],[farm_id]],farms[farm_id],farms[district])</f>
        <v>Mumbai Suburban</v>
      </c>
      <c r="I290" t="str">
        <f>_xlfn.XLOOKUP(scd[[#This Row],[farm_id]],farms[farm_id],farms[state])</f>
        <v>Maharashtra</v>
      </c>
      <c r="J290" t="str">
        <f>_xlfn.XLOOKUP(scd[[#This Row],[district]],cooperatives[district],cooperatives[cooperative_id])</f>
        <v>Coop_3</v>
      </c>
      <c r="K290" t="str">
        <f>_xlfn.XLOOKUP(scd[[#This Row],[village]],collectioncenters[village],collectioncenters[collection_center_id])</f>
        <v>CC_179</v>
      </c>
      <c r="L290" t="str">
        <f>_xlfn.XLOOKUP(scd[[#This Row],[district]],chillingcenters[district],chillingcenters[chilling_center_id])</f>
        <v>Chill_3</v>
      </c>
      <c r="M290" t="str">
        <f>_xlfn.XLOOKUP(scd[[#This Row],[chilling_center_id]],chillingcenters[chilling_center_id],chillingcenters[zone])</f>
        <v>MH1</v>
      </c>
      <c r="N290" t="str">
        <f>_xlfn.XLOOKUP(scd[[#This Row],[zone]],plants[zone],plants[processing_plant_id])</f>
        <v>Plant_4</v>
      </c>
      <c r="O290" t="s">
        <v>723</v>
      </c>
      <c r="P290">
        <v>17</v>
      </c>
      <c r="Q290">
        <v>70.8</v>
      </c>
      <c r="R290">
        <v>3.89</v>
      </c>
      <c r="S290">
        <v>8.5399999999999991</v>
      </c>
      <c r="T290">
        <v>31.8</v>
      </c>
      <c r="U290">
        <v>7.3</v>
      </c>
      <c r="V290" t="b">
        <v>1</v>
      </c>
      <c r="W290">
        <v>0.2</v>
      </c>
      <c r="X290">
        <v>3217.24</v>
      </c>
      <c r="Y290" s="1">
        <v>45752</v>
      </c>
      <c r="Z290" t="s">
        <v>41</v>
      </c>
      <c r="AA290" t="s">
        <v>42</v>
      </c>
      <c r="AB290" t="s">
        <v>1918</v>
      </c>
      <c r="AC290">
        <v>43</v>
      </c>
      <c r="AD290">
        <v>70.599999999999994</v>
      </c>
      <c r="AE290">
        <v>45.57</v>
      </c>
    </row>
    <row r="291" spans="1:31" x14ac:dyDescent="0.25">
      <c r="A291" t="s">
        <v>2523</v>
      </c>
      <c r="B291" s="1">
        <v>45669</v>
      </c>
      <c r="C291" s="2">
        <v>45669.219444444447</v>
      </c>
      <c r="D291" s="2">
        <v>45669.24722222222</v>
      </c>
      <c r="E291" t="s">
        <v>1439</v>
      </c>
      <c r="F291" t="str">
        <f>_xlfn.XLOOKUP(scd[[#This Row],[farm_id]],farms[farm_id],farms[farmer_name])</f>
        <v>Farmer_343</v>
      </c>
      <c r="G291" t="str">
        <f>_xlfn.XLOOKUP(scd[[#This Row],[farm_id]],farms[farm_id],farms[village])</f>
        <v>Village_160</v>
      </c>
      <c r="H291" t="str">
        <f>_xlfn.XLOOKUP(scd[[#This Row],[farm_id]],farms[farm_id],farms[district])</f>
        <v>Pune</v>
      </c>
      <c r="I291" t="str">
        <f>_xlfn.XLOOKUP(scd[[#This Row],[farm_id]],farms[farm_id],farms[state])</f>
        <v>Maharashtra</v>
      </c>
      <c r="J291" t="str">
        <f>_xlfn.XLOOKUP(scd[[#This Row],[district]],cooperatives[district],cooperatives[cooperative_id])</f>
        <v>Coop_4</v>
      </c>
      <c r="K291" t="str">
        <f>_xlfn.XLOOKUP(scd[[#This Row],[village]],collectioncenters[village],collectioncenters[collection_center_id])</f>
        <v>CC_69</v>
      </c>
      <c r="L291" t="str">
        <f>_xlfn.XLOOKUP(scd[[#This Row],[district]],chillingcenters[district],chillingcenters[chilling_center_id])</f>
        <v>Chill_4</v>
      </c>
      <c r="M291" t="str">
        <f>_xlfn.XLOOKUP(scd[[#This Row],[chilling_center_id]],chillingcenters[chilling_center_id],chillingcenters[zone])</f>
        <v>MH1</v>
      </c>
      <c r="N291" t="str">
        <f>_xlfn.XLOOKUP(scd[[#This Row],[zone]],plants[zone],plants[processing_plant_id])</f>
        <v>Plant_4</v>
      </c>
      <c r="O291" t="s">
        <v>379</v>
      </c>
      <c r="P291">
        <v>9.6999999999999993</v>
      </c>
      <c r="Q291">
        <v>14.2</v>
      </c>
      <c r="R291">
        <v>3.89</v>
      </c>
      <c r="S291">
        <v>8.7200000000000006</v>
      </c>
      <c r="T291">
        <v>31.3</v>
      </c>
      <c r="U291">
        <v>10</v>
      </c>
      <c r="V291" t="b">
        <v>1</v>
      </c>
      <c r="W291">
        <v>0</v>
      </c>
      <c r="X291">
        <v>654.76</v>
      </c>
      <c r="Y291" s="1">
        <v>45670</v>
      </c>
      <c r="Z291" t="s">
        <v>41</v>
      </c>
      <c r="AA291" t="s">
        <v>42</v>
      </c>
      <c r="AB291" t="s">
        <v>2525</v>
      </c>
      <c r="AC291">
        <v>40</v>
      </c>
      <c r="AD291">
        <v>14.2</v>
      </c>
      <c r="AE291">
        <v>46.11</v>
      </c>
    </row>
    <row r="292" spans="1:31" x14ac:dyDescent="0.25">
      <c r="A292" t="s">
        <v>3106</v>
      </c>
      <c r="B292" s="1">
        <v>45803</v>
      </c>
      <c r="C292" s="2">
        <v>45803.177777777775</v>
      </c>
      <c r="D292" s="2">
        <v>45803.236111111109</v>
      </c>
      <c r="E292" t="s">
        <v>2926</v>
      </c>
      <c r="F292" t="str">
        <f>_xlfn.XLOOKUP(scd[[#This Row],[farm_id]],farms[farm_id],farms[farmer_name])</f>
        <v>Farmer_869</v>
      </c>
      <c r="G292" t="str">
        <f>_xlfn.XLOOKUP(scd[[#This Row],[farm_id]],farms[farm_id],farms[village])</f>
        <v>Village_72</v>
      </c>
      <c r="H292" t="str">
        <f>_xlfn.XLOOKUP(scd[[#This Row],[farm_id]],farms[farm_id],farms[district])</f>
        <v>Pune</v>
      </c>
      <c r="I292" t="str">
        <f>_xlfn.XLOOKUP(scd[[#This Row],[farm_id]],farms[farm_id],farms[state])</f>
        <v>Maharashtra</v>
      </c>
      <c r="J292" t="str">
        <f>_xlfn.XLOOKUP(scd[[#This Row],[district]],cooperatives[district],cooperatives[cooperative_id])</f>
        <v>Coop_4</v>
      </c>
      <c r="K292" t="str">
        <f>_xlfn.XLOOKUP(scd[[#This Row],[village]],collectioncenters[village],collectioncenters[collection_center_id])</f>
        <v>CC_168</v>
      </c>
      <c r="L292" t="str">
        <f>_xlfn.XLOOKUP(scd[[#This Row],[district]],chillingcenters[district],chillingcenters[chilling_center_id])</f>
        <v>Chill_4</v>
      </c>
      <c r="M292" t="str">
        <f>_xlfn.XLOOKUP(scd[[#This Row],[chilling_center_id]],chillingcenters[chilling_center_id],chillingcenters[zone])</f>
        <v>MH1</v>
      </c>
      <c r="N292" t="str">
        <f>_xlfn.XLOOKUP(scd[[#This Row],[zone]],plants[zone],plants[processing_plant_id])</f>
        <v>Plant_4</v>
      </c>
      <c r="O292" t="s">
        <v>273</v>
      </c>
      <c r="P292">
        <v>11.1</v>
      </c>
      <c r="Q292">
        <v>10.9</v>
      </c>
      <c r="R292">
        <v>3.89</v>
      </c>
      <c r="S292">
        <v>8.52</v>
      </c>
      <c r="T292">
        <v>29.1</v>
      </c>
      <c r="U292">
        <v>3.5</v>
      </c>
      <c r="V292" t="b">
        <v>1</v>
      </c>
      <c r="W292">
        <v>0</v>
      </c>
      <c r="X292">
        <v>496.06</v>
      </c>
      <c r="Y292" s="1">
        <v>45803</v>
      </c>
      <c r="Z292" t="s">
        <v>41</v>
      </c>
      <c r="AA292" t="s">
        <v>42</v>
      </c>
      <c r="AB292" t="s">
        <v>3108</v>
      </c>
      <c r="AC292">
        <v>84</v>
      </c>
      <c r="AD292">
        <v>10.9</v>
      </c>
      <c r="AE292">
        <v>45.51</v>
      </c>
    </row>
    <row r="293" spans="1:31" x14ac:dyDescent="0.25">
      <c r="A293" t="s">
        <v>803</v>
      </c>
      <c r="B293" s="1">
        <v>45709</v>
      </c>
      <c r="C293" s="2">
        <v>45709.224999999999</v>
      </c>
      <c r="D293" s="2">
        <v>45709.228472222225</v>
      </c>
      <c r="E293" t="s">
        <v>804</v>
      </c>
      <c r="F293" t="str">
        <f>_xlfn.XLOOKUP(scd[[#This Row],[farm_id]],farms[farm_id],farms[farmer_name])</f>
        <v>Farmer_810</v>
      </c>
      <c r="G293" t="str">
        <f>_xlfn.XLOOKUP(scd[[#This Row],[farm_id]],farms[farm_id],farms[village])</f>
        <v>Village_14</v>
      </c>
      <c r="H293" t="str">
        <f>_xlfn.XLOOKUP(scd[[#This Row],[farm_id]],farms[farm_id],farms[district])</f>
        <v>Anand</v>
      </c>
      <c r="I293" t="str">
        <f>_xlfn.XLOOKUP(scd[[#This Row],[farm_id]],farms[farm_id],farms[state])</f>
        <v>Gujarat</v>
      </c>
      <c r="J293" t="str">
        <f>_xlfn.XLOOKUP(scd[[#This Row],[district]],cooperatives[district],cooperatives[cooperative_id])</f>
        <v>Coop_5</v>
      </c>
      <c r="K293" t="str">
        <f>_xlfn.XLOOKUP(scd[[#This Row],[village]],collectioncenters[village],collectioncenters[collection_center_id])</f>
        <v>CC_46</v>
      </c>
      <c r="L293" t="str">
        <f>_xlfn.XLOOKUP(scd[[#This Row],[district]],chillingcenters[district],chillingcenters[chilling_center_id])</f>
        <v>Chill_5</v>
      </c>
      <c r="M293" t="str">
        <f>_xlfn.XLOOKUP(scd[[#This Row],[chilling_center_id]],chillingcenters[chilling_center_id],chillingcenters[zone])</f>
        <v>MH1</v>
      </c>
      <c r="N293" t="str">
        <f>_xlfn.XLOOKUP(scd[[#This Row],[zone]],plants[zone],plants[processing_plant_id])</f>
        <v>Plant_4</v>
      </c>
      <c r="O293" t="s">
        <v>539</v>
      </c>
      <c r="P293">
        <v>2.2999999999999998</v>
      </c>
      <c r="Q293">
        <v>22.3</v>
      </c>
      <c r="R293">
        <v>3.9</v>
      </c>
      <c r="S293">
        <v>8.35</v>
      </c>
      <c r="T293">
        <v>33</v>
      </c>
      <c r="U293">
        <v>12</v>
      </c>
      <c r="V293" t="b">
        <v>0</v>
      </c>
      <c r="W293">
        <v>2.59</v>
      </c>
      <c r="X293">
        <v>887.94</v>
      </c>
      <c r="Y293" s="1">
        <v>45709</v>
      </c>
      <c r="Z293" t="s">
        <v>118</v>
      </c>
      <c r="AA293" t="s">
        <v>109</v>
      </c>
      <c r="AB293" t="s">
        <v>807</v>
      </c>
      <c r="AC293">
        <v>5</v>
      </c>
      <c r="AD293">
        <v>19.71</v>
      </c>
      <c r="AE293">
        <v>45.05</v>
      </c>
    </row>
    <row r="294" spans="1:31" x14ac:dyDescent="0.25">
      <c r="A294" t="s">
        <v>1779</v>
      </c>
      <c r="B294" s="1">
        <v>45801</v>
      </c>
      <c r="C294" s="2">
        <v>45801.271527777775</v>
      </c>
      <c r="D294" s="2">
        <v>45801.293055555558</v>
      </c>
      <c r="E294" t="s">
        <v>1780</v>
      </c>
      <c r="F294" t="str">
        <f>_xlfn.XLOOKUP(scd[[#This Row],[farm_id]],farms[farm_id],farms[farmer_name])</f>
        <v>Farmer_162</v>
      </c>
      <c r="G294" t="str">
        <f>_xlfn.XLOOKUP(scd[[#This Row],[farm_id]],farms[farm_id],farms[village])</f>
        <v>Village_17</v>
      </c>
      <c r="H294" t="str">
        <f>_xlfn.XLOOKUP(scd[[#This Row],[farm_id]],farms[farm_id],farms[district])</f>
        <v>Anand</v>
      </c>
      <c r="I294" t="str">
        <f>_xlfn.XLOOKUP(scd[[#This Row],[farm_id]],farms[farm_id],farms[state])</f>
        <v>Gujarat</v>
      </c>
      <c r="J294" t="str">
        <f>_xlfn.XLOOKUP(scd[[#This Row],[district]],cooperatives[district],cooperatives[cooperative_id])</f>
        <v>Coop_5</v>
      </c>
      <c r="K294" t="str">
        <f>_xlfn.XLOOKUP(scd[[#This Row],[village]],collectioncenters[village],collectioncenters[collection_center_id])</f>
        <v>CC_79</v>
      </c>
      <c r="L294" t="str">
        <f>_xlfn.XLOOKUP(scd[[#This Row],[district]],chillingcenters[district],chillingcenters[chilling_center_id])</f>
        <v>Chill_5</v>
      </c>
      <c r="M294" t="str">
        <f>_xlfn.XLOOKUP(scd[[#This Row],[chilling_center_id]],chillingcenters[chilling_center_id],chillingcenters[zone])</f>
        <v>MH1</v>
      </c>
      <c r="N294" t="str">
        <f>_xlfn.XLOOKUP(scd[[#This Row],[zone]],plants[zone],plants[processing_plant_id])</f>
        <v>Plant_4</v>
      </c>
      <c r="O294" t="s">
        <v>660</v>
      </c>
      <c r="P294">
        <v>4.7</v>
      </c>
      <c r="Q294">
        <v>22.7</v>
      </c>
      <c r="R294">
        <v>3.9</v>
      </c>
      <c r="S294">
        <v>8.1999999999999993</v>
      </c>
      <c r="T294">
        <v>30.6</v>
      </c>
      <c r="U294">
        <v>12</v>
      </c>
      <c r="V294" t="b">
        <v>1</v>
      </c>
      <c r="W294">
        <v>0.04</v>
      </c>
      <c r="X294">
        <v>1010.64</v>
      </c>
      <c r="Y294" s="1">
        <v>45802</v>
      </c>
      <c r="Z294" t="s">
        <v>41</v>
      </c>
      <c r="AA294" t="s">
        <v>42</v>
      </c>
      <c r="AB294" t="s">
        <v>1782</v>
      </c>
      <c r="AC294">
        <v>31</v>
      </c>
      <c r="AD294">
        <v>22.66</v>
      </c>
      <c r="AE294">
        <v>44.6</v>
      </c>
    </row>
    <row r="295" spans="1:31" x14ac:dyDescent="0.25">
      <c r="A295" t="s">
        <v>2378</v>
      </c>
      <c r="B295" s="1">
        <v>45816</v>
      </c>
      <c r="C295" s="2">
        <v>45816.4</v>
      </c>
      <c r="D295" s="2">
        <v>45816.443055555559</v>
      </c>
      <c r="E295" t="s">
        <v>2379</v>
      </c>
      <c r="F295" t="str">
        <f>_xlfn.XLOOKUP(scd[[#This Row],[farm_id]],farms[farm_id],farms[farmer_name])</f>
        <v>Farmer_520</v>
      </c>
      <c r="G295" t="str">
        <f>_xlfn.XLOOKUP(scd[[#This Row],[farm_id]],farms[farm_id],farms[village])</f>
        <v>Village_175</v>
      </c>
      <c r="H295" t="str">
        <f>_xlfn.XLOOKUP(scd[[#This Row],[farm_id]],farms[farm_id],farms[district])</f>
        <v>Ludhiana</v>
      </c>
      <c r="I295" t="str">
        <f>_xlfn.XLOOKUP(scd[[#This Row],[farm_id]],farms[farm_id],farms[state])</f>
        <v>Punjab</v>
      </c>
      <c r="J295" t="str">
        <f>_xlfn.XLOOKUP(scd[[#This Row],[district]],cooperatives[district],cooperatives[cooperative_id])</f>
        <v>Coop_27</v>
      </c>
      <c r="K295" t="str">
        <f>_xlfn.XLOOKUP(scd[[#This Row],[village]],collectioncenters[village],collectioncenters[collection_center_id])</f>
        <v>CC_84</v>
      </c>
      <c r="L295" t="str">
        <f>_xlfn.XLOOKUP(scd[[#This Row],[district]],chillingcenters[district],chillingcenters[chilling_center_id])</f>
        <v>Chill_27</v>
      </c>
      <c r="M295" t="str">
        <f>_xlfn.XLOOKUP(scd[[#This Row],[chilling_center_id]],chillingcenters[chilling_center_id],chillingcenters[zone])</f>
        <v>PJ2</v>
      </c>
      <c r="N295" t="str">
        <f>_xlfn.XLOOKUP(scd[[#This Row],[zone]],plants[zone],plants[processing_plant_id])</f>
        <v>Plant_7</v>
      </c>
      <c r="O295" t="s">
        <v>1141</v>
      </c>
      <c r="P295">
        <v>21.5</v>
      </c>
      <c r="Q295">
        <v>16.8</v>
      </c>
      <c r="R295">
        <v>3.9</v>
      </c>
      <c r="S295">
        <v>9.2100000000000009</v>
      </c>
      <c r="T295">
        <v>28.3</v>
      </c>
      <c r="U295">
        <v>3.4</v>
      </c>
      <c r="V295" t="b">
        <v>1</v>
      </c>
      <c r="W295">
        <v>0.67</v>
      </c>
      <c r="X295">
        <v>768.27</v>
      </c>
      <c r="Y295" s="1">
        <v>45816</v>
      </c>
      <c r="Z295" t="s">
        <v>41</v>
      </c>
      <c r="AA295" t="s">
        <v>109</v>
      </c>
      <c r="AB295" t="s">
        <v>2380</v>
      </c>
      <c r="AC295">
        <v>62</v>
      </c>
      <c r="AD295">
        <v>16.13</v>
      </c>
      <c r="AE295">
        <v>47.63</v>
      </c>
    </row>
    <row r="296" spans="1:31" x14ac:dyDescent="0.25">
      <c r="A296" t="s">
        <v>2424</v>
      </c>
      <c r="B296" s="1">
        <v>45762</v>
      </c>
      <c r="C296" s="2">
        <v>45762.193055555559</v>
      </c>
      <c r="D296" s="2">
        <v>45762.2</v>
      </c>
      <c r="E296" t="s">
        <v>2425</v>
      </c>
      <c r="F296" t="str">
        <f>_xlfn.XLOOKUP(scd[[#This Row],[farm_id]],farms[farm_id],farms[farmer_name])</f>
        <v>Farmer_346</v>
      </c>
      <c r="G296" t="str">
        <f>_xlfn.XLOOKUP(scd[[#This Row],[farm_id]],farms[farm_id],farms[village])</f>
        <v>Village_39</v>
      </c>
      <c r="H296" t="str">
        <f>_xlfn.XLOOKUP(scd[[#This Row],[farm_id]],farms[farm_id],farms[district])</f>
        <v>Bengaluru Rural</v>
      </c>
      <c r="I296" t="str">
        <f>_xlfn.XLOOKUP(scd[[#This Row],[farm_id]],farms[farm_id],farms[state])</f>
        <v>Karnataka</v>
      </c>
      <c r="J296" t="str">
        <f>_xlfn.XLOOKUP(scd[[#This Row],[district]],cooperatives[district],cooperatives[cooperative_id])</f>
        <v>Coop_19</v>
      </c>
      <c r="K296" t="str">
        <f>_xlfn.XLOOKUP(scd[[#This Row],[village]],collectioncenters[village],collectioncenters[collection_center_id])</f>
        <v>CC_132</v>
      </c>
      <c r="L296" t="str">
        <f>_xlfn.XLOOKUP(scd[[#This Row],[district]],chillingcenters[district],chillingcenters[chilling_center_id])</f>
        <v>Chill_19</v>
      </c>
      <c r="M296" t="str">
        <f>_xlfn.XLOOKUP(scd[[#This Row],[chilling_center_id]],chillingcenters[chilling_center_id],chillingcenters[zone])</f>
        <v>KA1</v>
      </c>
      <c r="N296" t="str">
        <f>_xlfn.XLOOKUP(scd[[#This Row],[zone]],plants[zone],plants[processing_plant_id])</f>
        <v>Plant_6</v>
      </c>
      <c r="O296" t="s">
        <v>683</v>
      </c>
      <c r="P296">
        <v>9</v>
      </c>
      <c r="Q296">
        <v>28.4</v>
      </c>
      <c r="R296">
        <v>3.9</v>
      </c>
      <c r="S296">
        <v>8.06</v>
      </c>
      <c r="T296">
        <v>35.6</v>
      </c>
      <c r="U296">
        <v>12</v>
      </c>
      <c r="V296" t="b">
        <v>0</v>
      </c>
      <c r="W296">
        <v>0.41</v>
      </c>
      <c r="X296">
        <v>1236.5999999999999</v>
      </c>
      <c r="Y296" s="1">
        <v>45764</v>
      </c>
      <c r="Z296" t="s">
        <v>41</v>
      </c>
      <c r="AA296" t="s">
        <v>42</v>
      </c>
      <c r="AB296" t="s">
        <v>2426</v>
      </c>
      <c r="AC296">
        <v>10</v>
      </c>
      <c r="AD296">
        <v>27.99</v>
      </c>
      <c r="AE296">
        <v>44.18</v>
      </c>
    </row>
    <row r="297" spans="1:31" x14ac:dyDescent="0.25">
      <c r="A297" t="s">
        <v>2672</v>
      </c>
      <c r="B297" s="1">
        <v>45790</v>
      </c>
      <c r="C297" s="2">
        <v>45790.293055555558</v>
      </c>
      <c r="D297" s="2">
        <v>45790.296527777777</v>
      </c>
      <c r="E297" t="s">
        <v>1409</v>
      </c>
      <c r="F297" t="str">
        <f>_xlfn.XLOOKUP(scd[[#This Row],[farm_id]],farms[farm_id],farms[farmer_name])</f>
        <v>Farmer_164</v>
      </c>
      <c r="G297" t="str">
        <f>_xlfn.XLOOKUP(scd[[#This Row],[farm_id]],farms[farm_id],farms[village])</f>
        <v>Village_163</v>
      </c>
      <c r="H297" t="str">
        <f>_xlfn.XLOOKUP(scd[[#This Row],[farm_id]],farms[farm_id],farms[district])</f>
        <v>Amritsar</v>
      </c>
      <c r="I297" t="str">
        <f>_xlfn.XLOOKUP(scd[[#This Row],[farm_id]],farms[farm_id],farms[state])</f>
        <v>Punjab</v>
      </c>
      <c r="J297" t="str">
        <f>_xlfn.XLOOKUP(scd[[#This Row],[district]],cooperatives[district],cooperatives[cooperative_id])</f>
        <v>Coop_7</v>
      </c>
      <c r="K297" t="str">
        <f>_xlfn.XLOOKUP(scd[[#This Row],[village]],collectioncenters[village],collectioncenters[collection_center_id])</f>
        <v>CC_72</v>
      </c>
      <c r="L297" t="str">
        <f>_xlfn.XLOOKUP(scd[[#This Row],[district]],chillingcenters[district],chillingcenters[chilling_center_id])</f>
        <v>Chill_7</v>
      </c>
      <c r="M297" t="str">
        <f>_xlfn.XLOOKUP(scd[[#This Row],[chilling_center_id]],chillingcenters[chilling_center_id],chillingcenters[zone])</f>
        <v>PJ1</v>
      </c>
      <c r="N297" t="str">
        <f>_xlfn.XLOOKUP(scd[[#This Row],[zone]],plants[zone],plants[processing_plant_id])</f>
        <v>Plant_3</v>
      </c>
      <c r="O297" t="s">
        <v>718</v>
      </c>
      <c r="P297">
        <v>24.5</v>
      </c>
      <c r="Q297">
        <v>56.5</v>
      </c>
      <c r="R297">
        <v>3.9</v>
      </c>
      <c r="S297">
        <v>8.2100000000000009</v>
      </c>
      <c r="T297">
        <v>35.4</v>
      </c>
      <c r="U297">
        <v>12</v>
      </c>
      <c r="V297" t="b">
        <v>0</v>
      </c>
      <c r="W297">
        <v>5.12</v>
      </c>
      <c r="X297">
        <v>2293.09</v>
      </c>
      <c r="Y297" s="1">
        <v>45790</v>
      </c>
      <c r="Z297" t="s">
        <v>239</v>
      </c>
      <c r="AA297" t="s">
        <v>420</v>
      </c>
      <c r="AB297" t="s">
        <v>2673</v>
      </c>
      <c r="AC297">
        <v>5</v>
      </c>
      <c r="AD297">
        <v>51.38</v>
      </c>
      <c r="AE297">
        <v>44.63</v>
      </c>
    </row>
    <row r="298" spans="1:31" x14ac:dyDescent="0.25">
      <c r="A298" t="s">
        <v>2777</v>
      </c>
      <c r="B298" s="1">
        <v>45799</v>
      </c>
      <c r="C298" s="2">
        <v>45799.386111111111</v>
      </c>
      <c r="D298" s="2">
        <v>45799.429861111108</v>
      </c>
      <c r="E298" t="s">
        <v>2558</v>
      </c>
      <c r="F298" t="str">
        <f>_xlfn.XLOOKUP(scd[[#This Row],[farm_id]],farms[farm_id],farms[farmer_name])</f>
        <v>Farmer_73</v>
      </c>
      <c r="G298" t="str">
        <f>_xlfn.XLOOKUP(scd[[#This Row],[farm_id]],farms[farm_id],farms[village])</f>
        <v>Village_118</v>
      </c>
      <c r="H298" t="str">
        <f>_xlfn.XLOOKUP(scd[[#This Row],[farm_id]],farms[farm_id],farms[district])</f>
        <v>Tiruchirappalli</v>
      </c>
      <c r="I298" t="str">
        <f>_xlfn.XLOOKUP(scd[[#This Row],[farm_id]],farms[farm_id],farms[state])</f>
        <v>Tamil Nadu</v>
      </c>
      <c r="J298" t="str">
        <f>_xlfn.XLOOKUP(scd[[#This Row],[district]],cooperatives[district],cooperatives[cooperative_id])</f>
        <v>Coop_9</v>
      </c>
      <c r="K298" t="str">
        <f>_xlfn.XLOOKUP(scd[[#This Row],[village]],collectioncenters[village],collectioncenters[collection_center_id])</f>
        <v>CC_22</v>
      </c>
      <c r="L298" t="str">
        <f>_xlfn.XLOOKUP(scd[[#This Row],[district]],chillingcenters[district],chillingcenters[chilling_center_id])</f>
        <v>Chill_9</v>
      </c>
      <c r="M298" t="str">
        <f>_xlfn.XLOOKUP(scd[[#This Row],[chilling_center_id]],chillingcenters[chilling_center_id],chillingcenters[zone])</f>
        <v>TN2</v>
      </c>
      <c r="N298" t="str">
        <f>_xlfn.XLOOKUP(scd[[#This Row],[zone]],plants[zone],plants[processing_plant_id])</f>
        <v>Plant_10</v>
      </c>
      <c r="O298" t="s">
        <v>507</v>
      </c>
      <c r="P298">
        <v>13.8</v>
      </c>
      <c r="Q298">
        <v>34.9</v>
      </c>
      <c r="R298">
        <v>3.9</v>
      </c>
      <c r="S298">
        <v>8.65</v>
      </c>
      <c r="T298">
        <v>29</v>
      </c>
      <c r="U298">
        <v>11.1</v>
      </c>
      <c r="V298" t="b">
        <v>1</v>
      </c>
      <c r="W298">
        <v>0.14000000000000001</v>
      </c>
      <c r="X298">
        <v>1597.22</v>
      </c>
      <c r="Y298" s="1">
        <v>45800</v>
      </c>
      <c r="Z298" t="s">
        <v>41</v>
      </c>
      <c r="AA298" t="s">
        <v>216</v>
      </c>
      <c r="AB298" t="s">
        <v>1354</v>
      </c>
      <c r="AC298">
        <v>63</v>
      </c>
      <c r="AD298">
        <v>34.76</v>
      </c>
      <c r="AE298">
        <v>45.95</v>
      </c>
    </row>
    <row r="299" spans="1:31" x14ac:dyDescent="0.25">
      <c r="A299" t="s">
        <v>3184</v>
      </c>
      <c r="B299" s="1">
        <v>45752</v>
      </c>
      <c r="C299" s="2">
        <v>45752.374305555553</v>
      </c>
      <c r="D299" s="2">
        <v>45752.419444444444</v>
      </c>
      <c r="E299" t="s">
        <v>2543</v>
      </c>
      <c r="F299" t="str">
        <f>_xlfn.XLOOKUP(scd[[#This Row],[farm_id]],farms[farm_id],farms[farmer_name])</f>
        <v>Farmer_17</v>
      </c>
      <c r="G299" t="str">
        <f>_xlfn.XLOOKUP(scd[[#This Row],[farm_id]],farms[farm_id],farms[village])</f>
        <v>Village_55</v>
      </c>
      <c r="H299" t="str">
        <f>_xlfn.XLOOKUP(scd[[#This Row],[farm_id]],farms[farm_id],farms[district])</f>
        <v>Gurugram</v>
      </c>
      <c r="I299" t="str">
        <f>_xlfn.XLOOKUP(scd[[#This Row],[farm_id]],farms[farm_id],farms[state])</f>
        <v>Haryana</v>
      </c>
      <c r="J299" t="str">
        <f>_xlfn.XLOOKUP(scd[[#This Row],[district]],cooperatives[district],cooperatives[cooperative_id])</f>
        <v>Coop_2</v>
      </c>
      <c r="K299" t="str">
        <f>_xlfn.XLOOKUP(scd[[#This Row],[village]],collectioncenters[village],collectioncenters[collection_center_id])</f>
        <v>CC_150</v>
      </c>
      <c r="L299" t="str">
        <f>_xlfn.XLOOKUP(scd[[#This Row],[district]],chillingcenters[district],chillingcenters[chilling_center_id])</f>
        <v>Chill_2</v>
      </c>
      <c r="M299" t="str">
        <f>_xlfn.XLOOKUP(scd[[#This Row],[chilling_center_id]],chillingcenters[chilling_center_id],chillingcenters[zone])</f>
        <v>HR1</v>
      </c>
      <c r="N299" t="str">
        <f>_xlfn.XLOOKUP(scd[[#This Row],[zone]],plants[zone],plants[processing_plant_id])</f>
        <v>Plant_11</v>
      </c>
      <c r="O299" t="s">
        <v>178</v>
      </c>
      <c r="P299">
        <v>12.4</v>
      </c>
      <c r="Q299">
        <v>20</v>
      </c>
      <c r="R299">
        <v>3.9</v>
      </c>
      <c r="S299">
        <v>8.31</v>
      </c>
      <c r="T299">
        <v>29.2</v>
      </c>
      <c r="U299">
        <v>6.3</v>
      </c>
      <c r="V299" t="b">
        <v>1</v>
      </c>
      <c r="W299">
        <v>0.08</v>
      </c>
      <c r="X299">
        <v>895.01</v>
      </c>
      <c r="Y299" s="1">
        <v>45752</v>
      </c>
      <c r="Z299" t="s">
        <v>41</v>
      </c>
      <c r="AA299" t="s">
        <v>42</v>
      </c>
      <c r="AB299" t="s">
        <v>3186</v>
      </c>
      <c r="AC299">
        <v>65</v>
      </c>
      <c r="AD299">
        <v>19.920000000000002</v>
      </c>
      <c r="AE299">
        <v>44.93</v>
      </c>
    </row>
    <row r="300" spans="1:31" x14ac:dyDescent="0.25">
      <c r="A300" t="s">
        <v>449</v>
      </c>
      <c r="B300" s="1">
        <v>45821</v>
      </c>
      <c r="C300" s="2">
        <v>45821.396527777775</v>
      </c>
      <c r="D300" s="2">
        <v>45821.4</v>
      </c>
      <c r="E300" t="s">
        <v>450</v>
      </c>
      <c r="F300" t="str">
        <f>_xlfn.XLOOKUP(scd[[#This Row],[farm_id]],farms[farm_id],farms[farmer_name])</f>
        <v>Farmer_724</v>
      </c>
      <c r="G300" t="str">
        <f>_xlfn.XLOOKUP(scd[[#This Row],[farm_id]],farms[farm_id],farms[village])</f>
        <v>Village_134</v>
      </c>
      <c r="H300" t="str">
        <f>_xlfn.XLOOKUP(scd[[#This Row],[farm_id]],farms[farm_id],farms[district])</f>
        <v>Mysore</v>
      </c>
      <c r="I300" t="str">
        <f>_xlfn.XLOOKUP(scd[[#This Row],[farm_id]],farms[farm_id],farms[state])</f>
        <v>Karnataka</v>
      </c>
      <c r="J300" t="str">
        <f>_xlfn.XLOOKUP(scd[[#This Row],[district]],cooperatives[district],cooperatives[cooperative_id])</f>
        <v>Coop_11</v>
      </c>
      <c r="K300" t="str">
        <f>_xlfn.XLOOKUP(scd[[#This Row],[village]],collectioncenters[village],collectioncenters[collection_center_id])</f>
        <v>CC_40</v>
      </c>
      <c r="L300" t="str">
        <f>_xlfn.XLOOKUP(scd[[#This Row],[district]],chillingcenters[district],chillingcenters[chilling_center_id])</f>
        <v>Chill_11</v>
      </c>
      <c r="M300" t="str">
        <f>_xlfn.XLOOKUP(scd[[#This Row],[chilling_center_id]],chillingcenters[chilling_center_id],chillingcenters[zone])</f>
        <v>KA1</v>
      </c>
      <c r="N300" t="str">
        <f>_xlfn.XLOOKUP(scd[[#This Row],[zone]],plants[zone],plants[processing_plant_id])</f>
        <v>Plant_6</v>
      </c>
      <c r="O300" t="s">
        <v>453</v>
      </c>
      <c r="P300">
        <v>29.8</v>
      </c>
      <c r="Q300">
        <v>226.6</v>
      </c>
      <c r="R300">
        <v>3.91</v>
      </c>
      <c r="S300">
        <v>8.94</v>
      </c>
      <c r="T300">
        <v>37.5</v>
      </c>
      <c r="U300">
        <v>35</v>
      </c>
      <c r="V300" t="b">
        <v>1</v>
      </c>
      <c r="W300">
        <v>0</v>
      </c>
      <c r="X300">
        <v>10620.74</v>
      </c>
      <c r="Y300" s="1">
        <v>45822</v>
      </c>
      <c r="Z300" t="s">
        <v>76</v>
      </c>
      <c r="AA300" t="s">
        <v>42</v>
      </c>
      <c r="AB300" t="s">
        <v>454</v>
      </c>
      <c r="AC300">
        <v>5</v>
      </c>
      <c r="AD300">
        <v>226.6</v>
      </c>
      <c r="AE300">
        <v>46.87</v>
      </c>
    </row>
    <row r="301" spans="1:31" x14ac:dyDescent="0.25">
      <c r="A301" t="s">
        <v>1358</v>
      </c>
      <c r="B301" s="1">
        <v>45705</v>
      </c>
      <c r="C301" s="2">
        <v>45705.245833333334</v>
      </c>
      <c r="D301" s="2">
        <v>45705.297222222223</v>
      </c>
      <c r="E301" t="s">
        <v>1359</v>
      </c>
      <c r="F301" t="str">
        <f>_xlfn.XLOOKUP(scd[[#This Row],[farm_id]],farms[farm_id],farms[farmer_name])</f>
        <v>Farmer_609</v>
      </c>
      <c r="G301" t="str">
        <f>_xlfn.XLOOKUP(scd[[#This Row],[farm_id]],farms[farm_id],farms[village])</f>
        <v>Village_159</v>
      </c>
      <c r="H301" t="str">
        <f>_xlfn.XLOOKUP(scd[[#This Row],[farm_id]],farms[farm_id],farms[district])</f>
        <v>Bengaluru Rural</v>
      </c>
      <c r="I301" t="str">
        <f>_xlfn.XLOOKUP(scd[[#This Row],[farm_id]],farms[farm_id],farms[state])</f>
        <v>Karnataka</v>
      </c>
      <c r="J301" t="str">
        <f>_xlfn.XLOOKUP(scd[[#This Row],[district]],cooperatives[district],cooperatives[cooperative_id])</f>
        <v>Coop_19</v>
      </c>
      <c r="K301" t="str">
        <f>_xlfn.XLOOKUP(scd[[#This Row],[village]],collectioncenters[village],collectioncenters[collection_center_id])</f>
        <v>CC_67</v>
      </c>
      <c r="L301" t="str">
        <f>_xlfn.XLOOKUP(scd[[#This Row],[district]],chillingcenters[district],chillingcenters[chilling_center_id])</f>
        <v>Chill_19</v>
      </c>
      <c r="M301" t="str">
        <f>_xlfn.XLOOKUP(scd[[#This Row],[chilling_center_id]],chillingcenters[chilling_center_id],chillingcenters[zone])</f>
        <v>KA1</v>
      </c>
      <c r="N301" t="str">
        <f>_xlfn.XLOOKUP(scd[[#This Row],[zone]],plants[zone],plants[processing_plant_id])</f>
        <v>Plant_6</v>
      </c>
      <c r="O301" t="s">
        <v>138</v>
      </c>
      <c r="P301">
        <v>3.2</v>
      </c>
      <c r="Q301">
        <v>23.6</v>
      </c>
      <c r="R301">
        <v>3.91</v>
      </c>
      <c r="S301">
        <v>8.48</v>
      </c>
      <c r="T301">
        <v>24.6</v>
      </c>
      <c r="U301">
        <v>22</v>
      </c>
      <c r="V301" t="b">
        <v>1</v>
      </c>
      <c r="W301">
        <v>0.7</v>
      </c>
      <c r="X301">
        <v>1041.72</v>
      </c>
      <c r="Y301" s="1">
        <v>45707</v>
      </c>
      <c r="Z301" t="s">
        <v>118</v>
      </c>
      <c r="AA301" t="s">
        <v>42</v>
      </c>
      <c r="AB301" t="s">
        <v>1361</v>
      </c>
      <c r="AC301">
        <v>74</v>
      </c>
      <c r="AD301">
        <v>22.9</v>
      </c>
      <c r="AE301">
        <v>45.49</v>
      </c>
    </row>
    <row r="302" spans="1:31" x14ac:dyDescent="0.25">
      <c r="A302" t="s">
        <v>1512</v>
      </c>
      <c r="B302" s="1">
        <v>45818</v>
      </c>
      <c r="C302" s="2">
        <v>45818.191666666666</v>
      </c>
      <c r="D302" s="2">
        <v>45818.272916666669</v>
      </c>
      <c r="E302" t="s">
        <v>1513</v>
      </c>
      <c r="F302" t="str">
        <f>_xlfn.XLOOKUP(scd[[#This Row],[farm_id]],farms[farm_id],farms[farmer_name])</f>
        <v>Farmer_554</v>
      </c>
      <c r="G302" t="str">
        <f>_xlfn.XLOOKUP(scd[[#This Row],[farm_id]],farms[farm_id],farms[village])</f>
        <v>Village_121</v>
      </c>
      <c r="H302" t="str">
        <f>_xlfn.XLOOKUP(scd[[#This Row],[farm_id]],farms[farm_id],farms[district])</f>
        <v>Belgaum</v>
      </c>
      <c r="I302" t="str">
        <f>_xlfn.XLOOKUP(scd[[#This Row],[farm_id]],farms[farm_id],farms[state])</f>
        <v>Karnataka</v>
      </c>
      <c r="J302" t="str">
        <f>_xlfn.XLOOKUP(scd[[#This Row],[district]],cooperatives[district],cooperatives[cooperative_id])</f>
        <v>Coop_21</v>
      </c>
      <c r="K302" t="str">
        <f>_xlfn.XLOOKUP(scd[[#This Row],[village]],collectioncenters[village],collectioncenters[collection_center_id])</f>
        <v>CC_26</v>
      </c>
      <c r="L302" t="str">
        <f>_xlfn.XLOOKUP(scd[[#This Row],[district]],chillingcenters[district],chillingcenters[chilling_center_id])</f>
        <v>Chill_21</v>
      </c>
      <c r="M302" t="str">
        <f>_xlfn.XLOOKUP(scd[[#This Row],[chilling_center_id]],chillingcenters[chilling_center_id],chillingcenters[zone])</f>
        <v>KA2</v>
      </c>
      <c r="N302" t="str">
        <f>_xlfn.XLOOKUP(scd[[#This Row],[zone]],plants[zone],plants[processing_plant_id])</f>
        <v>Plant_8</v>
      </c>
      <c r="O302" t="s">
        <v>773</v>
      </c>
      <c r="P302">
        <v>42.8</v>
      </c>
      <c r="Q302">
        <v>76.3</v>
      </c>
      <c r="R302">
        <v>3.91</v>
      </c>
      <c r="S302">
        <v>8.6999999999999993</v>
      </c>
      <c r="T302">
        <v>29.6</v>
      </c>
      <c r="U302">
        <v>10.1</v>
      </c>
      <c r="V302" t="b">
        <v>1</v>
      </c>
      <c r="W302">
        <v>0</v>
      </c>
      <c r="X302">
        <v>3521.24</v>
      </c>
      <c r="Y302" s="1">
        <v>45821</v>
      </c>
      <c r="Z302" t="s">
        <v>76</v>
      </c>
      <c r="AA302" t="s">
        <v>42</v>
      </c>
      <c r="AB302" t="s">
        <v>1514</v>
      </c>
      <c r="AC302">
        <v>117</v>
      </c>
      <c r="AD302">
        <v>76.3</v>
      </c>
      <c r="AE302">
        <v>46.15</v>
      </c>
    </row>
    <row r="303" spans="1:31" x14ac:dyDescent="0.25">
      <c r="A303" t="s">
        <v>1955</v>
      </c>
      <c r="B303" s="1">
        <v>45837</v>
      </c>
      <c r="C303" s="2">
        <v>45837.230555555558</v>
      </c>
      <c r="D303" s="2">
        <v>45837.283333333333</v>
      </c>
      <c r="E303" t="s">
        <v>1956</v>
      </c>
      <c r="F303" t="str">
        <f>_xlfn.XLOOKUP(scd[[#This Row],[farm_id]],farms[farm_id],farms[farmer_name])</f>
        <v>Farmer_465</v>
      </c>
      <c r="G303" t="str">
        <f>_xlfn.XLOOKUP(scd[[#This Row],[farm_id]],farms[farm_id],farms[village])</f>
        <v>Village_26</v>
      </c>
      <c r="H303" t="str">
        <f>_xlfn.XLOOKUP(scd[[#This Row],[farm_id]],farms[farm_id],farms[district])</f>
        <v>Belgaum</v>
      </c>
      <c r="I303" t="str">
        <f>_xlfn.XLOOKUP(scd[[#This Row],[farm_id]],farms[farm_id],farms[state])</f>
        <v>Karnataka</v>
      </c>
      <c r="J303" t="str">
        <f>_xlfn.XLOOKUP(scd[[#This Row],[district]],cooperatives[district],cooperatives[cooperative_id])</f>
        <v>Coop_21</v>
      </c>
      <c r="K303" t="str">
        <f>_xlfn.XLOOKUP(scd[[#This Row],[village]],collectioncenters[village],collectioncenters[collection_center_id])</f>
        <v>CC_118</v>
      </c>
      <c r="L303" t="str">
        <f>_xlfn.XLOOKUP(scd[[#This Row],[district]],chillingcenters[district],chillingcenters[chilling_center_id])</f>
        <v>Chill_21</v>
      </c>
      <c r="M303" t="str">
        <f>_xlfn.XLOOKUP(scd[[#This Row],[chilling_center_id]],chillingcenters[chilling_center_id],chillingcenters[zone])</f>
        <v>KA2</v>
      </c>
      <c r="N303" t="str">
        <f>_xlfn.XLOOKUP(scd[[#This Row],[zone]],plants[zone],plants[processing_plant_id])</f>
        <v>Plant_8</v>
      </c>
      <c r="O303" t="s">
        <v>75</v>
      </c>
      <c r="P303">
        <v>17.899999999999999</v>
      </c>
      <c r="Q303">
        <v>22.5</v>
      </c>
      <c r="R303">
        <v>3.91</v>
      </c>
      <c r="S303">
        <v>8.1300000000000008</v>
      </c>
      <c r="T303">
        <v>32</v>
      </c>
      <c r="U303">
        <v>12</v>
      </c>
      <c r="V303" t="b">
        <v>1</v>
      </c>
      <c r="W303">
        <v>0.6</v>
      </c>
      <c r="X303">
        <v>973.24</v>
      </c>
      <c r="Y303" s="1">
        <v>45838</v>
      </c>
      <c r="Z303" t="s">
        <v>239</v>
      </c>
      <c r="AA303" t="s">
        <v>42</v>
      </c>
      <c r="AB303" t="s">
        <v>1957</v>
      </c>
      <c r="AC303">
        <v>76</v>
      </c>
      <c r="AD303">
        <v>21.9</v>
      </c>
      <c r="AE303">
        <v>44.44</v>
      </c>
    </row>
    <row r="304" spans="1:31" x14ac:dyDescent="0.25">
      <c r="A304" t="s">
        <v>2003</v>
      </c>
      <c r="B304" s="1">
        <v>45820</v>
      </c>
      <c r="C304" s="2">
        <v>45820.211111111108</v>
      </c>
      <c r="D304" s="2">
        <v>45820.270833333336</v>
      </c>
      <c r="E304" t="s">
        <v>2004</v>
      </c>
      <c r="F304" t="str">
        <f>_xlfn.XLOOKUP(scd[[#This Row],[farm_id]],farms[farm_id],farms[farmer_name])</f>
        <v>Farmer_385</v>
      </c>
      <c r="G304" t="str">
        <f>_xlfn.XLOOKUP(scd[[#This Row],[farm_id]],farms[farm_id],farms[village])</f>
        <v>Village_54</v>
      </c>
      <c r="H304" t="str">
        <f>_xlfn.XLOOKUP(scd[[#This Row],[farm_id]],farms[farm_id],farms[district])</f>
        <v>Madurai</v>
      </c>
      <c r="I304" t="str">
        <f>_xlfn.XLOOKUP(scd[[#This Row],[farm_id]],farms[farm_id],farms[state])</f>
        <v>Tamil Nadu</v>
      </c>
      <c r="J304" t="str">
        <f>_xlfn.XLOOKUP(scd[[#This Row],[district]],cooperatives[district],cooperatives[cooperative_id])</f>
        <v>Coop_20</v>
      </c>
      <c r="K304" t="str">
        <f>_xlfn.XLOOKUP(scd[[#This Row],[village]],collectioncenters[village],collectioncenters[collection_center_id])</f>
        <v>CC_149</v>
      </c>
      <c r="L304" t="str">
        <f>_xlfn.XLOOKUP(scd[[#This Row],[district]],chillingcenters[district],chillingcenters[chilling_center_id])</f>
        <v>Chill_20</v>
      </c>
      <c r="M304" t="str">
        <f>_xlfn.XLOOKUP(scd[[#This Row],[chilling_center_id]],chillingcenters[chilling_center_id],chillingcenters[zone])</f>
        <v>TN2</v>
      </c>
      <c r="N304" t="str">
        <f>_xlfn.XLOOKUP(scd[[#This Row],[zone]],plants[zone],plants[processing_plant_id])</f>
        <v>Plant_10</v>
      </c>
      <c r="O304" t="s">
        <v>714</v>
      </c>
      <c r="P304">
        <v>4.5999999999999996</v>
      </c>
      <c r="Q304">
        <v>25.6</v>
      </c>
      <c r="R304">
        <v>3.91</v>
      </c>
      <c r="S304">
        <v>8.3000000000000007</v>
      </c>
      <c r="T304">
        <v>27.8</v>
      </c>
      <c r="U304">
        <v>5.0999999999999996</v>
      </c>
      <c r="V304" t="b">
        <v>1</v>
      </c>
      <c r="W304">
        <v>0.46</v>
      </c>
      <c r="X304">
        <v>1130.04</v>
      </c>
      <c r="Y304" s="1">
        <v>45820</v>
      </c>
      <c r="Z304" t="s">
        <v>41</v>
      </c>
      <c r="AA304" t="s">
        <v>109</v>
      </c>
      <c r="AB304" t="s">
        <v>2006</v>
      </c>
      <c r="AC304">
        <v>86</v>
      </c>
      <c r="AD304">
        <v>25.14</v>
      </c>
      <c r="AE304">
        <v>44.95</v>
      </c>
    </row>
    <row r="305" spans="1:31" x14ac:dyDescent="0.25">
      <c r="A305" t="s">
        <v>2301</v>
      </c>
      <c r="B305" s="1">
        <v>45666</v>
      </c>
      <c r="C305" s="2">
        <v>45666.454861111109</v>
      </c>
      <c r="D305" s="2">
        <v>45666.498611111114</v>
      </c>
      <c r="E305" t="s">
        <v>2302</v>
      </c>
      <c r="F305" t="str">
        <f>_xlfn.XLOOKUP(scd[[#This Row],[farm_id]],farms[farm_id],farms[farmer_name])</f>
        <v>Farmer_48</v>
      </c>
      <c r="G305" t="str">
        <f>_xlfn.XLOOKUP(scd[[#This Row],[farm_id]],farms[farm_id],farms[village])</f>
        <v>Village_144</v>
      </c>
      <c r="H305" t="str">
        <f>_xlfn.XLOOKUP(scd[[#This Row],[farm_id]],farms[farm_id],farms[district])</f>
        <v>Pune</v>
      </c>
      <c r="I305" t="str">
        <f>_xlfn.XLOOKUP(scd[[#This Row],[farm_id]],farms[farm_id],farms[state])</f>
        <v>Maharashtra</v>
      </c>
      <c r="J305" t="str">
        <f>_xlfn.XLOOKUP(scd[[#This Row],[district]],cooperatives[district],cooperatives[cooperative_id])</f>
        <v>Coop_4</v>
      </c>
      <c r="K305" t="str">
        <f>_xlfn.XLOOKUP(scd[[#This Row],[village]],collectioncenters[village],collectioncenters[collection_center_id])</f>
        <v>CC_51</v>
      </c>
      <c r="L305" t="str">
        <f>_xlfn.XLOOKUP(scd[[#This Row],[district]],chillingcenters[district],chillingcenters[chilling_center_id])</f>
        <v>Chill_4</v>
      </c>
      <c r="M305" t="str">
        <f>_xlfn.XLOOKUP(scd[[#This Row],[chilling_center_id]],chillingcenters[chilling_center_id],chillingcenters[zone])</f>
        <v>MH1</v>
      </c>
      <c r="N305" t="str">
        <f>_xlfn.XLOOKUP(scd[[#This Row],[zone]],plants[zone],plants[processing_plant_id])</f>
        <v>Plant_4</v>
      </c>
      <c r="O305" t="s">
        <v>185</v>
      </c>
      <c r="P305">
        <v>1.1000000000000001</v>
      </c>
      <c r="Q305">
        <v>31.7</v>
      </c>
      <c r="R305">
        <v>3.91</v>
      </c>
      <c r="S305">
        <v>8.39</v>
      </c>
      <c r="T305">
        <v>28.5</v>
      </c>
      <c r="U305">
        <v>1.7</v>
      </c>
      <c r="V305" t="b">
        <v>1</v>
      </c>
      <c r="W305">
        <v>0</v>
      </c>
      <c r="X305">
        <v>1433.47</v>
      </c>
      <c r="Y305" s="1">
        <v>45673</v>
      </c>
      <c r="Z305" t="s">
        <v>41</v>
      </c>
      <c r="AA305" t="s">
        <v>42</v>
      </c>
      <c r="AB305" t="s">
        <v>2303</v>
      </c>
      <c r="AC305">
        <v>63</v>
      </c>
      <c r="AD305">
        <v>31.7</v>
      </c>
      <c r="AE305">
        <v>45.22</v>
      </c>
    </row>
    <row r="306" spans="1:31" x14ac:dyDescent="0.25">
      <c r="A306" t="s">
        <v>2481</v>
      </c>
      <c r="B306" s="1">
        <v>45821</v>
      </c>
      <c r="C306" s="2">
        <v>45821.25277777778</v>
      </c>
      <c r="D306" s="2">
        <v>45821.256249999999</v>
      </c>
      <c r="E306" t="s">
        <v>2482</v>
      </c>
      <c r="F306" t="str">
        <f>_xlfn.XLOOKUP(scd[[#This Row],[farm_id]],farms[farm_id],farms[farmer_name])</f>
        <v>Farmer_75</v>
      </c>
      <c r="G306" t="str">
        <f>_xlfn.XLOOKUP(scd[[#This Row],[farm_id]],farms[farm_id],farms[village])</f>
        <v>Village_118</v>
      </c>
      <c r="H306" t="str">
        <f>_xlfn.XLOOKUP(scd[[#This Row],[farm_id]],farms[farm_id],farms[district])</f>
        <v>Jodhpur</v>
      </c>
      <c r="I306" t="str">
        <f>_xlfn.XLOOKUP(scd[[#This Row],[farm_id]],farms[farm_id],farms[state])</f>
        <v>Rajasthan</v>
      </c>
      <c r="J306" t="str">
        <f>_xlfn.XLOOKUP(scd[[#This Row],[district]],cooperatives[district],cooperatives[cooperative_id])</f>
        <v>Coop_23</v>
      </c>
      <c r="K306" t="str">
        <f>_xlfn.XLOOKUP(scd[[#This Row],[village]],collectioncenters[village],collectioncenters[collection_center_id])</f>
        <v>CC_22</v>
      </c>
      <c r="L306" t="str">
        <f>_xlfn.XLOOKUP(scd[[#This Row],[district]],chillingcenters[district],chillingcenters[chilling_center_id])</f>
        <v>Chill_23</v>
      </c>
      <c r="M306" t="str">
        <f>_xlfn.XLOOKUP(scd[[#This Row],[chilling_center_id]],chillingcenters[chilling_center_id],chillingcenters[zone])</f>
        <v>RJ2</v>
      </c>
      <c r="N306" t="str">
        <f>_xlfn.XLOOKUP(scd[[#This Row],[zone]],plants[zone],plants[processing_plant_id])</f>
        <v>Plant_5</v>
      </c>
      <c r="O306" t="s">
        <v>998</v>
      </c>
      <c r="P306">
        <v>5.6</v>
      </c>
      <c r="Q306">
        <v>75.099999999999994</v>
      </c>
      <c r="R306">
        <v>3.91</v>
      </c>
      <c r="S306">
        <v>8.2799999999999994</v>
      </c>
      <c r="T306">
        <v>28.5</v>
      </c>
      <c r="U306">
        <v>4.2</v>
      </c>
      <c r="V306" t="b">
        <v>1</v>
      </c>
      <c r="W306">
        <v>0.12</v>
      </c>
      <c r="X306">
        <v>3365.85</v>
      </c>
      <c r="Y306" s="1">
        <v>45821</v>
      </c>
      <c r="Z306" t="s">
        <v>41</v>
      </c>
      <c r="AA306" t="s">
        <v>42</v>
      </c>
      <c r="AB306" t="s">
        <v>2483</v>
      </c>
      <c r="AC306">
        <v>5</v>
      </c>
      <c r="AD306">
        <v>74.979999999999905</v>
      </c>
      <c r="AE306">
        <v>44.89</v>
      </c>
    </row>
    <row r="307" spans="1:31" x14ac:dyDescent="0.25">
      <c r="A307" t="s">
        <v>3121</v>
      </c>
      <c r="B307" s="1">
        <v>45825</v>
      </c>
      <c r="C307" s="2">
        <v>45825.438194444447</v>
      </c>
      <c r="D307" s="2">
        <v>45825.478472222225</v>
      </c>
      <c r="E307" t="s">
        <v>2023</v>
      </c>
      <c r="F307" t="str">
        <f>_xlfn.XLOOKUP(scd[[#This Row],[farm_id]],farms[farm_id],farms[farmer_name])</f>
        <v>Farmer_437</v>
      </c>
      <c r="G307" t="str">
        <f>_xlfn.XLOOKUP(scd[[#This Row],[farm_id]],farms[farm_id],farms[village])</f>
        <v>Village_187</v>
      </c>
      <c r="H307" t="str">
        <f>_xlfn.XLOOKUP(scd[[#This Row],[farm_id]],farms[farm_id],farms[district])</f>
        <v>Tiruchirappalli</v>
      </c>
      <c r="I307" t="str">
        <f>_xlfn.XLOOKUP(scd[[#This Row],[farm_id]],farms[farm_id],farms[state])</f>
        <v>Tamil Nadu</v>
      </c>
      <c r="J307" t="str">
        <f>_xlfn.XLOOKUP(scd[[#This Row],[district]],cooperatives[district],cooperatives[cooperative_id])</f>
        <v>Coop_9</v>
      </c>
      <c r="K307" t="str">
        <f>_xlfn.XLOOKUP(scd[[#This Row],[village]],collectioncenters[village],collectioncenters[collection_center_id])</f>
        <v>CC_97</v>
      </c>
      <c r="L307" t="str">
        <f>_xlfn.XLOOKUP(scd[[#This Row],[district]],chillingcenters[district],chillingcenters[chilling_center_id])</f>
        <v>Chill_9</v>
      </c>
      <c r="M307" t="str">
        <f>_xlfn.XLOOKUP(scd[[#This Row],[chilling_center_id]],chillingcenters[chilling_center_id],chillingcenters[zone])</f>
        <v>TN2</v>
      </c>
      <c r="N307" t="str">
        <f>_xlfn.XLOOKUP(scd[[#This Row],[zone]],plants[zone],plants[processing_plant_id])</f>
        <v>Plant_10</v>
      </c>
      <c r="O307" t="s">
        <v>458</v>
      </c>
      <c r="P307">
        <v>2.1</v>
      </c>
      <c r="Q307">
        <v>18.899999999999999</v>
      </c>
      <c r="R307">
        <v>3.91</v>
      </c>
      <c r="S307">
        <v>8.36</v>
      </c>
      <c r="T307">
        <v>24.4</v>
      </c>
      <c r="U307">
        <v>4.0999999999999996</v>
      </c>
      <c r="V307" t="b">
        <v>1</v>
      </c>
      <c r="W307">
        <v>0.08</v>
      </c>
      <c r="X307">
        <v>849.35</v>
      </c>
      <c r="Y307" s="1">
        <v>45828</v>
      </c>
      <c r="Z307" t="s">
        <v>118</v>
      </c>
      <c r="AA307" t="s">
        <v>42</v>
      </c>
      <c r="AB307" t="s">
        <v>3122</v>
      </c>
      <c r="AC307">
        <v>58</v>
      </c>
      <c r="AD307">
        <v>18.82</v>
      </c>
      <c r="AE307">
        <v>45.13</v>
      </c>
    </row>
    <row r="308" spans="1:31" x14ac:dyDescent="0.25">
      <c r="A308" t="s">
        <v>3303</v>
      </c>
      <c r="B308" s="1">
        <v>45818</v>
      </c>
      <c r="C308" s="2">
        <v>45818.256944444445</v>
      </c>
      <c r="D308" s="2">
        <v>45818.342361111114</v>
      </c>
      <c r="E308" t="s">
        <v>1015</v>
      </c>
      <c r="F308" t="str">
        <f>_xlfn.XLOOKUP(scd[[#This Row],[farm_id]],farms[farm_id],farms[farmer_name])</f>
        <v>Farmer_804</v>
      </c>
      <c r="G308" t="str">
        <f>_xlfn.XLOOKUP(scd[[#This Row],[farm_id]],farms[farm_id],farms[village])</f>
        <v>Village_185</v>
      </c>
      <c r="H308" t="str">
        <f>_xlfn.XLOOKUP(scd[[#This Row],[farm_id]],farms[farm_id],farms[district])</f>
        <v>Jaipur</v>
      </c>
      <c r="I308" t="str">
        <f>_xlfn.XLOOKUP(scd[[#This Row],[farm_id]],farms[farm_id],farms[state])</f>
        <v>Rajasthan</v>
      </c>
      <c r="J308" t="str">
        <f>_xlfn.XLOOKUP(scd[[#This Row],[district]],cooperatives[district],cooperatives[cooperative_id])</f>
        <v>Coop_8</v>
      </c>
      <c r="K308" t="str">
        <f>_xlfn.XLOOKUP(scd[[#This Row],[village]],collectioncenters[village],collectioncenters[collection_center_id])</f>
        <v>CC_95</v>
      </c>
      <c r="L308" t="str">
        <f>_xlfn.XLOOKUP(scd[[#This Row],[district]],chillingcenters[district],chillingcenters[chilling_center_id])</f>
        <v>Chill_8</v>
      </c>
      <c r="M308" t="str">
        <f>_xlfn.XLOOKUP(scd[[#This Row],[chilling_center_id]],chillingcenters[chilling_center_id],chillingcenters[zone])</f>
        <v>RJ1</v>
      </c>
      <c r="N308" t="str">
        <f>_xlfn.XLOOKUP(scd[[#This Row],[zone]],plants[zone],plants[processing_plant_id])</f>
        <v>Plant_2</v>
      </c>
      <c r="O308" t="s">
        <v>447</v>
      </c>
      <c r="P308">
        <v>32</v>
      </c>
      <c r="Q308">
        <v>33</v>
      </c>
      <c r="R308">
        <v>3.91</v>
      </c>
      <c r="S308">
        <v>8.5399999999999991</v>
      </c>
      <c r="T308">
        <v>31.7</v>
      </c>
      <c r="U308">
        <v>12</v>
      </c>
      <c r="V308" t="b">
        <v>1</v>
      </c>
      <c r="W308">
        <v>0.3</v>
      </c>
      <c r="X308">
        <v>1493.41</v>
      </c>
      <c r="Y308" s="1">
        <v>45819</v>
      </c>
      <c r="Z308" t="s">
        <v>41</v>
      </c>
      <c r="AA308" t="s">
        <v>42</v>
      </c>
      <c r="AB308" t="s">
        <v>3304</v>
      </c>
      <c r="AC308">
        <v>123</v>
      </c>
      <c r="AD308">
        <v>32.700000000000003</v>
      </c>
      <c r="AE308">
        <v>45.67</v>
      </c>
    </row>
    <row r="309" spans="1:31" x14ac:dyDescent="0.25">
      <c r="A309" t="s">
        <v>99</v>
      </c>
      <c r="B309" s="1">
        <v>45678</v>
      </c>
      <c r="C309" s="2">
        <v>45678.183333333334</v>
      </c>
      <c r="D309" s="2">
        <v>45678.212500000001</v>
      </c>
      <c r="E309" t="s">
        <v>100</v>
      </c>
      <c r="F309" t="str">
        <f>_xlfn.XLOOKUP(scd[[#This Row],[farm_id]],farms[farm_id],farms[farmer_name])</f>
        <v>Farmer_426</v>
      </c>
      <c r="G309" t="str">
        <f>_xlfn.XLOOKUP(scd[[#This Row],[farm_id]],farms[farm_id],farms[village])</f>
        <v>Village_87</v>
      </c>
      <c r="H309" t="str">
        <f>_xlfn.XLOOKUP(scd[[#This Row],[farm_id]],farms[farm_id],farms[district])</f>
        <v>Mysore</v>
      </c>
      <c r="I309" t="str">
        <f>_xlfn.XLOOKUP(scd[[#This Row],[farm_id]],farms[farm_id],farms[state])</f>
        <v>Karnataka</v>
      </c>
      <c r="J309" t="str">
        <f>_xlfn.XLOOKUP(scd[[#This Row],[district]],cooperatives[district],cooperatives[cooperative_id])</f>
        <v>Coop_11</v>
      </c>
      <c r="K309" t="str">
        <f>_xlfn.XLOOKUP(scd[[#This Row],[village]],collectioncenters[village],collectioncenters[collection_center_id])</f>
        <v>CC_182</v>
      </c>
      <c r="L309" t="str">
        <f>_xlfn.XLOOKUP(scd[[#This Row],[district]],chillingcenters[district],chillingcenters[chilling_center_id])</f>
        <v>Chill_11</v>
      </c>
      <c r="M309" t="str">
        <f>_xlfn.XLOOKUP(scd[[#This Row],[chilling_center_id]],chillingcenters[chilling_center_id],chillingcenters[zone])</f>
        <v>KA1</v>
      </c>
      <c r="N309" t="str">
        <f>_xlfn.XLOOKUP(scd[[#This Row],[zone]],plants[zone],plants[processing_plant_id])</f>
        <v>Plant_6</v>
      </c>
      <c r="O309" t="s">
        <v>108</v>
      </c>
      <c r="P309">
        <v>6.1</v>
      </c>
      <c r="Q309">
        <v>30.3</v>
      </c>
      <c r="R309">
        <v>3.92</v>
      </c>
      <c r="S309">
        <v>8.76</v>
      </c>
      <c r="T309">
        <v>34.1</v>
      </c>
      <c r="U309">
        <v>9.6</v>
      </c>
      <c r="V309" t="b">
        <v>1</v>
      </c>
      <c r="W309">
        <v>0.18</v>
      </c>
      <c r="X309">
        <v>1396.97</v>
      </c>
      <c r="Y309" s="1">
        <v>45685</v>
      </c>
      <c r="Z309" t="s">
        <v>41</v>
      </c>
      <c r="AA309" t="s">
        <v>109</v>
      </c>
      <c r="AB309" t="s">
        <v>110</v>
      </c>
      <c r="AC309">
        <v>42</v>
      </c>
      <c r="AD309">
        <v>30.12</v>
      </c>
      <c r="AE309">
        <v>46.38</v>
      </c>
    </row>
    <row r="310" spans="1:31" x14ac:dyDescent="0.25">
      <c r="A310" t="s">
        <v>381</v>
      </c>
      <c r="B310" s="1">
        <v>45671</v>
      </c>
      <c r="C310" s="2">
        <v>45671.354861111111</v>
      </c>
      <c r="D310" s="2">
        <v>45671.402777777781</v>
      </c>
      <c r="E310" t="s">
        <v>382</v>
      </c>
      <c r="F310" t="str">
        <f>_xlfn.XLOOKUP(scd[[#This Row],[farm_id]],farms[farm_id],farms[farmer_name])</f>
        <v>Farmer_154</v>
      </c>
      <c r="G310" t="str">
        <f>_xlfn.XLOOKUP(scd[[#This Row],[farm_id]],farms[farm_id],farms[village])</f>
        <v>Village_30</v>
      </c>
      <c r="H310" t="str">
        <f>_xlfn.XLOOKUP(scd[[#This Row],[farm_id]],farms[farm_id],farms[district])</f>
        <v>Vadodara</v>
      </c>
      <c r="I310" t="str">
        <f>_xlfn.XLOOKUP(scd[[#This Row],[farm_id]],farms[farm_id],farms[state])</f>
        <v>Gujarat</v>
      </c>
      <c r="J310" t="str">
        <f>_xlfn.XLOOKUP(scd[[#This Row],[district]],cooperatives[district],cooperatives[cooperative_id])</f>
        <v>Coop_6</v>
      </c>
      <c r="K310" t="str">
        <f>_xlfn.XLOOKUP(scd[[#This Row],[village]],collectioncenters[village],collectioncenters[collection_center_id])</f>
        <v>CC_123</v>
      </c>
      <c r="L310" t="str">
        <f>_xlfn.XLOOKUP(scd[[#This Row],[district]],chillingcenters[district],chillingcenters[chilling_center_id])</f>
        <v>Chill_6</v>
      </c>
      <c r="M310" t="str">
        <f>_xlfn.XLOOKUP(scd[[#This Row],[chilling_center_id]],chillingcenters[chilling_center_id],chillingcenters[zone])</f>
        <v>MH1</v>
      </c>
      <c r="N310" t="str">
        <f>_xlfn.XLOOKUP(scd[[#This Row],[zone]],plants[zone],plants[processing_plant_id])</f>
        <v>Plant_4</v>
      </c>
      <c r="O310" t="s">
        <v>384</v>
      </c>
      <c r="P310">
        <v>7.1</v>
      </c>
      <c r="Q310">
        <v>27.9</v>
      </c>
      <c r="R310">
        <v>3.92</v>
      </c>
      <c r="S310">
        <v>8.43</v>
      </c>
      <c r="T310">
        <v>26.6</v>
      </c>
      <c r="U310">
        <v>3.8</v>
      </c>
      <c r="V310" t="b">
        <v>1</v>
      </c>
      <c r="W310">
        <v>0</v>
      </c>
      <c r="X310">
        <v>1266.3800000000001</v>
      </c>
      <c r="Y310" s="1">
        <v>45678</v>
      </c>
      <c r="Z310" t="s">
        <v>41</v>
      </c>
      <c r="AA310" t="s">
        <v>42</v>
      </c>
      <c r="AB310" t="s">
        <v>385</v>
      </c>
      <c r="AC310">
        <v>69</v>
      </c>
      <c r="AD310">
        <v>27.9</v>
      </c>
      <c r="AE310">
        <v>45.39</v>
      </c>
    </row>
    <row r="311" spans="1:31" x14ac:dyDescent="0.25">
      <c r="A311" t="s">
        <v>553</v>
      </c>
      <c r="B311" s="1">
        <v>45710</v>
      </c>
      <c r="C311" s="2">
        <v>45710.222916666666</v>
      </c>
      <c r="D311" s="2">
        <v>45710.286805555559</v>
      </c>
      <c r="E311" t="s">
        <v>554</v>
      </c>
      <c r="F311" t="str">
        <f>_xlfn.XLOOKUP(scd[[#This Row],[farm_id]],farms[farm_id],farms[farmer_name])</f>
        <v>Farmer_782</v>
      </c>
      <c r="G311" t="str">
        <f>_xlfn.XLOOKUP(scd[[#This Row],[farm_id]],farms[farm_id],farms[village])</f>
        <v>Village_40</v>
      </c>
      <c r="H311" t="str">
        <f>_xlfn.XLOOKUP(scd[[#This Row],[farm_id]],farms[farm_id],farms[district])</f>
        <v>Bikaner</v>
      </c>
      <c r="I311" t="str">
        <f>_xlfn.XLOOKUP(scd[[#This Row],[farm_id]],farms[farm_id],farms[state])</f>
        <v>Rajasthan</v>
      </c>
      <c r="J311" t="str">
        <f>_xlfn.XLOOKUP(scd[[#This Row],[district]],cooperatives[district],cooperatives[cooperative_id])</f>
        <v>Coop_14</v>
      </c>
      <c r="K311" t="str">
        <f>_xlfn.XLOOKUP(scd[[#This Row],[village]],collectioncenters[village],collectioncenters[collection_center_id])</f>
        <v>CC_134</v>
      </c>
      <c r="L311" t="str">
        <f>_xlfn.XLOOKUP(scd[[#This Row],[district]],chillingcenters[district],chillingcenters[chilling_center_id])</f>
        <v>Chill_14</v>
      </c>
      <c r="M311" t="str">
        <f>_xlfn.XLOOKUP(scd[[#This Row],[chilling_center_id]],chillingcenters[chilling_center_id],chillingcenters[zone])</f>
        <v>RJ1</v>
      </c>
      <c r="N311" t="str">
        <f>_xlfn.XLOOKUP(scd[[#This Row],[zone]],plants[zone],plants[processing_plant_id])</f>
        <v>Plant_2</v>
      </c>
      <c r="O311" t="s">
        <v>146</v>
      </c>
      <c r="P311">
        <v>3.2</v>
      </c>
      <c r="Q311">
        <v>73.900000000000006</v>
      </c>
      <c r="R311">
        <v>3.92</v>
      </c>
      <c r="S311">
        <v>8.3000000000000007</v>
      </c>
      <c r="T311">
        <v>30.8</v>
      </c>
      <c r="U311">
        <v>10.7</v>
      </c>
      <c r="V311" t="b">
        <v>1</v>
      </c>
      <c r="W311">
        <v>0</v>
      </c>
      <c r="X311">
        <v>3325.5</v>
      </c>
      <c r="Y311" s="1">
        <v>45717</v>
      </c>
      <c r="Z311" t="s">
        <v>41</v>
      </c>
      <c r="AA311" t="s">
        <v>109</v>
      </c>
      <c r="AB311" t="s">
        <v>556</v>
      </c>
      <c r="AC311">
        <v>92</v>
      </c>
      <c r="AD311">
        <v>73.900000000000006</v>
      </c>
      <c r="AE311">
        <v>45</v>
      </c>
    </row>
    <row r="312" spans="1:31" x14ac:dyDescent="0.25">
      <c r="A312" t="s">
        <v>925</v>
      </c>
      <c r="B312" s="1">
        <v>45773</v>
      </c>
      <c r="C312" s="2">
        <v>45773.214583333334</v>
      </c>
      <c r="D312" s="2">
        <v>45773.254861111112</v>
      </c>
      <c r="E312" t="s">
        <v>926</v>
      </c>
      <c r="F312" t="str">
        <f>_xlfn.XLOOKUP(scd[[#This Row],[farm_id]],farms[farm_id],farms[farmer_name])</f>
        <v>Farmer_105</v>
      </c>
      <c r="G312" t="str">
        <f>_xlfn.XLOOKUP(scd[[#This Row],[farm_id]],farms[farm_id],farms[village])</f>
        <v>Village_156</v>
      </c>
      <c r="H312" t="str">
        <f>_xlfn.XLOOKUP(scd[[#This Row],[farm_id]],farms[farm_id],farms[district])</f>
        <v>Gurugram</v>
      </c>
      <c r="I312" t="str">
        <f>_xlfn.XLOOKUP(scd[[#This Row],[farm_id]],farms[farm_id],farms[state])</f>
        <v>Haryana</v>
      </c>
      <c r="J312" t="str">
        <f>_xlfn.XLOOKUP(scd[[#This Row],[district]],cooperatives[district],cooperatives[cooperative_id])</f>
        <v>Coop_2</v>
      </c>
      <c r="K312" t="str">
        <f>_xlfn.XLOOKUP(scd[[#This Row],[village]],collectioncenters[village],collectioncenters[collection_center_id])</f>
        <v>CC_64</v>
      </c>
      <c r="L312" t="str">
        <f>_xlfn.XLOOKUP(scd[[#This Row],[district]],chillingcenters[district],chillingcenters[chilling_center_id])</f>
        <v>Chill_2</v>
      </c>
      <c r="M312" t="str">
        <f>_xlfn.XLOOKUP(scd[[#This Row],[chilling_center_id]],chillingcenters[chilling_center_id],chillingcenters[zone])</f>
        <v>HR1</v>
      </c>
      <c r="N312" t="str">
        <f>_xlfn.XLOOKUP(scd[[#This Row],[zone]],plants[zone],plants[processing_plant_id])</f>
        <v>Plant_11</v>
      </c>
      <c r="O312" t="s">
        <v>545</v>
      </c>
      <c r="P312">
        <v>20</v>
      </c>
      <c r="Q312">
        <v>83.4</v>
      </c>
      <c r="R312">
        <v>3.92</v>
      </c>
      <c r="S312">
        <v>8.58</v>
      </c>
      <c r="T312">
        <v>33.9</v>
      </c>
      <c r="U312">
        <v>31.4</v>
      </c>
      <c r="V312" t="b">
        <v>1</v>
      </c>
      <c r="W312">
        <v>0.18</v>
      </c>
      <c r="X312">
        <v>3814.8</v>
      </c>
      <c r="Y312" s="1">
        <v>45776</v>
      </c>
      <c r="Z312" t="s">
        <v>41</v>
      </c>
      <c r="AA312" t="s">
        <v>42</v>
      </c>
      <c r="AB312" t="s">
        <v>928</v>
      </c>
      <c r="AC312">
        <v>58</v>
      </c>
      <c r="AD312">
        <v>83.22</v>
      </c>
      <c r="AE312">
        <v>45.84</v>
      </c>
    </row>
    <row r="313" spans="1:31" x14ac:dyDescent="0.25">
      <c r="A313" t="s">
        <v>1189</v>
      </c>
      <c r="B313" s="1">
        <v>45808</v>
      </c>
      <c r="C313" s="2">
        <v>45808.189583333333</v>
      </c>
      <c r="D313" s="2">
        <v>45808.193055555559</v>
      </c>
      <c r="E313" t="s">
        <v>1190</v>
      </c>
      <c r="F313" t="str">
        <f>_xlfn.XLOOKUP(scd[[#This Row],[farm_id]],farms[farm_id],farms[farmer_name])</f>
        <v>Farmer_486</v>
      </c>
      <c r="G313" t="str">
        <f>_xlfn.XLOOKUP(scd[[#This Row],[farm_id]],farms[farm_id],farms[village])</f>
        <v>Village_51</v>
      </c>
      <c r="H313" t="str">
        <f>_xlfn.XLOOKUP(scd[[#This Row],[farm_id]],farms[farm_id],farms[district])</f>
        <v>Amritsar</v>
      </c>
      <c r="I313" t="str">
        <f>_xlfn.XLOOKUP(scd[[#This Row],[farm_id]],farms[farm_id],farms[state])</f>
        <v>Punjab</v>
      </c>
      <c r="J313" t="str">
        <f>_xlfn.XLOOKUP(scd[[#This Row],[district]],cooperatives[district],cooperatives[cooperative_id])</f>
        <v>Coop_7</v>
      </c>
      <c r="K313" t="str">
        <f>_xlfn.XLOOKUP(scd[[#This Row],[village]],collectioncenters[village],collectioncenters[collection_center_id])</f>
        <v>CC_146</v>
      </c>
      <c r="L313" t="str">
        <f>_xlfn.XLOOKUP(scd[[#This Row],[district]],chillingcenters[district],chillingcenters[chilling_center_id])</f>
        <v>Chill_7</v>
      </c>
      <c r="M313" t="str">
        <f>_xlfn.XLOOKUP(scd[[#This Row],[chilling_center_id]],chillingcenters[chilling_center_id],chillingcenters[zone])</f>
        <v>PJ1</v>
      </c>
      <c r="N313" t="str">
        <f>_xlfn.XLOOKUP(scd[[#This Row],[zone]],plants[zone],plants[processing_plant_id])</f>
        <v>Plant_3</v>
      </c>
      <c r="O313" t="s">
        <v>936</v>
      </c>
      <c r="P313">
        <v>10.3</v>
      </c>
      <c r="Q313">
        <v>57.6</v>
      </c>
      <c r="R313">
        <v>3.92</v>
      </c>
      <c r="S313">
        <v>8.5299999999999994</v>
      </c>
      <c r="T313">
        <v>31.3</v>
      </c>
      <c r="U313">
        <v>7.8</v>
      </c>
      <c r="V313" t="b">
        <v>1</v>
      </c>
      <c r="W313">
        <v>0</v>
      </c>
      <c r="X313">
        <v>2631.74</v>
      </c>
      <c r="Y313" s="1">
        <v>45811</v>
      </c>
      <c r="Z313" t="s">
        <v>118</v>
      </c>
      <c r="AA313" t="s">
        <v>216</v>
      </c>
      <c r="AB313" t="s">
        <v>1192</v>
      </c>
      <c r="AC313">
        <v>5</v>
      </c>
      <c r="AD313">
        <v>57.6</v>
      </c>
      <c r="AE313">
        <v>45.69</v>
      </c>
    </row>
    <row r="314" spans="1:31" x14ac:dyDescent="0.25">
      <c r="A314" t="s">
        <v>1399</v>
      </c>
      <c r="B314" s="1">
        <v>45695</v>
      </c>
      <c r="C314" s="2">
        <v>45695.34097222222</v>
      </c>
      <c r="D314" s="2">
        <v>45695.42291666667</v>
      </c>
      <c r="E314" t="s">
        <v>618</v>
      </c>
      <c r="F314" t="str">
        <f>_xlfn.XLOOKUP(scd[[#This Row],[farm_id]],farms[farm_id],farms[farmer_name])</f>
        <v>Farmer_389</v>
      </c>
      <c r="G314" t="str">
        <f>_xlfn.XLOOKUP(scd[[#This Row],[farm_id]],farms[farm_id],farms[village])</f>
        <v>Village_69</v>
      </c>
      <c r="H314" t="str">
        <f>_xlfn.XLOOKUP(scd[[#This Row],[farm_id]],farms[farm_id],farms[district])</f>
        <v>Chennai</v>
      </c>
      <c r="I314" t="str">
        <f>_xlfn.XLOOKUP(scd[[#This Row],[farm_id]],farms[farm_id],farms[state])</f>
        <v>Tamil Nadu</v>
      </c>
      <c r="J314" t="str">
        <f>_xlfn.XLOOKUP(scd[[#This Row],[district]],cooperatives[district],cooperatives[cooperative_id])</f>
        <v>Coop_22</v>
      </c>
      <c r="K314" t="str">
        <f>_xlfn.XLOOKUP(scd[[#This Row],[village]],collectioncenters[village],collectioncenters[collection_center_id])</f>
        <v>CC_164</v>
      </c>
      <c r="L314" t="str">
        <f>_xlfn.XLOOKUP(scd[[#This Row],[district]],chillingcenters[district],chillingcenters[chilling_center_id])</f>
        <v>Chill_22</v>
      </c>
      <c r="M314" t="str">
        <f>_xlfn.XLOOKUP(scd[[#This Row],[chilling_center_id]],chillingcenters[chilling_center_id],chillingcenters[zone])</f>
        <v>TN1</v>
      </c>
      <c r="N314" t="str">
        <f>_xlfn.XLOOKUP(scd[[#This Row],[zone]],plants[zone],plants[processing_plant_id])</f>
        <v>Plant_1</v>
      </c>
      <c r="O314" t="s">
        <v>355</v>
      </c>
      <c r="P314">
        <v>22.5</v>
      </c>
      <c r="Q314">
        <v>23.6</v>
      </c>
      <c r="R314">
        <v>3.92</v>
      </c>
      <c r="S314">
        <v>8.2799999999999994</v>
      </c>
      <c r="T314">
        <v>35.5</v>
      </c>
      <c r="U314">
        <v>12</v>
      </c>
      <c r="V314" t="b">
        <v>0</v>
      </c>
      <c r="W314">
        <v>2.0499999999999998</v>
      </c>
      <c r="X314">
        <v>968.46</v>
      </c>
      <c r="Y314" s="1">
        <v>45698</v>
      </c>
      <c r="Z314" t="s">
        <v>41</v>
      </c>
      <c r="AA314" t="s">
        <v>42</v>
      </c>
      <c r="AB314" t="s">
        <v>1400</v>
      </c>
      <c r="AC314">
        <v>118</v>
      </c>
      <c r="AD314">
        <v>21.55</v>
      </c>
      <c r="AE314">
        <v>44.94</v>
      </c>
    </row>
    <row r="315" spans="1:31" x14ac:dyDescent="0.25">
      <c r="A315" t="s">
        <v>1549</v>
      </c>
      <c r="B315" s="1">
        <v>45681</v>
      </c>
      <c r="C315" s="2">
        <v>45681.211111111108</v>
      </c>
      <c r="D315" s="2">
        <v>45681.28402777778</v>
      </c>
      <c r="E315" t="s">
        <v>1550</v>
      </c>
      <c r="F315" t="str">
        <f>_xlfn.XLOOKUP(scd[[#This Row],[farm_id]],farms[farm_id],farms[farmer_name])</f>
        <v>Farmer_892</v>
      </c>
      <c r="G315" t="str">
        <f>_xlfn.XLOOKUP(scd[[#This Row],[farm_id]],farms[farm_id],farms[village])</f>
        <v>Village_178</v>
      </c>
      <c r="H315" t="str">
        <f>_xlfn.XLOOKUP(scd[[#This Row],[farm_id]],farms[farm_id],farms[district])</f>
        <v>Hisar</v>
      </c>
      <c r="I315" t="str">
        <f>_xlfn.XLOOKUP(scd[[#This Row],[farm_id]],farms[farm_id],farms[state])</f>
        <v>Haryana</v>
      </c>
      <c r="J315" t="str">
        <f>_xlfn.XLOOKUP(scd[[#This Row],[district]],cooperatives[district],cooperatives[cooperative_id])</f>
        <v>Coop_15</v>
      </c>
      <c r="K315" t="str">
        <f>_xlfn.XLOOKUP(scd[[#This Row],[village]],collectioncenters[village],collectioncenters[collection_center_id])</f>
        <v>CC_87</v>
      </c>
      <c r="L315" t="str">
        <f>_xlfn.XLOOKUP(scd[[#This Row],[district]],chillingcenters[district],chillingcenters[chilling_center_id])</f>
        <v>Chill_15</v>
      </c>
      <c r="M315" t="str">
        <f>_xlfn.XLOOKUP(scd[[#This Row],[chilling_center_id]],chillingcenters[chilling_center_id],chillingcenters[zone])</f>
        <v>HR2</v>
      </c>
      <c r="N315" t="str">
        <f>_xlfn.XLOOKUP(scd[[#This Row],[zone]],plants[zone],plants[processing_plant_id])</f>
        <v>Plant_12</v>
      </c>
      <c r="O315" t="s">
        <v>575</v>
      </c>
      <c r="P315">
        <v>39</v>
      </c>
      <c r="Q315">
        <v>24.4</v>
      </c>
      <c r="R315">
        <v>3.92</v>
      </c>
      <c r="S315">
        <v>8.6300000000000008</v>
      </c>
      <c r="T315">
        <v>33.299999999999997</v>
      </c>
      <c r="U315">
        <v>8.3000000000000007</v>
      </c>
      <c r="V315" t="b">
        <v>1</v>
      </c>
      <c r="W315">
        <v>0.62</v>
      </c>
      <c r="X315">
        <v>1093.6400000000001</v>
      </c>
      <c r="Y315" s="1">
        <v>45688</v>
      </c>
      <c r="Z315" t="s">
        <v>41</v>
      </c>
      <c r="AA315" t="s">
        <v>216</v>
      </c>
      <c r="AB315" t="s">
        <v>1551</v>
      </c>
      <c r="AC315">
        <v>105</v>
      </c>
      <c r="AD315">
        <v>23.779999999999902</v>
      </c>
      <c r="AE315">
        <v>45.99</v>
      </c>
    </row>
    <row r="316" spans="1:31" x14ac:dyDescent="0.25">
      <c r="A316" t="s">
        <v>1560</v>
      </c>
      <c r="B316" s="1">
        <v>45832</v>
      </c>
      <c r="C316" s="2">
        <v>45832.169444444444</v>
      </c>
      <c r="D316" s="2">
        <v>45832.206944444442</v>
      </c>
      <c r="E316" t="s">
        <v>1561</v>
      </c>
      <c r="F316" t="str">
        <f>_xlfn.XLOOKUP(scd[[#This Row],[farm_id]],farms[farm_id],farms[farmer_name])</f>
        <v>Farmer_795</v>
      </c>
      <c r="G316" t="str">
        <f>_xlfn.XLOOKUP(scd[[#This Row],[farm_id]],farms[farm_id],farms[village])</f>
        <v>Village_194</v>
      </c>
      <c r="H316" t="str">
        <f>_xlfn.XLOOKUP(scd[[#This Row],[farm_id]],farms[farm_id],farms[district])</f>
        <v>Ludhiana</v>
      </c>
      <c r="I316" t="str">
        <f>_xlfn.XLOOKUP(scd[[#This Row],[farm_id]],farms[farm_id],farms[state])</f>
        <v>Punjab</v>
      </c>
      <c r="J316" t="str">
        <f>_xlfn.XLOOKUP(scd[[#This Row],[district]],cooperatives[district],cooperatives[cooperative_id])</f>
        <v>Coop_27</v>
      </c>
      <c r="K316" t="str">
        <f>_xlfn.XLOOKUP(scd[[#This Row],[village]],collectioncenters[village],collectioncenters[collection_center_id])</f>
        <v>CC_105</v>
      </c>
      <c r="L316" t="str">
        <f>_xlfn.XLOOKUP(scd[[#This Row],[district]],chillingcenters[district],chillingcenters[chilling_center_id])</f>
        <v>Chill_27</v>
      </c>
      <c r="M316" t="str">
        <f>_xlfn.XLOOKUP(scd[[#This Row],[chilling_center_id]],chillingcenters[chilling_center_id],chillingcenters[zone])</f>
        <v>PJ2</v>
      </c>
      <c r="N316" t="str">
        <f>_xlfn.XLOOKUP(scd[[#This Row],[zone]],plants[zone],plants[processing_plant_id])</f>
        <v>Plant_7</v>
      </c>
      <c r="O316" t="s">
        <v>998</v>
      </c>
      <c r="P316">
        <v>1.8</v>
      </c>
      <c r="Q316">
        <v>22.9</v>
      </c>
      <c r="R316">
        <v>3.92</v>
      </c>
      <c r="S316">
        <v>7.79</v>
      </c>
      <c r="T316">
        <v>29</v>
      </c>
      <c r="U316">
        <v>5.0999999999999996</v>
      </c>
      <c r="V316" t="b">
        <v>1</v>
      </c>
      <c r="W316">
        <v>0</v>
      </c>
      <c r="X316">
        <v>995.46</v>
      </c>
      <c r="Y316" s="1">
        <v>45834</v>
      </c>
      <c r="Z316" t="s">
        <v>41</v>
      </c>
      <c r="AA316" t="s">
        <v>42</v>
      </c>
      <c r="AB316" t="s">
        <v>1564</v>
      </c>
      <c r="AC316">
        <v>54</v>
      </c>
      <c r="AD316">
        <v>22.9</v>
      </c>
      <c r="AE316">
        <v>43.47</v>
      </c>
    </row>
    <row r="317" spans="1:31" x14ac:dyDescent="0.25">
      <c r="A317" t="s">
        <v>1689</v>
      </c>
      <c r="B317" s="1">
        <v>45782</v>
      </c>
      <c r="C317" s="2">
        <v>45782.390972222223</v>
      </c>
      <c r="D317" s="2">
        <v>45782.445138888892</v>
      </c>
      <c r="E317" t="s">
        <v>1690</v>
      </c>
      <c r="F317" t="str">
        <f>_xlfn.XLOOKUP(scd[[#This Row],[farm_id]],farms[farm_id],farms[farmer_name])</f>
        <v>Farmer_564</v>
      </c>
      <c r="G317" t="str">
        <f>_xlfn.XLOOKUP(scd[[#This Row],[farm_id]],farms[farm_id],farms[village])</f>
        <v>Village_95</v>
      </c>
      <c r="H317" t="str">
        <f>_xlfn.XLOOKUP(scd[[#This Row],[farm_id]],farms[farm_id],farms[district])</f>
        <v>Ludhiana</v>
      </c>
      <c r="I317" t="str">
        <f>_xlfn.XLOOKUP(scd[[#This Row],[farm_id]],farms[farm_id],farms[state])</f>
        <v>Punjab</v>
      </c>
      <c r="J317" t="str">
        <f>_xlfn.XLOOKUP(scd[[#This Row],[district]],cooperatives[district],cooperatives[cooperative_id])</f>
        <v>Coop_27</v>
      </c>
      <c r="K317" t="str">
        <f>_xlfn.XLOOKUP(scd[[#This Row],[village]],collectioncenters[village],collectioncenters[collection_center_id])</f>
        <v>CC_191</v>
      </c>
      <c r="L317" t="str">
        <f>_xlfn.XLOOKUP(scd[[#This Row],[district]],chillingcenters[district],chillingcenters[chilling_center_id])</f>
        <v>Chill_27</v>
      </c>
      <c r="M317" t="str">
        <f>_xlfn.XLOOKUP(scd[[#This Row],[chilling_center_id]],chillingcenters[chilling_center_id],chillingcenters[zone])</f>
        <v>PJ2</v>
      </c>
      <c r="N317" t="str">
        <f>_xlfn.XLOOKUP(scd[[#This Row],[zone]],plants[zone],plants[processing_plant_id])</f>
        <v>Plant_7</v>
      </c>
      <c r="O317" t="s">
        <v>697</v>
      </c>
      <c r="P317">
        <v>2</v>
      </c>
      <c r="Q317">
        <v>49.8</v>
      </c>
      <c r="R317">
        <v>3.92</v>
      </c>
      <c r="S317">
        <v>8.23</v>
      </c>
      <c r="T317">
        <v>33.299999999999997</v>
      </c>
      <c r="U317">
        <v>33.200000000000003</v>
      </c>
      <c r="V317" t="b">
        <v>1</v>
      </c>
      <c r="W317">
        <v>0.49</v>
      </c>
      <c r="X317">
        <v>2208.59</v>
      </c>
      <c r="Y317" s="1">
        <v>45789</v>
      </c>
      <c r="Z317" t="s">
        <v>41</v>
      </c>
      <c r="AA317" t="s">
        <v>42</v>
      </c>
      <c r="AB317" t="s">
        <v>1692</v>
      </c>
      <c r="AC317">
        <v>78</v>
      </c>
      <c r="AD317">
        <v>49.309999999999903</v>
      </c>
      <c r="AE317">
        <v>44.79</v>
      </c>
    </row>
    <row r="318" spans="1:31" x14ac:dyDescent="0.25">
      <c r="A318" t="s">
        <v>1707</v>
      </c>
      <c r="B318" s="1">
        <v>45706</v>
      </c>
      <c r="C318" s="2">
        <v>45706.427777777775</v>
      </c>
      <c r="D318" s="2">
        <v>45706.505555555559</v>
      </c>
      <c r="E318" t="s">
        <v>267</v>
      </c>
      <c r="F318" t="str">
        <f>_xlfn.XLOOKUP(scd[[#This Row],[farm_id]],farms[farm_id],farms[farmer_name])</f>
        <v>Farmer_782</v>
      </c>
      <c r="G318" t="str">
        <f>_xlfn.XLOOKUP(scd[[#This Row],[farm_id]],farms[farm_id],farms[village])</f>
        <v>Village_104</v>
      </c>
      <c r="H318" t="str">
        <f>_xlfn.XLOOKUP(scd[[#This Row],[farm_id]],farms[farm_id],farms[district])</f>
        <v>Madurai</v>
      </c>
      <c r="I318" t="str">
        <f>_xlfn.XLOOKUP(scd[[#This Row],[farm_id]],farms[farm_id],farms[state])</f>
        <v>Tamil Nadu</v>
      </c>
      <c r="J318" t="str">
        <f>_xlfn.XLOOKUP(scd[[#This Row],[district]],cooperatives[district],cooperatives[cooperative_id])</f>
        <v>Coop_20</v>
      </c>
      <c r="K318" t="str">
        <f>_xlfn.XLOOKUP(scd[[#This Row],[village]],collectioncenters[village],collectioncenters[collection_center_id])</f>
        <v>CC_7</v>
      </c>
      <c r="L318" t="str">
        <f>_xlfn.XLOOKUP(scd[[#This Row],[district]],chillingcenters[district],chillingcenters[chilling_center_id])</f>
        <v>Chill_20</v>
      </c>
      <c r="M318" t="str">
        <f>_xlfn.XLOOKUP(scd[[#This Row],[chilling_center_id]],chillingcenters[chilling_center_id],chillingcenters[zone])</f>
        <v>TN2</v>
      </c>
      <c r="N318" t="str">
        <f>_xlfn.XLOOKUP(scd[[#This Row],[zone]],plants[zone],plants[processing_plant_id])</f>
        <v>Plant_10</v>
      </c>
      <c r="O318" t="s">
        <v>138</v>
      </c>
      <c r="P318">
        <v>20.8</v>
      </c>
      <c r="Q318">
        <v>17</v>
      </c>
      <c r="R318">
        <v>3.92</v>
      </c>
      <c r="S318">
        <v>8.15</v>
      </c>
      <c r="T318">
        <v>34</v>
      </c>
      <c r="U318">
        <v>33.700000000000003</v>
      </c>
      <c r="V318" t="b">
        <v>1</v>
      </c>
      <c r="W318">
        <v>0.36</v>
      </c>
      <c r="X318">
        <v>741.31</v>
      </c>
      <c r="Y318" s="1">
        <v>45708</v>
      </c>
      <c r="Z318" t="s">
        <v>76</v>
      </c>
      <c r="AA318" t="s">
        <v>42</v>
      </c>
      <c r="AB318" t="s">
        <v>1709</v>
      </c>
      <c r="AC318">
        <v>112</v>
      </c>
      <c r="AD318">
        <v>16.64</v>
      </c>
      <c r="AE318">
        <v>44.55</v>
      </c>
    </row>
    <row r="319" spans="1:31" x14ac:dyDescent="0.25">
      <c r="A319" t="s">
        <v>2261</v>
      </c>
      <c r="B319" s="1">
        <v>45808</v>
      </c>
      <c r="C319" s="2">
        <v>45808.288888888892</v>
      </c>
      <c r="D319" s="2">
        <v>45808.292361111111</v>
      </c>
      <c r="E319" t="s">
        <v>2262</v>
      </c>
      <c r="F319" t="str">
        <f>_xlfn.XLOOKUP(scd[[#This Row],[farm_id]],farms[farm_id],farms[farmer_name])</f>
        <v>Farmer_143</v>
      </c>
      <c r="G319" t="str">
        <f>_xlfn.XLOOKUP(scd[[#This Row],[farm_id]],farms[farm_id],farms[village])</f>
        <v>Village_104</v>
      </c>
      <c r="H319" t="str">
        <f>_xlfn.XLOOKUP(scd[[#This Row],[farm_id]],farms[farm_id],farms[district])</f>
        <v>Amritsar</v>
      </c>
      <c r="I319" t="str">
        <f>_xlfn.XLOOKUP(scd[[#This Row],[farm_id]],farms[farm_id],farms[state])</f>
        <v>Punjab</v>
      </c>
      <c r="J319" t="str">
        <f>_xlfn.XLOOKUP(scd[[#This Row],[district]],cooperatives[district],cooperatives[cooperative_id])</f>
        <v>Coop_7</v>
      </c>
      <c r="K319" t="str">
        <f>_xlfn.XLOOKUP(scd[[#This Row],[village]],collectioncenters[village],collectioncenters[collection_center_id])</f>
        <v>CC_7</v>
      </c>
      <c r="L319" t="str">
        <f>_xlfn.XLOOKUP(scd[[#This Row],[district]],chillingcenters[district],chillingcenters[chilling_center_id])</f>
        <v>Chill_7</v>
      </c>
      <c r="M319" t="str">
        <f>_xlfn.XLOOKUP(scd[[#This Row],[chilling_center_id]],chillingcenters[chilling_center_id],chillingcenters[zone])</f>
        <v>PJ1</v>
      </c>
      <c r="N319" t="str">
        <f>_xlfn.XLOOKUP(scd[[#This Row],[zone]],plants[zone],plants[processing_plant_id])</f>
        <v>Plant_3</v>
      </c>
      <c r="O319" t="s">
        <v>117</v>
      </c>
      <c r="P319">
        <v>9.4</v>
      </c>
      <c r="Q319">
        <v>98.9</v>
      </c>
      <c r="R319">
        <v>3.92</v>
      </c>
      <c r="S319">
        <v>8.58</v>
      </c>
      <c r="T319">
        <v>29.9</v>
      </c>
      <c r="U319">
        <v>11.2</v>
      </c>
      <c r="V319" t="b">
        <v>0</v>
      </c>
      <c r="W319">
        <v>0</v>
      </c>
      <c r="X319">
        <v>4533.58</v>
      </c>
      <c r="Y319" s="1">
        <v>45808</v>
      </c>
      <c r="Z319" t="s">
        <v>41</v>
      </c>
      <c r="AA319" t="s">
        <v>216</v>
      </c>
      <c r="AB319" t="s">
        <v>2263</v>
      </c>
      <c r="AC319">
        <v>5</v>
      </c>
      <c r="AD319">
        <v>98.9</v>
      </c>
      <c r="AE319">
        <v>45.84</v>
      </c>
    </row>
    <row r="320" spans="1:31" x14ac:dyDescent="0.25">
      <c r="A320" t="s">
        <v>3232</v>
      </c>
      <c r="B320" s="1">
        <v>45719</v>
      </c>
      <c r="C320" s="2">
        <v>45719.436111111114</v>
      </c>
      <c r="D320" s="2">
        <v>45719.443749999999</v>
      </c>
      <c r="E320" t="s">
        <v>1117</v>
      </c>
      <c r="F320" t="str">
        <f>_xlfn.XLOOKUP(scd[[#This Row],[farm_id]],farms[farm_id],farms[farmer_name])</f>
        <v>Farmer_401</v>
      </c>
      <c r="G320" t="str">
        <f>_xlfn.XLOOKUP(scd[[#This Row],[farm_id]],farms[farm_id],farms[village])</f>
        <v>Village_45</v>
      </c>
      <c r="H320" t="str">
        <f>_xlfn.XLOOKUP(scd[[#This Row],[farm_id]],farms[farm_id],farms[district])</f>
        <v>Ludhiana</v>
      </c>
      <c r="I320" t="str">
        <f>_xlfn.XLOOKUP(scd[[#This Row],[farm_id]],farms[farm_id],farms[state])</f>
        <v>Punjab</v>
      </c>
      <c r="J320" t="str">
        <f>_xlfn.XLOOKUP(scd[[#This Row],[district]],cooperatives[district],cooperatives[cooperative_id])</f>
        <v>Coop_27</v>
      </c>
      <c r="K320" t="str">
        <f>_xlfn.XLOOKUP(scd[[#This Row],[village]],collectioncenters[village],collectioncenters[collection_center_id])</f>
        <v>CC_139</v>
      </c>
      <c r="L320" t="str">
        <f>_xlfn.XLOOKUP(scd[[#This Row],[district]],chillingcenters[district],chillingcenters[chilling_center_id])</f>
        <v>Chill_27</v>
      </c>
      <c r="M320" t="str">
        <f>_xlfn.XLOOKUP(scd[[#This Row],[chilling_center_id]],chillingcenters[chilling_center_id],chillingcenters[zone])</f>
        <v>PJ2</v>
      </c>
      <c r="N320" t="str">
        <f>_xlfn.XLOOKUP(scd[[#This Row],[zone]],plants[zone],plants[processing_plant_id])</f>
        <v>Plant_7</v>
      </c>
      <c r="O320" t="s">
        <v>409</v>
      </c>
      <c r="P320">
        <v>4.0999999999999996</v>
      </c>
      <c r="Q320">
        <v>32.200000000000003</v>
      </c>
      <c r="R320">
        <v>3.92</v>
      </c>
      <c r="S320">
        <v>8.0399999999999991</v>
      </c>
      <c r="T320">
        <v>29.8</v>
      </c>
      <c r="U320">
        <v>10.9</v>
      </c>
      <c r="V320" t="b">
        <v>1</v>
      </c>
      <c r="W320">
        <v>0</v>
      </c>
      <c r="X320">
        <v>1423.88</v>
      </c>
      <c r="Y320" s="1">
        <v>45721</v>
      </c>
      <c r="Z320" t="s">
        <v>76</v>
      </c>
      <c r="AA320" t="s">
        <v>216</v>
      </c>
      <c r="AB320" t="s">
        <v>3233</v>
      </c>
      <c r="AC320">
        <v>11</v>
      </c>
      <c r="AD320">
        <v>32.200000000000003</v>
      </c>
      <c r="AE320">
        <v>44.22</v>
      </c>
    </row>
    <row r="321" spans="1:31" x14ac:dyDescent="0.25">
      <c r="A321" t="s">
        <v>734</v>
      </c>
      <c r="B321" s="1">
        <v>45758</v>
      </c>
      <c r="C321" s="2">
        <v>45758.386111111111</v>
      </c>
      <c r="D321" s="2">
        <v>45758.441666666666</v>
      </c>
      <c r="E321" t="s">
        <v>735</v>
      </c>
      <c r="F321" t="str">
        <f>_xlfn.XLOOKUP(scd[[#This Row],[farm_id]],farms[farm_id],farms[farmer_name])</f>
        <v>Farmer_195</v>
      </c>
      <c r="G321" t="str">
        <f>_xlfn.XLOOKUP(scd[[#This Row],[farm_id]],farms[farm_id],farms[village])</f>
        <v>Village_136</v>
      </c>
      <c r="H321" t="str">
        <f>_xlfn.XLOOKUP(scd[[#This Row],[farm_id]],farms[farm_id],farms[district])</f>
        <v>Mysore</v>
      </c>
      <c r="I321" t="str">
        <f>_xlfn.XLOOKUP(scd[[#This Row],[farm_id]],farms[farm_id],farms[state])</f>
        <v>Karnataka</v>
      </c>
      <c r="J321" t="str">
        <f>_xlfn.XLOOKUP(scd[[#This Row],[district]],cooperatives[district],cooperatives[cooperative_id])</f>
        <v>Coop_11</v>
      </c>
      <c r="K321" t="str">
        <f>_xlfn.XLOOKUP(scd[[#This Row],[village]],collectioncenters[village],collectioncenters[collection_center_id])</f>
        <v>CC_42</v>
      </c>
      <c r="L321" t="str">
        <f>_xlfn.XLOOKUP(scd[[#This Row],[district]],chillingcenters[district],chillingcenters[chilling_center_id])</f>
        <v>Chill_11</v>
      </c>
      <c r="M321" t="str">
        <f>_xlfn.XLOOKUP(scd[[#This Row],[chilling_center_id]],chillingcenters[chilling_center_id],chillingcenters[zone])</f>
        <v>KA1</v>
      </c>
      <c r="N321" t="str">
        <f>_xlfn.XLOOKUP(scd[[#This Row],[zone]],plants[zone],plants[processing_plant_id])</f>
        <v>Plant_6</v>
      </c>
      <c r="O321" t="s">
        <v>593</v>
      </c>
      <c r="P321">
        <v>7.9</v>
      </c>
      <c r="Q321">
        <v>76.7</v>
      </c>
      <c r="R321">
        <v>3.93</v>
      </c>
      <c r="S321">
        <v>8.17</v>
      </c>
      <c r="T321">
        <v>29.8</v>
      </c>
      <c r="U321">
        <v>11.2</v>
      </c>
      <c r="V321" t="b">
        <v>1</v>
      </c>
      <c r="W321">
        <v>0.63</v>
      </c>
      <c r="X321">
        <v>3397.29</v>
      </c>
      <c r="Y321" s="1">
        <v>45760</v>
      </c>
      <c r="Z321" t="s">
        <v>118</v>
      </c>
      <c r="AA321" t="s">
        <v>42</v>
      </c>
      <c r="AB321" t="s">
        <v>737</v>
      </c>
      <c r="AC321">
        <v>80</v>
      </c>
      <c r="AD321">
        <v>76.069999999999993</v>
      </c>
      <c r="AE321">
        <v>44.66</v>
      </c>
    </row>
    <row r="322" spans="1:31" x14ac:dyDescent="0.25">
      <c r="A322" t="s">
        <v>1583</v>
      </c>
      <c r="B322" s="1">
        <v>45674</v>
      </c>
      <c r="C322" s="2">
        <v>45674.310416666667</v>
      </c>
      <c r="D322" s="2">
        <v>45674.365972222222</v>
      </c>
      <c r="E322" t="s">
        <v>1584</v>
      </c>
      <c r="F322" t="str">
        <f>_xlfn.XLOOKUP(scd[[#This Row],[farm_id]],farms[farm_id],farms[farmer_name])</f>
        <v>Farmer_345</v>
      </c>
      <c r="G322" t="str">
        <f>_xlfn.XLOOKUP(scd[[#This Row],[farm_id]],farms[farm_id],farms[village])</f>
        <v>Village_135</v>
      </c>
      <c r="H322" t="str">
        <f>_xlfn.XLOOKUP(scd[[#This Row],[farm_id]],farms[farm_id],farms[district])</f>
        <v>Mysore</v>
      </c>
      <c r="I322" t="str">
        <f>_xlfn.XLOOKUP(scd[[#This Row],[farm_id]],farms[farm_id],farms[state])</f>
        <v>Karnataka</v>
      </c>
      <c r="J322" t="str">
        <f>_xlfn.XLOOKUP(scd[[#This Row],[district]],cooperatives[district],cooperatives[cooperative_id])</f>
        <v>Coop_11</v>
      </c>
      <c r="K322" t="str">
        <f>_xlfn.XLOOKUP(scd[[#This Row],[village]],collectioncenters[village],collectioncenters[collection_center_id])</f>
        <v>CC_41</v>
      </c>
      <c r="L322" t="str">
        <f>_xlfn.XLOOKUP(scd[[#This Row],[district]],chillingcenters[district],chillingcenters[chilling_center_id])</f>
        <v>Chill_11</v>
      </c>
      <c r="M322" t="str">
        <f>_xlfn.XLOOKUP(scd[[#This Row],[chilling_center_id]],chillingcenters[chilling_center_id],chillingcenters[zone])</f>
        <v>KA1</v>
      </c>
      <c r="N322" t="str">
        <f>_xlfn.XLOOKUP(scd[[#This Row],[zone]],plants[zone],plants[processing_plant_id])</f>
        <v>Plant_6</v>
      </c>
      <c r="O322" t="s">
        <v>163</v>
      </c>
      <c r="P322">
        <v>25.2</v>
      </c>
      <c r="Q322">
        <v>16.7</v>
      </c>
      <c r="R322">
        <v>3.93</v>
      </c>
      <c r="S322">
        <v>8.33</v>
      </c>
      <c r="T322">
        <v>34.799999999999997</v>
      </c>
      <c r="U322">
        <v>12</v>
      </c>
      <c r="V322" t="b">
        <v>1</v>
      </c>
      <c r="W322">
        <v>0.24</v>
      </c>
      <c r="X322">
        <v>743</v>
      </c>
      <c r="Y322" s="1">
        <v>45677</v>
      </c>
      <c r="Z322" t="s">
        <v>41</v>
      </c>
      <c r="AA322" t="s">
        <v>216</v>
      </c>
      <c r="AB322" t="s">
        <v>1586</v>
      </c>
      <c r="AC322">
        <v>80</v>
      </c>
      <c r="AD322">
        <v>16.46</v>
      </c>
      <c r="AE322">
        <v>45.14</v>
      </c>
    </row>
    <row r="323" spans="1:31" x14ac:dyDescent="0.25">
      <c r="A323" t="s">
        <v>2457</v>
      </c>
      <c r="B323" s="1">
        <v>45791</v>
      </c>
      <c r="C323" s="2">
        <v>45791.242361111108</v>
      </c>
      <c r="D323" s="2">
        <v>45791.279166666667</v>
      </c>
      <c r="E323" t="s">
        <v>2458</v>
      </c>
      <c r="F323" t="str">
        <f>_xlfn.XLOOKUP(scd[[#This Row],[farm_id]],farms[farm_id],farms[farmer_name])</f>
        <v>Farmer_304</v>
      </c>
      <c r="G323" t="str">
        <f>_xlfn.XLOOKUP(scd[[#This Row],[farm_id]],farms[farm_id],farms[village])</f>
        <v>Village_184</v>
      </c>
      <c r="H323" t="str">
        <f>_xlfn.XLOOKUP(scd[[#This Row],[farm_id]],farms[farm_id],farms[district])</f>
        <v>Jaipur</v>
      </c>
      <c r="I323" t="str">
        <f>_xlfn.XLOOKUP(scd[[#This Row],[farm_id]],farms[farm_id],farms[state])</f>
        <v>Rajasthan</v>
      </c>
      <c r="J323" t="str">
        <f>_xlfn.XLOOKUP(scd[[#This Row],[district]],cooperatives[district],cooperatives[cooperative_id])</f>
        <v>Coop_8</v>
      </c>
      <c r="K323" t="str">
        <f>_xlfn.XLOOKUP(scd[[#This Row],[village]],collectioncenters[village],collectioncenters[collection_center_id])</f>
        <v>CC_94</v>
      </c>
      <c r="L323" t="str">
        <f>_xlfn.XLOOKUP(scd[[#This Row],[district]],chillingcenters[district],chillingcenters[chilling_center_id])</f>
        <v>Chill_8</v>
      </c>
      <c r="M323" t="str">
        <f>_xlfn.XLOOKUP(scd[[#This Row],[chilling_center_id]],chillingcenters[chilling_center_id],chillingcenters[zone])</f>
        <v>RJ1</v>
      </c>
      <c r="N323" t="str">
        <f>_xlfn.XLOOKUP(scd[[#This Row],[zone]],plants[zone],plants[processing_plant_id])</f>
        <v>Plant_2</v>
      </c>
      <c r="O323" t="s">
        <v>697</v>
      </c>
      <c r="P323">
        <v>10.5</v>
      </c>
      <c r="Q323">
        <v>22.7</v>
      </c>
      <c r="R323">
        <v>3.93</v>
      </c>
      <c r="S323">
        <v>9</v>
      </c>
      <c r="T323">
        <v>31.3</v>
      </c>
      <c r="U323">
        <v>12</v>
      </c>
      <c r="V323" t="b">
        <v>0</v>
      </c>
      <c r="W323">
        <v>5.08</v>
      </c>
      <c r="X323">
        <v>830.78</v>
      </c>
      <c r="Y323" s="1">
        <v>45794</v>
      </c>
      <c r="Z323" t="s">
        <v>41</v>
      </c>
      <c r="AA323" t="s">
        <v>42</v>
      </c>
      <c r="AB323" t="s">
        <v>2459</v>
      </c>
      <c r="AC323">
        <v>53</v>
      </c>
      <c r="AD323">
        <v>17.619999999999902</v>
      </c>
      <c r="AE323">
        <v>47.15</v>
      </c>
    </row>
    <row r="324" spans="1:31" x14ac:dyDescent="0.25">
      <c r="A324" t="s">
        <v>3279</v>
      </c>
      <c r="B324" s="1">
        <v>45799</v>
      </c>
      <c r="C324" s="2">
        <v>45799.447916666664</v>
      </c>
      <c r="D324" s="2">
        <v>45799.454861111109</v>
      </c>
      <c r="E324" t="s">
        <v>3280</v>
      </c>
      <c r="F324" t="str">
        <f>_xlfn.XLOOKUP(scd[[#This Row],[farm_id]],farms[farm_id],farms[farmer_name])</f>
        <v>Farmer_121</v>
      </c>
      <c r="G324" t="str">
        <f>_xlfn.XLOOKUP(scd[[#This Row],[farm_id]],farms[farm_id],farms[village])</f>
        <v>Village_85</v>
      </c>
      <c r="H324" t="str">
        <f>_xlfn.XLOOKUP(scd[[#This Row],[farm_id]],farms[farm_id],farms[district])</f>
        <v>Bikaner</v>
      </c>
      <c r="I324" t="str">
        <f>_xlfn.XLOOKUP(scd[[#This Row],[farm_id]],farms[farm_id],farms[state])</f>
        <v>Rajasthan</v>
      </c>
      <c r="J324" t="str">
        <f>_xlfn.XLOOKUP(scd[[#This Row],[district]],cooperatives[district],cooperatives[cooperative_id])</f>
        <v>Coop_14</v>
      </c>
      <c r="K324" t="str">
        <f>_xlfn.XLOOKUP(scd[[#This Row],[village]],collectioncenters[village],collectioncenters[collection_center_id])</f>
        <v>CC_180</v>
      </c>
      <c r="L324" t="str">
        <f>_xlfn.XLOOKUP(scd[[#This Row],[district]],chillingcenters[district],chillingcenters[chilling_center_id])</f>
        <v>Chill_14</v>
      </c>
      <c r="M324" t="str">
        <f>_xlfn.XLOOKUP(scd[[#This Row],[chilling_center_id]],chillingcenters[chilling_center_id],chillingcenters[zone])</f>
        <v>RJ1</v>
      </c>
      <c r="N324" t="str">
        <f>_xlfn.XLOOKUP(scd[[#This Row],[zone]],plants[zone],plants[processing_plant_id])</f>
        <v>Plant_2</v>
      </c>
      <c r="O324" t="s">
        <v>621</v>
      </c>
      <c r="P324">
        <v>14</v>
      </c>
      <c r="Q324">
        <v>32.1</v>
      </c>
      <c r="R324">
        <v>3.93</v>
      </c>
      <c r="S324">
        <v>8.1</v>
      </c>
      <c r="T324">
        <v>29.1</v>
      </c>
      <c r="U324">
        <v>4.8</v>
      </c>
      <c r="V324" t="b">
        <v>1</v>
      </c>
      <c r="W324">
        <v>0.04</v>
      </c>
      <c r="X324">
        <v>1425.07</v>
      </c>
      <c r="Y324" s="1">
        <v>45806</v>
      </c>
      <c r="Z324" t="s">
        <v>118</v>
      </c>
      <c r="AA324" t="s">
        <v>42</v>
      </c>
      <c r="AB324" t="s">
        <v>3282</v>
      </c>
      <c r="AC324">
        <v>10</v>
      </c>
      <c r="AD324">
        <v>32.06</v>
      </c>
      <c r="AE324">
        <v>44.45</v>
      </c>
    </row>
    <row r="325" spans="1:31" x14ac:dyDescent="0.25">
      <c r="A325" t="s">
        <v>3369</v>
      </c>
      <c r="B325" s="1">
        <v>45835</v>
      </c>
      <c r="C325" s="2">
        <v>45835.336805555555</v>
      </c>
      <c r="D325" s="2">
        <v>45835.352083333331</v>
      </c>
      <c r="E325" t="s">
        <v>3370</v>
      </c>
      <c r="F325" t="str">
        <f>_xlfn.XLOOKUP(scd[[#This Row],[farm_id]],farms[farm_id],farms[farmer_name])</f>
        <v>Farmer_876</v>
      </c>
      <c r="G325" t="str">
        <f>_xlfn.XLOOKUP(scd[[#This Row],[farm_id]],farms[farm_id],farms[village])</f>
        <v>Village_192</v>
      </c>
      <c r="H325" t="str">
        <f>_xlfn.XLOOKUP(scd[[#This Row],[farm_id]],farms[farm_id],farms[district])</f>
        <v>Jodhpur</v>
      </c>
      <c r="I325" t="str">
        <f>_xlfn.XLOOKUP(scd[[#This Row],[farm_id]],farms[farm_id],farms[state])</f>
        <v>Rajasthan</v>
      </c>
      <c r="J325" t="str">
        <f>_xlfn.XLOOKUP(scd[[#This Row],[district]],cooperatives[district],cooperatives[cooperative_id])</f>
        <v>Coop_23</v>
      </c>
      <c r="K325" t="str">
        <f>_xlfn.XLOOKUP(scd[[#This Row],[village]],collectioncenters[village],collectioncenters[collection_center_id])</f>
        <v>CC_103</v>
      </c>
      <c r="L325" t="str">
        <f>_xlfn.XLOOKUP(scd[[#This Row],[district]],chillingcenters[district],chillingcenters[chilling_center_id])</f>
        <v>Chill_23</v>
      </c>
      <c r="M325" t="str">
        <f>_xlfn.XLOOKUP(scd[[#This Row],[chilling_center_id]],chillingcenters[chilling_center_id],chillingcenters[zone])</f>
        <v>RJ2</v>
      </c>
      <c r="N325" t="str">
        <f>_xlfn.XLOOKUP(scd[[#This Row],[zone]],plants[zone],plants[processing_plant_id])</f>
        <v>Plant_5</v>
      </c>
      <c r="O325" t="s">
        <v>605</v>
      </c>
      <c r="P325">
        <v>6.4</v>
      </c>
      <c r="Q325">
        <v>35.1</v>
      </c>
      <c r="R325">
        <v>3.93</v>
      </c>
      <c r="S325">
        <v>8.01</v>
      </c>
      <c r="T325">
        <v>25.3</v>
      </c>
      <c r="U325">
        <v>7.1</v>
      </c>
      <c r="V325" t="b">
        <v>1</v>
      </c>
      <c r="W325">
        <v>0.01</v>
      </c>
      <c r="X325">
        <v>1550.28</v>
      </c>
      <c r="Y325" s="1">
        <v>45836</v>
      </c>
      <c r="Z325" t="s">
        <v>41</v>
      </c>
      <c r="AA325" t="s">
        <v>42</v>
      </c>
      <c r="AB325" t="s">
        <v>3371</v>
      </c>
      <c r="AC325">
        <v>22</v>
      </c>
      <c r="AD325">
        <v>35.090000000000003</v>
      </c>
      <c r="AE325">
        <v>44.18</v>
      </c>
    </row>
    <row r="326" spans="1:31" x14ac:dyDescent="0.25">
      <c r="A326" t="s">
        <v>752</v>
      </c>
      <c r="B326" s="1">
        <v>45662</v>
      </c>
      <c r="C326" s="2">
        <v>45662.429166666669</v>
      </c>
      <c r="D326" s="2">
        <v>45662.432638888888</v>
      </c>
      <c r="E326" t="s">
        <v>753</v>
      </c>
      <c r="F326" t="str">
        <f>_xlfn.XLOOKUP(scd[[#This Row],[farm_id]],farms[farm_id],farms[farmer_name])</f>
        <v>Farmer_31</v>
      </c>
      <c r="G326" t="str">
        <f>_xlfn.XLOOKUP(scd[[#This Row],[farm_id]],farms[farm_id],farms[village])</f>
        <v>Village_2</v>
      </c>
      <c r="H326" t="str">
        <f>_xlfn.XLOOKUP(scd[[#This Row],[farm_id]],farms[farm_id],farms[district])</f>
        <v>Karnal</v>
      </c>
      <c r="I326" t="str">
        <f>_xlfn.XLOOKUP(scd[[#This Row],[farm_id]],farms[farm_id],farms[state])</f>
        <v>Haryana</v>
      </c>
      <c r="J326" t="str">
        <f>_xlfn.XLOOKUP(scd[[#This Row],[district]],cooperatives[district],cooperatives[cooperative_id])</f>
        <v>Coop_1</v>
      </c>
      <c r="K326" t="str">
        <f>_xlfn.XLOOKUP(scd[[#This Row],[village]],collectioncenters[village],collectioncenters[collection_center_id])</f>
        <v>CC_110</v>
      </c>
      <c r="L326" t="str">
        <f>_xlfn.XLOOKUP(scd[[#This Row],[district]],chillingcenters[district],chillingcenters[chilling_center_id])</f>
        <v>Chill_1</v>
      </c>
      <c r="M326" t="str">
        <f>_xlfn.XLOOKUP(scd[[#This Row],[chilling_center_id]],chillingcenters[chilling_center_id],chillingcenters[zone])</f>
        <v>HR1</v>
      </c>
      <c r="N326" t="str">
        <f>_xlfn.XLOOKUP(scd[[#This Row],[zone]],plants[zone],plants[processing_plant_id])</f>
        <v>Plant_11</v>
      </c>
      <c r="O326" t="s">
        <v>146</v>
      </c>
      <c r="P326">
        <v>12.3</v>
      </c>
      <c r="Q326">
        <v>30.6</v>
      </c>
      <c r="R326">
        <v>3.94</v>
      </c>
      <c r="S326">
        <v>8.17</v>
      </c>
      <c r="T326">
        <v>31.7</v>
      </c>
      <c r="U326">
        <v>10.199999999999999</v>
      </c>
      <c r="V326" t="b">
        <v>1</v>
      </c>
      <c r="W326">
        <v>0.09</v>
      </c>
      <c r="X326">
        <v>1364.1</v>
      </c>
      <c r="Y326" s="1">
        <v>45663</v>
      </c>
      <c r="Z326" t="s">
        <v>76</v>
      </c>
      <c r="AA326" t="s">
        <v>42</v>
      </c>
      <c r="AB326" t="s">
        <v>755</v>
      </c>
      <c r="AC326">
        <v>5</v>
      </c>
      <c r="AD326">
        <v>30.51</v>
      </c>
      <c r="AE326">
        <v>44.71</v>
      </c>
    </row>
    <row r="327" spans="1:31" x14ac:dyDescent="0.25">
      <c r="A327" t="s">
        <v>833</v>
      </c>
      <c r="B327" s="1">
        <v>45693</v>
      </c>
      <c r="C327" s="2">
        <v>45693.339583333334</v>
      </c>
      <c r="D327" s="2">
        <v>45693.405555555553</v>
      </c>
      <c r="E327" t="s">
        <v>834</v>
      </c>
      <c r="F327" t="str">
        <f>_xlfn.XLOOKUP(scd[[#This Row],[farm_id]],farms[farm_id],farms[farmer_name])</f>
        <v>Farmer_816</v>
      </c>
      <c r="G327" t="str">
        <f>_xlfn.XLOOKUP(scd[[#This Row],[farm_id]],farms[farm_id],farms[village])</f>
        <v>Village_115</v>
      </c>
      <c r="H327" t="str">
        <f>_xlfn.XLOOKUP(scd[[#This Row],[farm_id]],farms[farm_id],farms[district])</f>
        <v>Gurugram</v>
      </c>
      <c r="I327" t="str">
        <f>_xlfn.XLOOKUP(scd[[#This Row],[farm_id]],farms[farm_id],farms[state])</f>
        <v>Haryana</v>
      </c>
      <c r="J327" t="str">
        <f>_xlfn.XLOOKUP(scd[[#This Row],[district]],cooperatives[district],cooperatives[cooperative_id])</f>
        <v>Coop_2</v>
      </c>
      <c r="K327" t="str">
        <f>_xlfn.XLOOKUP(scd[[#This Row],[village]],collectioncenters[village],collectioncenters[collection_center_id])</f>
        <v>CC_19</v>
      </c>
      <c r="L327" t="str">
        <f>_xlfn.XLOOKUP(scd[[#This Row],[district]],chillingcenters[district],chillingcenters[chilling_center_id])</f>
        <v>Chill_2</v>
      </c>
      <c r="M327" t="str">
        <f>_xlfn.XLOOKUP(scd[[#This Row],[chilling_center_id]],chillingcenters[chilling_center_id],chillingcenters[zone])</f>
        <v>HR1</v>
      </c>
      <c r="N327" t="str">
        <f>_xlfn.XLOOKUP(scd[[#This Row],[zone]],plants[zone],plants[processing_plant_id])</f>
        <v>Plant_11</v>
      </c>
      <c r="O327" t="s">
        <v>742</v>
      </c>
      <c r="P327">
        <v>11.9</v>
      </c>
      <c r="Q327">
        <v>14.9</v>
      </c>
      <c r="R327">
        <v>3.94</v>
      </c>
      <c r="S327">
        <v>8.61</v>
      </c>
      <c r="T327">
        <v>35.5</v>
      </c>
      <c r="U327">
        <v>12</v>
      </c>
      <c r="V327" t="b">
        <v>1</v>
      </c>
      <c r="W327">
        <v>0.01</v>
      </c>
      <c r="X327">
        <v>685.39</v>
      </c>
      <c r="Y327" s="1">
        <v>45695</v>
      </c>
      <c r="Z327" t="s">
        <v>118</v>
      </c>
      <c r="AA327" t="s">
        <v>42</v>
      </c>
      <c r="AB327" t="s">
        <v>836</v>
      </c>
      <c r="AC327">
        <v>95</v>
      </c>
      <c r="AD327">
        <v>14.89</v>
      </c>
      <c r="AE327">
        <v>46.03</v>
      </c>
    </row>
    <row r="328" spans="1:31" x14ac:dyDescent="0.25">
      <c r="A328" t="s">
        <v>1314</v>
      </c>
      <c r="B328" s="1">
        <v>45810</v>
      </c>
      <c r="C328" s="2">
        <v>45810.209722222222</v>
      </c>
      <c r="D328" s="2">
        <v>45810.284722222219</v>
      </c>
      <c r="E328" t="s">
        <v>1315</v>
      </c>
      <c r="F328" t="str">
        <f>_xlfn.XLOOKUP(scd[[#This Row],[farm_id]],farms[farm_id],farms[farmer_name])</f>
        <v>Farmer_392</v>
      </c>
      <c r="G328" t="str">
        <f>_xlfn.XLOOKUP(scd[[#This Row],[farm_id]],farms[farm_id],farms[village])</f>
        <v>Village_165</v>
      </c>
      <c r="H328" t="str">
        <f>_xlfn.XLOOKUP(scd[[#This Row],[farm_id]],farms[farm_id],farms[district])</f>
        <v>Surat</v>
      </c>
      <c r="I328" t="str">
        <f>_xlfn.XLOOKUP(scd[[#This Row],[farm_id]],farms[farm_id],farms[state])</f>
        <v>Gujarat</v>
      </c>
      <c r="J328" t="str">
        <f>_xlfn.XLOOKUP(scd[[#This Row],[district]],cooperatives[district],cooperatives[cooperative_id])</f>
        <v>Coop_12</v>
      </c>
      <c r="K328" t="str">
        <f>_xlfn.XLOOKUP(scd[[#This Row],[village]],collectioncenters[village],collectioncenters[collection_center_id])</f>
        <v>CC_74</v>
      </c>
      <c r="L328" t="str">
        <f>_xlfn.XLOOKUP(scd[[#This Row],[district]],chillingcenters[district],chillingcenters[chilling_center_id])</f>
        <v>Chill_12</v>
      </c>
      <c r="M328" t="str">
        <f>_xlfn.XLOOKUP(scd[[#This Row],[chilling_center_id]],chillingcenters[chilling_center_id],chillingcenters[zone])</f>
        <v>MH1</v>
      </c>
      <c r="N328" t="str">
        <f>_xlfn.XLOOKUP(scd[[#This Row],[zone]],plants[zone],plants[processing_plant_id])</f>
        <v>Plant_4</v>
      </c>
      <c r="O328" t="s">
        <v>431</v>
      </c>
      <c r="P328">
        <v>14.4</v>
      </c>
      <c r="Q328">
        <v>69.400000000000006</v>
      </c>
      <c r="R328">
        <v>3.94</v>
      </c>
      <c r="S328">
        <v>8.5299999999999994</v>
      </c>
      <c r="T328">
        <v>28.6</v>
      </c>
      <c r="U328">
        <v>24.7</v>
      </c>
      <c r="V328" t="b">
        <v>1</v>
      </c>
      <c r="W328">
        <v>0.25</v>
      </c>
      <c r="X328">
        <v>3166.38</v>
      </c>
      <c r="Y328" s="1">
        <v>45817</v>
      </c>
      <c r="Z328" t="s">
        <v>41</v>
      </c>
      <c r="AA328" t="s">
        <v>42</v>
      </c>
      <c r="AB328" t="s">
        <v>1316</v>
      </c>
      <c r="AC328">
        <v>108</v>
      </c>
      <c r="AD328">
        <v>69.150000000000006</v>
      </c>
      <c r="AE328">
        <v>45.79</v>
      </c>
    </row>
    <row r="329" spans="1:31" x14ac:dyDescent="0.25">
      <c r="A329" t="s">
        <v>1710</v>
      </c>
      <c r="B329" s="1">
        <v>45837</v>
      </c>
      <c r="C329" s="2">
        <v>45837.213194444441</v>
      </c>
      <c r="D329" s="2">
        <v>45837.248611111114</v>
      </c>
      <c r="E329" t="s">
        <v>1622</v>
      </c>
      <c r="F329" t="str">
        <f>_xlfn.XLOOKUP(scd[[#This Row],[farm_id]],farms[farm_id],farms[farmer_name])</f>
        <v>Farmer_384</v>
      </c>
      <c r="G329" t="str">
        <f>_xlfn.XLOOKUP(scd[[#This Row],[farm_id]],farms[farm_id],farms[village])</f>
        <v>Village_94</v>
      </c>
      <c r="H329" t="str">
        <f>_xlfn.XLOOKUP(scd[[#This Row],[farm_id]],farms[farm_id],farms[district])</f>
        <v>Gurugram</v>
      </c>
      <c r="I329" t="str">
        <f>_xlfn.XLOOKUP(scd[[#This Row],[farm_id]],farms[farm_id],farms[state])</f>
        <v>Haryana</v>
      </c>
      <c r="J329" t="str">
        <f>_xlfn.XLOOKUP(scd[[#This Row],[district]],cooperatives[district],cooperatives[cooperative_id])</f>
        <v>Coop_2</v>
      </c>
      <c r="K329" t="str">
        <f>_xlfn.XLOOKUP(scd[[#This Row],[village]],collectioncenters[village],collectioncenters[collection_center_id])</f>
        <v>CC_190</v>
      </c>
      <c r="L329" t="str">
        <f>_xlfn.XLOOKUP(scd[[#This Row],[district]],chillingcenters[district],chillingcenters[chilling_center_id])</f>
        <v>Chill_2</v>
      </c>
      <c r="M329" t="str">
        <f>_xlfn.XLOOKUP(scd[[#This Row],[chilling_center_id]],chillingcenters[chilling_center_id],chillingcenters[zone])</f>
        <v>HR1</v>
      </c>
      <c r="N329" t="str">
        <f>_xlfn.XLOOKUP(scd[[#This Row],[zone]],plants[zone],plants[processing_plant_id])</f>
        <v>Plant_11</v>
      </c>
      <c r="O329" t="s">
        <v>75</v>
      </c>
      <c r="P329">
        <v>6.8</v>
      </c>
      <c r="Q329">
        <v>16</v>
      </c>
      <c r="R329">
        <v>3.94</v>
      </c>
      <c r="S329">
        <v>8.08</v>
      </c>
      <c r="T329">
        <v>34</v>
      </c>
      <c r="U329">
        <v>12</v>
      </c>
      <c r="V329" t="b">
        <v>0</v>
      </c>
      <c r="W329">
        <v>2.2599999999999998</v>
      </c>
      <c r="X329">
        <v>610.61</v>
      </c>
      <c r="Y329" s="1">
        <v>45838</v>
      </c>
      <c r="Z329" t="s">
        <v>41</v>
      </c>
      <c r="AA329" t="s">
        <v>42</v>
      </c>
      <c r="AB329" t="s">
        <v>1711</v>
      </c>
      <c r="AC329">
        <v>51</v>
      </c>
      <c r="AD329">
        <v>13.74</v>
      </c>
      <c r="AE329">
        <v>44.44</v>
      </c>
    </row>
    <row r="330" spans="1:31" x14ac:dyDescent="0.25">
      <c r="A330" t="s">
        <v>1832</v>
      </c>
      <c r="B330" s="1">
        <v>45680</v>
      </c>
      <c r="C330" s="2">
        <v>45680.322916666664</v>
      </c>
      <c r="D330" s="2">
        <v>45680.326388888891</v>
      </c>
      <c r="E330" t="s">
        <v>1833</v>
      </c>
      <c r="F330" t="str">
        <f>_xlfn.XLOOKUP(scd[[#This Row],[farm_id]],farms[farm_id],farms[farmer_name])</f>
        <v>Farmer_528</v>
      </c>
      <c r="G330" t="str">
        <f>_xlfn.XLOOKUP(scd[[#This Row],[farm_id]],farms[farm_id],farms[village])</f>
        <v>Village_78</v>
      </c>
      <c r="H330" t="str">
        <f>_xlfn.XLOOKUP(scd[[#This Row],[farm_id]],farms[farm_id],farms[district])</f>
        <v>Anand</v>
      </c>
      <c r="I330" t="str">
        <f>_xlfn.XLOOKUP(scd[[#This Row],[farm_id]],farms[farm_id],farms[state])</f>
        <v>Gujarat</v>
      </c>
      <c r="J330" t="str">
        <f>_xlfn.XLOOKUP(scd[[#This Row],[district]],cooperatives[district],cooperatives[cooperative_id])</f>
        <v>Coop_5</v>
      </c>
      <c r="K330" t="str">
        <f>_xlfn.XLOOKUP(scd[[#This Row],[village]],collectioncenters[village],collectioncenters[collection_center_id])</f>
        <v>CC_174</v>
      </c>
      <c r="L330" t="str">
        <f>_xlfn.XLOOKUP(scd[[#This Row],[district]],chillingcenters[district],chillingcenters[chilling_center_id])</f>
        <v>Chill_5</v>
      </c>
      <c r="M330" t="str">
        <f>_xlfn.XLOOKUP(scd[[#This Row],[chilling_center_id]],chillingcenters[chilling_center_id],chillingcenters[zone])</f>
        <v>MH1</v>
      </c>
      <c r="N330" t="str">
        <f>_xlfn.XLOOKUP(scd[[#This Row],[zone]],plants[zone],plants[processing_plant_id])</f>
        <v>Plant_4</v>
      </c>
      <c r="O330" t="s">
        <v>252</v>
      </c>
      <c r="P330">
        <v>10.6</v>
      </c>
      <c r="Q330">
        <v>38.799999999999997</v>
      </c>
      <c r="R330">
        <v>3.94</v>
      </c>
      <c r="S330">
        <v>8.35</v>
      </c>
      <c r="T330">
        <v>33</v>
      </c>
      <c r="U330">
        <v>28.8</v>
      </c>
      <c r="V330" t="b">
        <v>0</v>
      </c>
      <c r="W330">
        <v>1.43</v>
      </c>
      <c r="X330">
        <v>1690.99</v>
      </c>
      <c r="Y330" s="1">
        <v>45687</v>
      </c>
      <c r="Z330" t="s">
        <v>41</v>
      </c>
      <c r="AA330" t="s">
        <v>216</v>
      </c>
      <c r="AB330" t="s">
        <v>1834</v>
      </c>
      <c r="AC330">
        <v>5</v>
      </c>
      <c r="AD330">
        <v>37.369999999999997</v>
      </c>
      <c r="AE330">
        <v>45.25</v>
      </c>
    </row>
    <row r="331" spans="1:31" x14ac:dyDescent="0.25">
      <c r="A331" t="s">
        <v>2430</v>
      </c>
      <c r="B331" s="1">
        <v>45658</v>
      </c>
      <c r="C331" s="2">
        <v>45658.368055555555</v>
      </c>
      <c r="D331" s="2">
        <v>45658.371527777781</v>
      </c>
      <c r="E331" t="s">
        <v>672</v>
      </c>
      <c r="F331" t="str">
        <f>_xlfn.XLOOKUP(scd[[#This Row],[farm_id]],farms[farm_id],farms[farmer_name])</f>
        <v>Farmer_441</v>
      </c>
      <c r="G331" t="str">
        <f>_xlfn.XLOOKUP(scd[[#This Row],[farm_id]],farms[farm_id],farms[village])</f>
        <v>Village_123</v>
      </c>
      <c r="H331" t="str">
        <f>_xlfn.XLOOKUP(scd[[#This Row],[farm_id]],farms[farm_id],farms[district])</f>
        <v>Hisar</v>
      </c>
      <c r="I331" t="str">
        <f>_xlfn.XLOOKUP(scd[[#This Row],[farm_id]],farms[farm_id],farms[state])</f>
        <v>Haryana</v>
      </c>
      <c r="J331" t="str">
        <f>_xlfn.XLOOKUP(scd[[#This Row],[district]],cooperatives[district],cooperatives[cooperative_id])</f>
        <v>Coop_15</v>
      </c>
      <c r="K331" t="str">
        <f>_xlfn.XLOOKUP(scd[[#This Row],[village]],collectioncenters[village],collectioncenters[collection_center_id])</f>
        <v>CC_28</v>
      </c>
      <c r="L331" t="str">
        <f>_xlfn.XLOOKUP(scd[[#This Row],[district]],chillingcenters[district],chillingcenters[chilling_center_id])</f>
        <v>Chill_15</v>
      </c>
      <c r="M331" t="str">
        <f>_xlfn.XLOOKUP(scd[[#This Row],[chilling_center_id]],chillingcenters[chilling_center_id],chillingcenters[zone])</f>
        <v>HR2</v>
      </c>
      <c r="N331" t="str">
        <f>_xlfn.XLOOKUP(scd[[#This Row],[zone]],plants[zone],plants[processing_plant_id])</f>
        <v>Plant_12</v>
      </c>
      <c r="O331" t="s">
        <v>399</v>
      </c>
      <c r="P331">
        <v>3.6</v>
      </c>
      <c r="Q331">
        <v>8.5</v>
      </c>
      <c r="R331">
        <v>3.94</v>
      </c>
      <c r="S331">
        <v>8.82</v>
      </c>
      <c r="T331">
        <v>26.2</v>
      </c>
      <c r="U331">
        <v>3.2</v>
      </c>
      <c r="V331" t="b">
        <v>1</v>
      </c>
      <c r="W331">
        <v>0</v>
      </c>
      <c r="X331">
        <v>396.61</v>
      </c>
      <c r="Y331" s="1">
        <v>45659</v>
      </c>
      <c r="Z331" t="s">
        <v>41</v>
      </c>
      <c r="AA331" t="s">
        <v>42</v>
      </c>
      <c r="AB331" t="s">
        <v>2432</v>
      </c>
      <c r="AC331">
        <v>5</v>
      </c>
      <c r="AD331">
        <v>8.5</v>
      </c>
      <c r="AE331">
        <v>46.66</v>
      </c>
    </row>
    <row r="332" spans="1:31" x14ac:dyDescent="0.25">
      <c r="A332" t="s">
        <v>3044</v>
      </c>
      <c r="B332" s="1">
        <v>45664</v>
      </c>
      <c r="C332" s="2">
        <v>45664.183333333334</v>
      </c>
      <c r="D332" s="2">
        <v>45664.205555555556</v>
      </c>
      <c r="E332" t="s">
        <v>2158</v>
      </c>
      <c r="F332" t="str">
        <f>_xlfn.XLOOKUP(scd[[#This Row],[farm_id]],farms[farm_id],farms[farmer_name])</f>
        <v>Farmer_584</v>
      </c>
      <c r="G332" t="str">
        <f>_xlfn.XLOOKUP(scd[[#This Row],[farm_id]],farms[farm_id],farms[village])</f>
        <v>Village_199</v>
      </c>
      <c r="H332" t="str">
        <f>_xlfn.XLOOKUP(scd[[#This Row],[farm_id]],farms[farm_id],farms[district])</f>
        <v>Anand</v>
      </c>
      <c r="I332" t="str">
        <f>_xlfn.XLOOKUP(scd[[#This Row],[farm_id]],farms[farm_id],farms[state])</f>
        <v>Gujarat</v>
      </c>
      <c r="J332" t="str">
        <f>_xlfn.XLOOKUP(scd[[#This Row],[district]],cooperatives[district],cooperatives[cooperative_id])</f>
        <v>Coop_5</v>
      </c>
      <c r="K332" t="str">
        <f>_xlfn.XLOOKUP(scd[[#This Row],[village]],collectioncenters[village],collectioncenters[collection_center_id])</f>
        <v>CC_109</v>
      </c>
      <c r="L332" t="str">
        <f>_xlfn.XLOOKUP(scd[[#This Row],[district]],chillingcenters[district],chillingcenters[chilling_center_id])</f>
        <v>Chill_5</v>
      </c>
      <c r="M332" t="str">
        <f>_xlfn.XLOOKUP(scd[[#This Row],[chilling_center_id]],chillingcenters[chilling_center_id],chillingcenters[zone])</f>
        <v>MH1</v>
      </c>
      <c r="N332" t="str">
        <f>_xlfn.XLOOKUP(scd[[#This Row],[zone]],plants[zone],plants[processing_plant_id])</f>
        <v>Plant_4</v>
      </c>
      <c r="O332" t="s">
        <v>697</v>
      </c>
      <c r="P332">
        <v>11.1</v>
      </c>
      <c r="Q332">
        <v>68</v>
      </c>
      <c r="R332">
        <v>3.94</v>
      </c>
      <c r="S332">
        <v>8.76</v>
      </c>
      <c r="T332">
        <v>32.4</v>
      </c>
      <c r="U332">
        <v>10.199999999999999</v>
      </c>
      <c r="V332" t="b">
        <v>0</v>
      </c>
      <c r="W332">
        <v>0</v>
      </c>
      <c r="X332">
        <v>3160.64</v>
      </c>
      <c r="Y332" s="1">
        <v>45667</v>
      </c>
      <c r="Z332" t="s">
        <v>41</v>
      </c>
      <c r="AA332" t="s">
        <v>42</v>
      </c>
      <c r="AB332" t="s">
        <v>3045</v>
      </c>
      <c r="AC332">
        <v>32</v>
      </c>
      <c r="AD332">
        <v>68</v>
      </c>
      <c r="AE332">
        <v>46.48</v>
      </c>
    </row>
    <row r="333" spans="1:31" x14ac:dyDescent="0.25">
      <c r="A333" t="s">
        <v>3338</v>
      </c>
      <c r="B333" s="1">
        <v>45758</v>
      </c>
      <c r="C333" s="2">
        <v>45758.2</v>
      </c>
      <c r="D333" s="2">
        <v>45758.261805555558</v>
      </c>
      <c r="E333" t="s">
        <v>3339</v>
      </c>
      <c r="F333" t="str">
        <f>_xlfn.XLOOKUP(scd[[#This Row],[farm_id]],farms[farm_id],farms[farmer_name])</f>
        <v>Farmer_655</v>
      </c>
      <c r="G333" t="str">
        <f>_xlfn.XLOOKUP(scd[[#This Row],[farm_id]],farms[farm_id],farms[village])</f>
        <v>Village_113</v>
      </c>
      <c r="H333" t="str">
        <f>_xlfn.XLOOKUP(scd[[#This Row],[farm_id]],farms[farm_id],farms[district])</f>
        <v>Jaipur</v>
      </c>
      <c r="I333" t="str">
        <f>_xlfn.XLOOKUP(scd[[#This Row],[farm_id]],farms[farm_id],farms[state])</f>
        <v>Rajasthan</v>
      </c>
      <c r="J333" t="str">
        <f>_xlfn.XLOOKUP(scd[[#This Row],[district]],cooperatives[district],cooperatives[cooperative_id])</f>
        <v>Coop_8</v>
      </c>
      <c r="K333" t="str">
        <f>_xlfn.XLOOKUP(scd[[#This Row],[village]],collectioncenters[village],collectioncenters[collection_center_id])</f>
        <v>CC_17</v>
      </c>
      <c r="L333" t="str">
        <f>_xlfn.XLOOKUP(scd[[#This Row],[district]],chillingcenters[district],chillingcenters[chilling_center_id])</f>
        <v>Chill_8</v>
      </c>
      <c r="M333" t="str">
        <f>_xlfn.XLOOKUP(scd[[#This Row],[chilling_center_id]],chillingcenters[chilling_center_id],chillingcenters[zone])</f>
        <v>RJ1</v>
      </c>
      <c r="N333" t="str">
        <f>_xlfn.XLOOKUP(scd[[#This Row],[zone]],plants[zone],plants[processing_plant_id])</f>
        <v>Plant_2</v>
      </c>
      <c r="O333" t="s">
        <v>238</v>
      </c>
      <c r="P333">
        <v>17.899999999999999</v>
      </c>
      <c r="Q333">
        <v>16.399999999999999</v>
      </c>
      <c r="R333">
        <v>3.94</v>
      </c>
      <c r="S333">
        <v>8.7100000000000009</v>
      </c>
      <c r="T333">
        <v>29.9</v>
      </c>
      <c r="U333">
        <v>11.8</v>
      </c>
      <c r="V333" t="b">
        <v>0</v>
      </c>
      <c r="W333">
        <v>0</v>
      </c>
      <c r="X333">
        <v>759.81</v>
      </c>
      <c r="Y333" s="1">
        <v>45758</v>
      </c>
      <c r="Z333" t="s">
        <v>118</v>
      </c>
      <c r="AA333" t="s">
        <v>42</v>
      </c>
      <c r="AB333" t="s">
        <v>3340</v>
      </c>
      <c r="AC333">
        <v>89</v>
      </c>
      <c r="AD333">
        <v>16.399999999999999</v>
      </c>
      <c r="AE333">
        <v>46.33</v>
      </c>
    </row>
    <row r="334" spans="1:31" x14ac:dyDescent="0.25">
      <c r="A334" t="s">
        <v>1248</v>
      </c>
      <c r="B334" s="1">
        <v>45756</v>
      </c>
      <c r="C334" s="2">
        <v>45756.237500000003</v>
      </c>
      <c r="D334" s="2">
        <v>45756.276388888888</v>
      </c>
      <c r="E334" t="s">
        <v>188</v>
      </c>
      <c r="F334" t="str">
        <f>_xlfn.XLOOKUP(scd[[#This Row],[farm_id]],farms[farm_id],farms[farmer_name])</f>
        <v>Farmer_749</v>
      </c>
      <c r="G334" t="str">
        <f>_xlfn.XLOOKUP(scd[[#This Row],[farm_id]],farms[farm_id],farms[village])</f>
        <v>Village_82</v>
      </c>
      <c r="H334" t="str">
        <f>_xlfn.XLOOKUP(scd[[#This Row],[farm_id]],farms[farm_id],farms[district])</f>
        <v>Coimbatore</v>
      </c>
      <c r="I334" t="str">
        <f>_xlfn.XLOOKUP(scd[[#This Row],[farm_id]],farms[farm_id],farms[state])</f>
        <v>Tamil Nadu</v>
      </c>
      <c r="J334" t="str">
        <f>_xlfn.XLOOKUP(scd[[#This Row],[district]],cooperatives[district],cooperatives[cooperative_id])</f>
        <v>Coop_25</v>
      </c>
      <c r="K334" t="str">
        <f>_xlfn.XLOOKUP(scd[[#This Row],[village]],collectioncenters[village],collectioncenters[collection_center_id])</f>
        <v>CC_177</v>
      </c>
      <c r="L334" t="str">
        <f>_xlfn.XLOOKUP(scd[[#This Row],[district]],chillingcenters[district],chillingcenters[chilling_center_id])</f>
        <v>Chill_25</v>
      </c>
      <c r="M334" t="str">
        <f>_xlfn.XLOOKUP(scd[[#This Row],[chilling_center_id]],chillingcenters[chilling_center_id],chillingcenters[zone])</f>
        <v>TN2</v>
      </c>
      <c r="N334" t="str">
        <f>_xlfn.XLOOKUP(scd[[#This Row],[zone]],plants[zone],plants[processing_plant_id])</f>
        <v>Plant_10</v>
      </c>
      <c r="O334" t="s">
        <v>551</v>
      </c>
      <c r="P334">
        <v>13.7</v>
      </c>
      <c r="Q334">
        <v>50.4</v>
      </c>
      <c r="R334">
        <v>3.95</v>
      </c>
      <c r="S334">
        <v>8.49</v>
      </c>
      <c r="T334">
        <v>29.6</v>
      </c>
      <c r="U334">
        <v>4.3</v>
      </c>
      <c r="V334" t="b">
        <v>1</v>
      </c>
      <c r="W334">
        <v>0.28999999999999998</v>
      </c>
      <c r="X334">
        <v>2291.0300000000002</v>
      </c>
      <c r="Y334" s="1">
        <v>45763</v>
      </c>
      <c r="Z334" t="s">
        <v>41</v>
      </c>
      <c r="AA334" t="s">
        <v>42</v>
      </c>
      <c r="AB334" t="s">
        <v>1250</v>
      </c>
      <c r="AC334">
        <v>56</v>
      </c>
      <c r="AD334">
        <v>50.11</v>
      </c>
      <c r="AE334">
        <v>45.72</v>
      </c>
    </row>
    <row r="335" spans="1:31" x14ac:dyDescent="0.25">
      <c r="A335" t="s">
        <v>1254</v>
      </c>
      <c r="B335" s="1">
        <v>45705</v>
      </c>
      <c r="C335" s="2">
        <v>45705.208333333336</v>
      </c>
      <c r="D335" s="2">
        <v>45705.298611111109</v>
      </c>
      <c r="E335" t="s">
        <v>387</v>
      </c>
      <c r="F335" t="str">
        <f>_xlfn.XLOOKUP(scd[[#This Row],[farm_id]],farms[farm_id],farms[farmer_name])</f>
        <v>Farmer_844</v>
      </c>
      <c r="G335" t="str">
        <f>_xlfn.XLOOKUP(scd[[#This Row],[farm_id]],farms[farm_id],farms[village])</f>
        <v>Village_16</v>
      </c>
      <c r="H335" t="str">
        <f>_xlfn.XLOOKUP(scd[[#This Row],[farm_id]],farms[farm_id],farms[district])</f>
        <v>Amritsar</v>
      </c>
      <c r="I335" t="str">
        <f>_xlfn.XLOOKUP(scd[[#This Row],[farm_id]],farms[farm_id],farms[state])</f>
        <v>Punjab</v>
      </c>
      <c r="J335" t="str">
        <f>_xlfn.XLOOKUP(scd[[#This Row],[district]],cooperatives[district],cooperatives[cooperative_id])</f>
        <v>Coop_7</v>
      </c>
      <c r="K335" t="str">
        <f>_xlfn.XLOOKUP(scd[[#This Row],[village]],collectioncenters[village],collectioncenters[collection_center_id])</f>
        <v>CC_68</v>
      </c>
      <c r="L335" t="str">
        <f>_xlfn.XLOOKUP(scd[[#This Row],[district]],chillingcenters[district],chillingcenters[chilling_center_id])</f>
        <v>Chill_7</v>
      </c>
      <c r="M335" t="str">
        <f>_xlfn.XLOOKUP(scd[[#This Row],[chilling_center_id]],chillingcenters[chilling_center_id],chillingcenters[zone])</f>
        <v>PJ1</v>
      </c>
      <c r="N335" t="str">
        <f>_xlfn.XLOOKUP(scd[[#This Row],[zone]],plants[zone],plants[processing_plant_id])</f>
        <v>Plant_3</v>
      </c>
      <c r="O335" t="s">
        <v>53</v>
      </c>
      <c r="P335">
        <v>10</v>
      </c>
      <c r="Q335">
        <v>18.600000000000001</v>
      </c>
      <c r="R335">
        <v>3.95</v>
      </c>
      <c r="S335">
        <v>8.65</v>
      </c>
      <c r="T335">
        <v>25.8</v>
      </c>
      <c r="U335">
        <v>1.1000000000000001</v>
      </c>
      <c r="V335" t="b">
        <v>1</v>
      </c>
      <c r="W335">
        <v>0.27</v>
      </c>
      <c r="X335">
        <v>846.85</v>
      </c>
      <c r="Y335" s="1">
        <v>45706</v>
      </c>
      <c r="Z335" t="s">
        <v>76</v>
      </c>
      <c r="AA335" t="s">
        <v>54</v>
      </c>
      <c r="AB335" t="s">
        <v>1255</v>
      </c>
      <c r="AC335">
        <v>130</v>
      </c>
      <c r="AD335">
        <v>18.329999999999998</v>
      </c>
      <c r="AE335">
        <v>46.2</v>
      </c>
    </row>
    <row r="336" spans="1:31" x14ac:dyDescent="0.25">
      <c r="A336" t="s">
        <v>1420</v>
      </c>
      <c r="B336" s="1">
        <v>45678</v>
      </c>
      <c r="C336" s="2">
        <v>45678.359722222223</v>
      </c>
      <c r="D336" s="2">
        <v>45678.390972222223</v>
      </c>
      <c r="E336" t="s">
        <v>1381</v>
      </c>
      <c r="F336" t="str">
        <f>_xlfn.XLOOKUP(scd[[#This Row],[farm_id]],farms[farm_id],farms[farmer_name])</f>
        <v>Farmer_829</v>
      </c>
      <c r="G336" t="str">
        <f>_xlfn.XLOOKUP(scd[[#This Row],[farm_id]],farms[farm_id],farms[village])</f>
        <v>Village_53</v>
      </c>
      <c r="H336" t="str">
        <f>_xlfn.XLOOKUP(scd[[#This Row],[farm_id]],farms[farm_id],farms[district])</f>
        <v>Anand</v>
      </c>
      <c r="I336" t="str">
        <f>_xlfn.XLOOKUP(scd[[#This Row],[farm_id]],farms[farm_id],farms[state])</f>
        <v>Gujarat</v>
      </c>
      <c r="J336" t="str">
        <f>_xlfn.XLOOKUP(scd[[#This Row],[district]],cooperatives[district],cooperatives[cooperative_id])</f>
        <v>Coop_5</v>
      </c>
      <c r="K336" t="str">
        <f>_xlfn.XLOOKUP(scd[[#This Row],[village]],collectioncenters[village],collectioncenters[collection_center_id])</f>
        <v>CC_148</v>
      </c>
      <c r="L336" t="str">
        <f>_xlfn.XLOOKUP(scd[[#This Row],[district]],chillingcenters[district],chillingcenters[chilling_center_id])</f>
        <v>Chill_5</v>
      </c>
      <c r="M336" t="str">
        <f>_xlfn.XLOOKUP(scd[[#This Row],[chilling_center_id]],chillingcenters[chilling_center_id],chillingcenters[zone])</f>
        <v>MH1</v>
      </c>
      <c r="N336" t="str">
        <f>_xlfn.XLOOKUP(scd[[#This Row],[zone]],plants[zone],plants[processing_plant_id])</f>
        <v>Plant_4</v>
      </c>
      <c r="O336" t="s">
        <v>75</v>
      </c>
      <c r="P336">
        <v>7</v>
      </c>
      <c r="Q336">
        <v>35.4</v>
      </c>
      <c r="R336">
        <v>3.95</v>
      </c>
      <c r="S336">
        <v>8.4600000000000009</v>
      </c>
      <c r="T336">
        <v>32.200000000000003</v>
      </c>
      <c r="U336">
        <v>12</v>
      </c>
      <c r="V336" t="b">
        <v>1</v>
      </c>
      <c r="W336">
        <v>0</v>
      </c>
      <c r="X336">
        <v>1615.3</v>
      </c>
      <c r="Y336" s="1">
        <v>45680</v>
      </c>
      <c r="Z336" t="s">
        <v>41</v>
      </c>
      <c r="AA336" t="s">
        <v>109</v>
      </c>
      <c r="AB336" t="s">
        <v>1421</v>
      </c>
      <c r="AC336">
        <v>45</v>
      </c>
      <c r="AD336">
        <v>35.4</v>
      </c>
      <c r="AE336">
        <v>45.63</v>
      </c>
    </row>
    <row r="337" spans="1:31" x14ac:dyDescent="0.25">
      <c r="A337" t="s">
        <v>1441</v>
      </c>
      <c r="B337" s="1">
        <v>45804</v>
      </c>
      <c r="C337" s="2">
        <v>45804.365972222222</v>
      </c>
      <c r="D337" s="2">
        <v>45804.369444444441</v>
      </c>
      <c r="E337" t="s">
        <v>255</v>
      </c>
      <c r="F337" t="str">
        <f>_xlfn.XLOOKUP(scd[[#This Row],[farm_id]],farms[farm_id],farms[farmer_name])</f>
        <v>Farmer_685</v>
      </c>
      <c r="G337" t="str">
        <f>_xlfn.XLOOKUP(scd[[#This Row],[farm_id]],farms[farm_id],farms[village])</f>
        <v>Village_166</v>
      </c>
      <c r="H337" t="str">
        <f>_xlfn.XLOOKUP(scd[[#This Row],[farm_id]],farms[farm_id],farms[district])</f>
        <v>Ludhiana</v>
      </c>
      <c r="I337" t="str">
        <f>_xlfn.XLOOKUP(scd[[#This Row],[farm_id]],farms[farm_id],farms[state])</f>
        <v>Punjab</v>
      </c>
      <c r="J337" t="str">
        <f>_xlfn.XLOOKUP(scd[[#This Row],[district]],cooperatives[district],cooperatives[cooperative_id])</f>
        <v>Coop_27</v>
      </c>
      <c r="K337" t="str">
        <f>_xlfn.XLOOKUP(scd[[#This Row],[village]],collectioncenters[village],collectioncenters[collection_center_id])</f>
        <v>CC_75</v>
      </c>
      <c r="L337" t="str">
        <f>_xlfn.XLOOKUP(scd[[#This Row],[district]],chillingcenters[district],chillingcenters[chilling_center_id])</f>
        <v>Chill_27</v>
      </c>
      <c r="M337" t="str">
        <f>_xlfn.XLOOKUP(scd[[#This Row],[chilling_center_id]],chillingcenters[chilling_center_id],chillingcenters[zone])</f>
        <v>PJ2</v>
      </c>
      <c r="N337" t="str">
        <f>_xlfn.XLOOKUP(scd[[#This Row],[zone]],plants[zone],plants[processing_plant_id])</f>
        <v>Plant_7</v>
      </c>
      <c r="O337" t="s">
        <v>522</v>
      </c>
      <c r="P337">
        <v>17.100000000000001</v>
      </c>
      <c r="Q337">
        <v>28.5</v>
      </c>
      <c r="R337">
        <v>3.95</v>
      </c>
      <c r="S337">
        <v>8.65</v>
      </c>
      <c r="T337">
        <v>32.9</v>
      </c>
      <c r="U337">
        <v>8</v>
      </c>
      <c r="V337" t="b">
        <v>1</v>
      </c>
      <c r="W337">
        <v>0</v>
      </c>
      <c r="X337">
        <v>1316.7</v>
      </c>
      <c r="Y337" s="1">
        <v>45805</v>
      </c>
      <c r="Z337" t="s">
        <v>41</v>
      </c>
      <c r="AA337" t="s">
        <v>42</v>
      </c>
      <c r="AB337" t="s">
        <v>1443</v>
      </c>
      <c r="AC337">
        <v>5</v>
      </c>
      <c r="AD337">
        <v>28.5</v>
      </c>
      <c r="AE337">
        <v>46.2</v>
      </c>
    </row>
    <row r="338" spans="1:31" x14ac:dyDescent="0.25">
      <c r="A338" t="s">
        <v>1684</v>
      </c>
      <c r="B338" s="1">
        <v>45810</v>
      </c>
      <c r="C338" s="2">
        <v>45810.1875</v>
      </c>
      <c r="D338" s="2">
        <v>45810.256944444445</v>
      </c>
      <c r="E338" t="s">
        <v>89</v>
      </c>
      <c r="F338" t="str">
        <f>_xlfn.XLOOKUP(scd[[#This Row],[farm_id]],farms[farm_id],farms[farmer_name])</f>
        <v>Farmer_173</v>
      </c>
      <c r="G338" t="str">
        <f>_xlfn.XLOOKUP(scd[[#This Row],[farm_id]],farms[farm_id],farms[village])</f>
        <v>Village_150</v>
      </c>
      <c r="H338" t="str">
        <f>_xlfn.XLOOKUP(scd[[#This Row],[farm_id]],farms[farm_id],farms[district])</f>
        <v>Jaipur</v>
      </c>
      <c r="I338" t="str">
        <f>_xlfn.XLOOKUP(scd[[#This Row],[farm_id]],farms[farm_id],farms[state])</f>
        <v>Rajasthan</v>
      </c>
      <c r="J338" t="str">
        <f>_xlfn.XLOOKUP(scd[[#This Row],[district]],cooperatives[district],cooperatives[cooperative_id])</f>
        <v>Coop_8</v>
      </c>
      <c r="K338" t="str">
        <f>_xlfn.XLOOKUP(scd[[#This Row],[village]],collectioncenters[village],collectioncenters[collection_center_id])</f>
        <v>CC_58</v>
      </c>
      <c r="L338" t="str">
        <f>_xlfn.XLOOKUP(scd[[#This Row],[district]],chillingcenters[district],chillingcenters[chilling_center_id])</f>
        <v>Chill_8</v>
      </c>
      <c r="M338" t="str">
        <f>_xlfn.XLOOKUP(scd[[#This Row],[chilling_center_id]],chillingcenters[chilling_center_id],chillingcenters[zone])</f>
        <v>RJ1</v>
      </c>
      <c r="N338" t="str">
        <f>_xlfn.XLOOKUP(scd[[#This Row],[zone]],plants[zone],plants[processing_plant_id])</f>
        <v>Plant_2</v>
      </c>
      <c r="O338" t="s">
        <v>40</v>
      </c>
      <c r="P338">
        <v>7.5</v>
      </c>
      <c r="Q338">
        <v>40</v>
      </c>
      <c r="R338">
        <v>3.95</v>
      </c>
      <c r="S338">
        <v>8.18</v>
      </c>
      <c r="T338">
        <v>27.6</v>
      </c>
      <c r="U338">
        <v>6.2</v>
      </c>
      <c r="V338" t="b">
        <v>1</v>
      </c>
      <c r="W338">
        <v>0.24</v>
      </c>
      <c r="X338">
        <v>1780.85</v>
      </c>
      <c r="Y338" s="1">
        <v>45813</v>
      </c>
      <c r="Z338" t="s">
        <v>118</v>
      </c>
      <c r="AA338" t="s">
        <v>420</v>
      </c>
      <c r="AB338" t="s">
        <v>1685</v>
      </c>
      <c r="AC338">
        <v>100</v>
      </c>
      <c r="AD338">
        <v>39.76</v>
      </c>
      <c r="AE338">
        <v>44.79</v>
      </c>
    </row>
    <row r="339" spans="1:31" x14ac:dyDescent="0.25">
      <c r="A339" t="s">
        <v>2029</v>
      </c>
      <c r="B339" s="1">
        <v>45724</v>
      </c>
      <c r="C339" s="2">
        <v>45724.22152777778</v>
      </c>
      <c r="D339" s="2">
        <v>45724.275000000001</v>
      </c>
      <c r="E339" t="s">
        <v>918</v>
      </c>
      <c r="F339" t="str">
        <f>_xlfn.XLOOKUP(scd[[#This Row],[farm_id]],farms[farm_id],farms[farmer_name])</f>
        <v>Farmer_748</v>
      </c>
      <c r="G339" t="str">
        <f>_xlfn.XLOOKUP(scd[[#This Row],[farm_id]],farms[farm_id],farms[village])</f>
        <v>Village_4</v>
      </c>
      <c r="H339" t="str">
        <f>_xlfn.XLOOKUP(scd[[#This Row],[farm_id]],farms[farm_id],farms[district])</f>
        <v>Jodhpur</v>
      </c>
      <c r="I339" t="str">
        <f>_xlfn.XLOOKUP(scd[[#This Row],[farm_id]],farms[farm_id],farms[state])</f>
        <v>Rajasthan</v>
      </c>
      <c r="J339" t="str">
        <f>_xlfn.XLOOKUP(scd[[#This Row],[district]],cooperatives[district],cooperatives[cooperative_id])</f>
        <v>Coop_23</v>
      </c>
      <c r="K339" t="str">
        <f>_xlfn.XLOOKUP(scd[[#This Row],[village]],collectioncenters[village],collectioncenters[collection_center_id])</f>
        <v>CC_133</v>
      </c>
      <c r="L339" t="str">
        <f>_xlfn.XLOOKUP(scd[[#This Row],[district]],chillingcenters[district],chillingcenters[chilling_center_id])</f>
        <v>Chill_23</v>
      </c>
      <c r="M339" t="str">
        <f>_xlfn.XLOOKUP(scd[[#This Row],[chilling_center_id]],chillingcenters[chilling_center_id],chillingcenters[zone])</f>
        <v>RJ2</v>
      </c>
      <c r="N339" t="str">
        <f>_xlfn.XLOOKUP(scd[[#This Row],[zone]],plants[zone],plants[processing_plant_id])</f>
        <v>Plant_5</v>
      </c>
      <c r="O339" t="s">
        <v>773</v>
      </c>
      <c r="P339">
        <v>21</v>
      </c>
      <c r="Q339">
        <v>26.6</v>
      </c>
      <c r="R339">
        <v>3.95</v>
      </c>
      <c r="S339">
        <v>8.5399999999999991</v>
      </c>
      <c r="T339">
        <v>28.6</v>
      </c>
      <c r="U339">
        <v>9.6999999999999993</v>
      </c>
      <c r="V339" t="b">
        <v>1</v>
      </c>
      <c r="W339">
        <v>0</v>
      </c>
      <c r="X339">
        <v>1220.1400000000001</v>
      </c>
      <c r="Y339" s="1">
        <v>45726</v>
      </c>
      <c r="Z339" t="s">
        <v>41</v>
      </c>
      <c r="AA339" t="s">
        <v>42</v>
      </c>
      <c r="AB339" t="s">
        <v>2030</v>
      </c>
      <c r="AC339">
        <v>77</v>
      </c>
      <c r="AD339">
        <v>26.6</v>
      </c>
      <c r="AE339">
        <v>45.87</v>
      </c>
    </row>
    <row r="340" spans="1:31" x14ac:dyDescent="0.25">
      <c r="A340" t="s">
        <v>2374</v>
      </c>
      <c r="B340" s="1">
        <v>45693</v>
      </c>
      <c r="C340" s="2">
        <v>45693.246527777781</v>
      </c>
      <c r="D340" s="2">
        <v>45693.322916666664</v>
      </c>
      <c r="E340" t="s">
        <v>328</v>
      </c>
      <c r="F340" t="str">
        <f>_xlfn.XLOOKUP(scd[[#This Row],[farm_id]],farms[farm_id],farms[farmer_name])</f>
        <v>Farmer_755</v>
      </c>
      <c r="G340" t="str">
        <f>_xlfn.XLOOKUP(scd[[#This Row],[farm_id]],farms[farm_id],farms[village])</f>
        <v>Village_27</v>
      </c>
      <c r="H340" t="str">
        <f>_xlfn.XLOOKUP(scd[[#This Row],[farm_id]],farms[farm_id],farms[district])</f>
        <v>Patiala</v>
      </c>
      <c r="I340" t="str">
        <f>_xlfn.XLOOKUP(scd[[#This Row],[farm_id]],farms[farm_id],farms[state])</f>
        <v>Punjab</v>
      </c>
      <c r="J340" t="str">
        <f>_xlfn.XLOOKUP(scd[[#This Row],[district]],cooperatives[district],cooperatives[cooperative_id])</f>
        <v>Coop_13</v>
      </c>
      <c r="K340" t="str">
        <f>_xlfn.XLOOKUP(scd[[#This Row],[village]],collectioncenters[village],collectioncenters[collection_center_id])</f>
        <v>CC_119</v>
      </c>
      <c r="L340" t="str">
        <f>_xlfn.XLOOKUP(scd[[#This Row],[district]],chillingcenters[district],chillingcenters[chilling_center_id])</f>
        <v>Chill_13</v>
      </c>
      <c r="M340" t="str">
        <f>_xlfn.XLOOKUP(scd[[#This Row],[chilling_center_id]],chillingcenters[chilling_center_id],chillingcenters[zone])</f>
        <v>PJ2</v>
      </c>
      <c r="N340" t="str">
        <f>_xlfn.XLOOKUP(scd[[#This Row],[zone]],plants[zone],plants[processing_plant_id])</f>
        <v>Plant_7</v>
      </c>
      <c r="O340" t="s">
        <v>279</v>
      </c>
      <c r="P340">
        <v>11</v>
      </c>
      <c r="Q340">
        <v>21</v>
      </c>
      <c r="R340">
        <v>3.95</v>
      </c>
      <c r="S340">
        <v>8.34</v>
      </c>
      <c r="T340">
        <v>29</v>
      </c>
      <c r="U340">
        <v>27.3</v>
      </c>
      <c r="V340" t="b">
        <v>1</v>
      </c>
      <c r="W340">
        <v>0</v>
      </c>
      <c r="X340">
        <v>950.67</v>
      </c>
      <c r="Y340" s="1">
        <v>45696</v>
      </c>
      <c r="Z340" t="s">
        <v>41</v>
      </c>
      <c r="AA340" t="s">
        <v>42</v>
      </c>
      <c r="AB340" t="s">
        <v>2375</v>
      </c>
      <c r="AC340">
        <v>110</v>
      </c>
      <c r="AD340">
        <v>21</v>
      </c>
      <c r="AE340">
        <v>45.27</v>
      </c>
    </row>
    <row r="341" spans="1:31" x14ac:dyDescent="0.25">
      <c r="A341" t="s">
        <v>2584</v>
      </c>
      <c r="B341" s="1">
        <v>45798</v>
      </c>
      <c r="C341" s="2">
        <v>45798.355555555558</v>
      </c>
      <c r="D341" s="2">
        <v>45798.388888888891</v>
      </c>
      <c r="E341" t="s">
        <v>2447</v>
      </c>
      <c r="F341" t="str">
        <f>_xlfn.XLOOKUP(scd[[#This Row],[farm_id]],farms[farm_id],farms[farmer_name])</f>
        <v>Farmer_208</v>
      </c>
      <c r="G341" t="str">
        <f>_xlfn.XLOOKUP(scd[[#This Row],[farm_id]],farms[farm_id],farms[village])</f>
        <v>Village_44</v>
      </c>
      <c r="H341" t="str">
        <f>_xlfn.XLOOKUP(scd[[#This Row],[farm_id]],farms[farm_id],farms[district])</f>
        <v>Ludhiana</v>
      </c>
      <c r="I341" t="str">
        <f>_xlfn.XLOOKUP(scd[[#This Row],[farm_id]],farms[farm_id],farms[state])</f>
        <v>Punjab</v>
      </c>
      <c r="J341" t="str">
        <f>_xlfn.XLOOKUP(scd[[#This Row],[district]],cooperatives[district],cooperatives[cooperative_id])</f>
        <v>Coop_27</v>
      </c>
      <c r="K341" t="str">
        <f>_xlfn.XLOOKUP(scd[[#This Row],[village]],collectioncenters[village],collectioncenters[collection_center_id])</f>
        <v>CC_138</v>
      </c>
      <c r="L341" t="str">
        <f>_xlfn.XLOOKUP(scd[[#This Row],[district]],chillingcenters[district],chillingcenters[chilling_center_id])</f>
        <v>Chill_27</v>
      </c>
      <c r="M341" t="str">
        <f>_xlfn.XLOOKUP(scd[[#This Row],[chilling_center_id]],chillingcenters[chilling_center_id],chillingcenters[zone])</f>
        <v>PJ2</v>
      </c>
      <c r="N341" t="str">
        <f>_xlfn.XLOOKUP(scd[[#This Row],[zone]],plants[zone],plants[processing_plant_id])</f>
        <v>Plant_7</v>
      </c>
      <c r="O341" t="s">
        <v>313</v>
      </c>
      <c r="P341">
        <v>2.2999999999999998</v>
      </c>
      <c r="Q341">
        <v>108.4</v>
      </c>
      <c r="R341">
        <v>3.95</v>
      </c>
      <c r="S341">
        <v>8.5399999999999991</v>
      </c>
      <c r="T341">
        <v>29.9</v>
      </c>
      <c r="U341">
        <v>4.5999999999999996</v>
      </c>
      <c r="V341" t="b">
        <v>1</v>
      </c>
      <c r="W341">
        <v>0.64</v>
      </c>
      <c r="X341">
        <v>4942.95</v>
      </c>
      <c r="Y341" s="1">
        <v>45801</v>
      </c>
      <c r="Z341" t="s">
        <v>41</v>
      </c>
      <c r="AA341" t="s">
        <v>42</v>
      </c>
      <c r="AB341" t="s">
        <v>2585</v>
      </c>
      <c r="AC341">
        <v>48</v>
      </c>
      <c r="AD341">
        <v>107.76</v>
      </c>
      <c r="AE341">
        <v>45.87</v>
      </c>
    </row>
    <row r="342" spans="1:31" x14ac:dyDescent="0.25">
      <c r="A342" t="s">
        <v>3249</v>
      </c>
      <c r="B342" s="1">
        <v>45790</v>
      </c>
      <c r="C342" s="2">
        <v>45790.343055555553</v>
      </c>
      <c r="D342" s="2">
        <v>45790.377083333333</v>
      </c>
      <c r="E342" t="s">
        <v>2574</v>
      </c>
      <c r="F342" t="str">
        <f>_xlfn.XLOOKUP(scd[[#This Row],[farm_id]],farms[farm_id],farms[farmer_name])</f>
        <v>Farmer_237</v>
      </c>
      <c r="G342" t="str">
        <f>_xlfn.XLOOKUP(scd[[#This Row],[farm_id]],farms[farm_id],farms[village])</f>
        <v>Village_100</v>
      </c>
      <c r="H342" t="str">
        <f>_xlfn.XLOOKUP(scd[[#This Row],[farm_id]],farms[farm_id],farms[district])</f>
        <v>Jaipur</v>
      </c>
      <c r="I342" t="str">
        <f>_xlfn.XLOOKUP(scd[[#This Row],[farm_id]],farms[farm_id],farms[state])</f>
        <v>Rajasthan</v>
      </c>
      <c r="J342" t="str">
        <f>_xlfn.XLOOKUP(scd[[#This Row],[district]],cooperatives[district],cooperatives[cooperative_id])</f>
        <v>Coop_8</v>
      </c>
      <c r="K342" t="str">
        <f>_xlfn.XLOOKUP(scd[[#This Row],[village]],collectioncenters[village],collectioncenters[collection_center_id])</f>
        <v>CC_3</v>
      </c>
      <c r="L342" t="str">
        <f>_xlfn.XLOOKUP(scd[[#This Row],[district]],chillingcenters[district],chillingcenters[chilling_center_id])</f>
        <v>Chill_8</v>
      </c>
      <c r="M342" t="str">
        <f>_xlfn.XLOOKUP(scd[[#This Row],[chilling_center_id]],chillingcenters[chilling_center_id],chillingcenters[zone])</f>
        <v>RJ1</v>
      </c>
      <c r="N342" t="str">
        <f>_xlfn.XLOOKUP(scd[[#This Row],[zone]],plants[zone],plants[processing_plant_id])</f>
        <v>Plant_2</v>
      </c>
      <c r="O342" t="s">
        <v>453</v>
      </c>
      <c r="P342">
        <v>22.5</v>
      </c>
      <c r="Q342">
        <v>69.8</v>
      </c>
      <c r="R342">
        <v>3.95</v>
      </c>
      <c r="S342">
        <v>8.64</v>
      </c>
      <c r="T342">
        <v>34.1</v>
      </c>
      <c r="U342">
        <v>11.1</v>
      </c>
      <c r="V342" t="b">
        <v>0</v>
      </c>
      <c r="W342">
        <v>2.14</v>
      </c>
      <c r="X342">
        <v>3123.86</v>
      </c>
      <c r="Y342" s="1">
        <v>45792</v>
      </c>
      <c r="Z342" t="s">
        <v>41</v>
      </c>
      <c r="AA342" t="s">
        <v>42</v>
      </c>
      <c r="AB342" t="s">
        <v>3250</v>
      </c>
      <c r="AC342">
        <v>49</v>
      </c>
      <c r="AD342">
        <v>67.66</v>
      </c>
      <c r="AE342">
        <v>46.17</v>
      </c>
    </row>
    <row r="343" spans="1:31" x14ac:dyDescent="0.25">
      <c r="A343" t="s">
        <v>88</v>
      </c>
      <c r="B343" s="1">
        <v>45729</v>
      </c>
      <c r="C343" s="2">
        <v>45729.255555555559</v>
      </c>
      <c r="D343" s="2">
        <v>45729.298611111109</v>
      </c>
      <c r="E343" t="s">
        <v>89</v>
      </c>
      <c r="F343" t="str">
        <f>_xlfn.XLOOKUP(scd[[#This Row],[farm_id]],farms[farm_id],farms[farmer_name])</f>
        <v>Farmer_173</v>
      </c>
      <c r="G343" t="str">
        <f>_xlfn.XLOOKUP(scd[[#This Row],[farm_id]],farms[farm_id],farms[village])</f>
        <v>Village_150</v>
      </c>
      <c r="H343" t="str">
        <f>_xlfn.XLOOKUP(scd[[#This Row],[farm_id]],farms[farm_id],farms[district])</f>
        <v>Jaipur</v>
      </c>
      <c r="I343" t="str">
        <f>_xlfn.XLOOKUP(scd[[#This Row],[farm_id]],farms[farm_id],farms[state])</f>
        <v>Rajasthan</v>
      </c>
      <c r="J343" t="str">
        <f>_xlfn.XLOOKUP(scd[[#This Row],[district]],cooperatives[district],cooperatives[cooperative_id])</f>
        <v>Coop_8</v>
      </c>
      <c r="K343" t="str">
        <f>_xlfn.XLOOKUP(scd[[#This Row],[village]],collectioncenters[village],collectioncenters[collection_center_id])</f>
        <v>CC_58</v>
      </c>
      <c r="L343" t="str">
        <f>_xlfn.XLOOKUP(scd[[#This Row],[district]],chillingcenters[district],chillingcenters[chilling_center_id])</f>
        <v>Chill_8</v>
      </c>
      <c r="M343" t="str">
        <f>_xlfn.XLOOKUP(scd[[#This Row],[chilling_center_id]],chillingcenters[chilling_center_id],chillingcenters[zone])</f>
        <v>RJ1</v>
      </c>
      <c r="N343" t="str">
        <f>_xlfn.XLOOKUP(scd[[#This Row],[zone]],plants[zone],plants[processing_plant_id])</f>
        <v>Plant_2</v>
      </c>
      <c r="O343" t="s">
        <v>97</v>
      </c>
      <c r="P343">
        <v>20.2</v>
      </c>
      <c r="Q343">
        <v>31.7</v>
      </c>
      <c r="R343">
        <v>3.96</v>
      </c>
      <c r="S343">
        <v>8.4</v>
      </c>
      <c r="T343">
        <v>35.299999999999997</v>
      </c>
      <c r="U343">
        <v>31.7</v>
      </c>
      <c r="V343" t="b">
        <v>1</v>
      </c>
      <c r="W343">
        <v>0</v>
      </c>
      <c r="X343">
        <v>1442.35</v>
      </c>
      <c r="Y343" s="1">
        <v>45731</v>
      </c>
      <c r="Z343" t="s">
        <v>76</v>
      </c>
      <c r="AA343" t="s">
        <v>42</v>
      </c>
      <c r="AB343" t="s">
        <v>98</v>
      </c>
      <c r="AC343">
        <v>62</v>
      </c>
      <c r="AD343">
        <v>31.7</v>
      </c>
      <c r="AE343">
        <v>45.5</v>
      </c>
    </row>
    <row r="344" spans="1:31" x14ac:dyDescent="0.25">
      <c r="A344" t="s">
        <v>887</v>
      </c>
      <c r="B344" s="1">
        <v>45701</v>
      </c>
      <c r="C344" s="2">
        <v>45701.448611111111</v>
      </c>
      <c r="D344" s="2">
        <v>45701.564583333333</v>
      </c>
      <c r="E344" t="s">
        <v>681</v>
      </c>
      <c r="F344" t="str">
        <f>_xlfn.XLOOKUP(scd[[#This Row],[farm_id]],farms[farm_id],farms[farmer_name])</f>
        <v>Farmer_401</v>
      </c>
      <c r="G344" t="str">
        <f>_xlfn.XLOOKUP(scd[[#This Row],[farm_id]],farms[farm_id],farms[village])</f>
        <v>Village_24</v>
      </c>
      <c r="H344" t="str">
        <f>_xlfn.XLOOKUP(scd[[#This Row],[farm_id]],farms[farm_id],farms[district])</f>
        <v>Pune</v>
      </c>
      <c r="I344" t="str">
        <f>_xlfn.XLOOKUP(scd[[#This Row],[farm_id]],farms[farm_id],farms[state])</f>
        <v>Maharashtra</v>
      </c>
      <c r="J344" t="str">
        <f>_xlfn.XLOOKUP(scd[[#This Row],[district]],cooperatives[district],cooperatives[cooperative_id])</f>
        <v>Coop_4</v>
      </c>
      <c r="K344" t="str">
        <f>_xlfn.XLOOKUP(scd[[#This Row],[village]],collectioncenters[village],collectioncenters[collection_center_id])</f>
        <v>CC_116</v>
      </c>
      <c r="L344" t="str">
        <f>_xlfn.XLOOKUP(scd[[#This Row],[district]],chillingcenters[district],chillingcenters[chilling_center_id])</f>
        <v>Chill_4</v>
      </c>
      <c r="M344" t="str">
        <f>_xlfn.XLOOKUP(scd[[#This Row],[chilling_center_id]],chillingcenters[chilling_center_id],chillingcenters[zone])</f>
        <v>MH1</v>
      </c>
      <c r="N344" t="str">
        <f>_xlfn.XLOOKUP(scd[[#This Row],[zone]],plants[zone],plants[processing_plant_id])</f>
        <v>Plant_4</v>
      </c>
      <c r="O344" t="s">
        <v>551</v>
      </c>
      <c r="P344">
        <v>23.4</v>
      </c>
      <c r="Q344">
        <v>6.5</v>
      </c>
      <c r="R344">
        <v>3.96</v>
      </c>
      <c r="S344">
        <v>8.5500000000000007</v>
      </c>
      <c r="T344">
        <v>27.9</v>
      </c>
      <c r="U344">
        <v>27.4</v>
      </c>
      <c r="V344" t="b">
        <v>0</v>
      </c>
      <c r="W344">
        <v>3.25</v>
      </c>
      <c r="X344">
        <v>149.34</v>
      </c>
      <c r="Y344" s="1">
        <v>45704</v>
      </c>
      <c r="Z344" t="s">
        <v>76</v>
      </c>
      <c r="AA344" t="s">
        <v>42</v>
      </c>
      <c r="AB344" t="s">
        <v>888</v>
      </c>
      <c r="AC344">
        <v>167</v>
      </c>
      <c r="AD344">
        <v>3.25</v>
      </c>
      <c r="AE344">
        <v>45.95</v>
      </c>
    </row>
    <row r="345" spans="1:31" x14ac:dyDescent="0.25">
      <c r="A345" t="s">
        <v>2025</v>
      </c>
      <c r="B345" s="1">
        <v>45669</v>
      </c>
      <c r="C345" s="2">
        <v>45669.364583333336</v>
      </c>
      <c r="D345" s="2">
        <v>45669.368055555555</v>
      </c>
      <c r="E345" t="s">
        <v>2026</v>
      </c>
      <c r="F345" t="str">
        <f>_xlfn.XLOOKUP(scd[[#This Row],[farm_id]],farms[farm_id],farms[farmer_name])</f>
        <v>Farmer_430</v>
      </c>
      <c r="G345" t="str">
        <f>_xlfn.XLOOKUP(scd[[#This Row],[farm_id]],farms[farm_id],farms[village])</f>
        <v>Village_130</v>
      </c>
      <c r="H345" t="str">
        <f>_xlfn.XLOOKUP(scd[[#This Row],[farm_id]],farms[farm_id],farms[district])</f>
        <v>Nagpur</v>
      </c>
      <c r="I345" t="str">
        <f>_xlfn.XLOOKUP(scd[[#This Row],[farm_id]],farms[farm_id],farms[state])</f>
        <v>Maharashtra</v>
      </c>
      <c r="J345" t="str">
        <f>_xlfn.XLOOKUP(scd[[#This Row],[district]],cooperatives[district],cooperatives[cooperative_id])</f>
        <v>Coop_16</v>
      </c>
      <c r="K345" t="str">
        <f>_xlfn.XLOOKUP(scd[[#This Row],[village]],collectioncenters[village],collectioncenters[collection_center_id])</f>
        <v>CC_36</v>
      </c>
      <c r="L345" t="str">
        <f>_xlfn.XLOOKUP(scd[[#This Row],[district]],chillingcenters[district],chillingcenters[chilling_center_id])</f>
        <v>Chill_16</v>
      </c>
      <c r="M345" t="str">
        <f>_xlfn.XLOOKUP(scd[[#This Row],[chilling_center_id]],chillingcenters[chilling_center_id],chillingcenters[zone])</f>
        <v>MH2</v>
      </c>
      <c r="N345" t="str">
        <f>_xlfn.XLOOKUP(scd[[#This Row],[zone]],plants[zone],plants[processing_plant_id])</f>
        <v>Plant_9</v>
      </c>
      <c r="O345" t="s">
        <v>361</v>
      </c>
      <c r="P345">
        <v>2.9</v>
      </c>
      <c r="Q345">
        <v>5.7</v>
      </c>
      <c r="R345">
        <v>3.96</v>
      </c>
      <c r="S345">
        <v>8.1199999999999992</v>
      </c>
      <c r="T345">
        <v>26.3</v>
      </c>
      <c r="U345">
        <v>9.1999999999999993</v>
      </c>
      <c r="V345" t="b">
        <v>1</v>
      </c>
      <c r="W345">
        <v>0.26</v>
      </c>
      <c r="X345">
        <v>242.95</v>
      </c>
      <c r="Y345" s="1">
        <v>45670</v>
      </c>
      <c r="Z345" t="s">
        <v>118</v>
      </c>
      <c r="AA345" t="s">
        <v>42</v>
      </c>
      <c r="AB345" t="s">
        <v>2028</v>
      </c>
      <c r="AC345">
        <v>5</v>
      </c>
      <c r="AD345">
        <v>5.44</v>
      </c>
      <c r="AE345">
        <v>44.66</v>
      </c>
    </row>
    <row r="346" spans="1:31" x14ac:dyDescent="0.25">
      <c r="A346" t="s">
        <v>2296</v>
      </c>
      <c r="B346" s="1">
        <v>45803</v>
      </c>
      <c r="C346" s="2">
        <v>45803.252083333333</v>
      </c>
      <c r="D346" s="2">
        <v>45803.290277777778</v>
      </c>
      <c r="E346" t="s">
        <v>328</v>
      </c>
      <c r="F346" t="str">
        <f>_xlfn.XLOOKUP(scd[[#This Row],[farm_id]],farms[farm_id],farms[farmer_name])</f>
        <v>Farmer_755</v>
      </c>
      <c r="G346" t="str">
        <f>_xlfn.XLOOKUP(scd[[#This Row],[farm_id]],farms[farm_id],farms[village])</f>
        <v>Village_27</v>
      </c>
      <c r="H346" t="str">
        <f>_xlfn.XLOOKUP(scd[[#This Row],[farm_id]],farms[farm_id],farms[district])</f>
        <v>Patiala</v>
      </c>
      <c r="I346" t="str">
        <f>_xlfn.XLOOKUP(scd[[#This Row],[farm_id]],farms[farm_id],farms[state])</f>
        <v>Punjab</v>
      </c>
      <c r="J346" t="str">
        <f>_xlfn.XLOOKUP(scd[[#This Row],[district]],cooperatives[district],cooperatives[cooperative_id])</f>
        <v>Coop_13</v>
      </c>
      <c r="K346" t="str">
        <f>_xlfn.XLOOKUP(scd[[#This Row],[village]],collectioncenters[village],collectioncenters[collection_center_id])</f>
        <v>CC_119</v>
      </c>
      <c r="L346" t="str">
        <f>_xlfn.XLOOKUP(scd[[#This Row],[district]],chillingcenters[district],chillingcenters[chilling_center_id])</f>
        <v>Chill_13</v>
      </c>
      <c r="M346" t="str">
        <f>_xlfn.XLOOKUP(scd[[#This Row],[chilling_center_id]],chillingcenters[chilling_center_id],chillingcenters[zone])</f>
        <v>PJ2</v>
      </c>
      <c r="N346" t="str">
        <f>_xlfn.XLOOKUP(scd[[#This Row],[zone]],plants[zone],plants[processing_plant_id])</f>
        <v>Plant_7</v>
      </c>
      <c r="O346" t="s">
        <v>856</v>
      </c>
      <c r="P346">
        <v>2.7</v>
      </c>
      <c r="Q346">
        <v>27.7</v>
      </c>
      <c r="R346">
        <v>3.96</v>
      </c>
      <c r="S346">
        <v>8.7899999999999991</v>
      </c>
      <c r="T346">
        <v>34.200000000000003</v>
      </c>
      <c r="U346">
        <v>12</v>
      </c>
      <c r="V346" t="b">
        <v>0</v>
      </c>
      <c r="W346">
        <v>0</v>
      </c>
      <c r="X346">
        <v>1292.76</v>
      </c>
      <c r="Y346" s="1">
        <v>45805</v>
      </c>
      <c r="Z346" t="s">
        <v>41</v>
      </c>
      <c r="AA346" t="s">
        <v>420</v>
      </c>
      <c r="AB346" t="s">
        <v>2297</v>
      </c>
      <c r="AC346">
        <v>55</v>
      </c>
      <c r="AD346">
        <v>27.7</v>
      </c>
      <c r="AE346">
        <v>46.67</v>
      </c>
    </row>
    <row r="347" spans="1:31" x14ac:dyDescent="0.25">
      <c r="A347" t="s">
        <v>2439</v>
      </c>
      <c r="B347" s="1">
        <v>45770</v>
      </c>
      <c r="C347" s="2">
        <v>45770.203472222223</v>
      </c>
      <c r="D347" s="2">
        <v>45770.206944444442</v>
      </c>
      <c r="E347" t="s">
        <v>2440</v>
      </c>
      <c r="F347" t="str">
        <f>_xlfn.XLOOKUP(scd[[#This Row],[farm_id]],farms[farm_id],farms[farmer_name])</f>
        <v>Farmer_871</v>
      </c>
      <c r="G347" t="str">
        <f>_xlfn.XLOOKUP(scd[[#This Row],[farm_id]],farms[farm_id],farms[village])</f>
        <v>Village_185</v>
      </c>
      <c r="H347" t="str">
        <f>_xlfn.XLOOKUP(scd[[#This Row],[farm_id]],farms[farm_id],farms[district])</f>
        <v>Jodhpur</v>
      </c>
      <c r="I347" t="str">
        <f>_xlfn.XLOOKUP(scd[[#This Row],[farm_id]],farms[farm_id],farms[state])</f>
        <v>Rajasthan</v>
      </c>
      <c r="J347" t="str">
        <f>_xlfn.XLOOKUP(scd[[#This Row],[district]],cooperatives[district],cooperatives[cooperative_id])</f>
        <v>Coop_23</v>
      </c>
      <c r="K347" t="str">
        <f>_xlfn.XLOOKUP(scd[[#This Row],[village]],collectioncenters[village],collectioncenters[collection_center_id])</f>
        <v>CC_95</v>
      </c>
      <c r="L347" t="str">
        <f>_xlfn.XLOOKUP(scd[[#This Row],[district]],chillingcenters[district],chillingcenters[chilling_center_id])</f>
        <v>Chill_23</v>
      </c>
      <c r="M347" t="str">
        <f>_xlfn.XLOOKUP(scd[[#This Row],[chilling_center_id]],chillingcenters[chilling_center_id],chillingcenters[zone])</f>
        <v>RJ2</v>
      </c>
      <c r="N347" t="str">
        <f>_xlfn.XLOOKUP(scd[[#This Row],[zone]],plants[zone],plants[processing_plant_id])</f>
        <v>Plant_5</v>
      </c>
      <c r="O347" t="s">
        <v>409</v>
      </c>
      <c r="P347">
        <v>6.8</v>
      </c>
      <c r="Q347">
        <v>60.6</v>
      </c>
      <c r="R347">
        <v>3.96</v>
      </c>
      <c r="S347">
        <v>7.82</v>
      </c>
      <c r="T347">
        <v>28.9</v>
      </c>
      <c r="U347">
        <v>3.1</v>
      </c>
      <c r="V347" t="b">
        <v>1</v>
      </c>
      <c r="W347">
        <v>0</v>
      </c>
      <c r="X347">
        <v>2651.86</v>
      </c>
      <c r="Y347" s="1">
        <v>45772</v>
      </c>
      <c r="Z347" t="s">
        <v>41</v>
      </c>
      <c r="AA347" t="s">
        <v>42</v>
      </c>
      <c r="AB347" t="s">
        <v>2441</v>
      </c>
      <c r="AC347">
        <v>5</v>
      </c>
      <c r="AD347">
        <v>60.6</v>
      </c>
      <c r="AE347">
        <v>43.76</v>
      </c>
    </row>
    <row r="348" spans="1:31" x14ac:dyDescent="0.25">
      <c r="A348" t="s">
        <v>2538</v>
      </c>
      <c r="B348" s="1">
        <v>45813</v>
      </c>
      <c r="C348" s="2">
        <v>45813.232638888891</v>
      </c>
      <c r="D348" s="2">
        <v>45813.236111111109</v>
      </c>
      <c r="E348" t="s">
        <v>2488</v>
      </c>
      <c r="F348" t="str">
        <f>_xlfn.XLOOKUP(scd[[#This Row],[farm_id]],farms[farm_id],farms[farmer_name])</f>
        <v>Farmer_136</v>
      </c>
      <c r="G348" t="str">
        <f>_xlfn.XLOOKUP(scd[[#This Row],[farm_id]],farms[farm_id],farms[village])</f>
        <v>Village_57</v>
      </c>
      <c r="H348" t="str">
        <f>_xlfn.XLOOKUP(scd[[#This Row],[farm_id]],farms[farm_id],farms[district])</f>
        <v>Pune</v>
      </c>
      <c r="I348" t="str">
        <f>_xlfn.XLOOKUP(scd[[#This Row],[farm_id]],farms[farm_id],farms[state])</f>
        <v>Maharashtra</v>
      </c>
      <c r="J348" t="str">
        <f>_xlfn.XLOOKUP(scd[[#This Row],[district]],cooperatives[district],cooperatives[cooperative_id])</f>
        <v>Coop_4</v>
      </c>
      <c r="K348" t="str">
        <f>_xlfn.XLOOKUP(scd[[#This Row],[village]],collectioncenters[village],collectioncenters[collection_center_id])</f>
        <v>CC_152</v>
      </c>
      <c r="L348" t="str">
        <f>_xlfn.XLOOKUP(scd[[#This Row],[district]],chillingcenters[district],chillingcenters[chilling_center_id])</f>
        <v>Chill_4</v>
      </c>
      <c r="M348" t="str">
        <f>_xlfn.XLOOKUP(scd[[#This Row],[chilling_center_id]],chillingcenters[chilling_center_id],chillingcenters[zone])</f>
        <v>MH1</v>
      </c>
      <c r="N348" t="str">
        <f>_xlfn.XLOOKUP(scd[[#This Row],[zone]],plants[zone],plants[processing_plant_id])</f>
        <v>Plant_4</v>
      </c>
      <c r="O348" t="s">
        <v>291</v>
      </c>
      <c r="P348">
        <v>6.3</v>
      </c>
      <c r="Q348">
        <v>50.9</v>
      </c>
      <c r="R348">
        <v>3.96</v>
      </c>
      <c r="S348">
        <v>8.06</v>
      </c>
      <c r="T348">
        <v>33.1</v>
      </c>
      <c r="U348">
        <v>7.7</v>
      </c>
      <c r="V348" t="b">
        <v>1</v>
      </c>
      <c r="W348">
        <v>0</v>
      </c>
      <c r="X348">
        <v>2264.0300000000002</v>
      </c>
      <c r="Y348" s="1">
        <v>45813</v>
      </c>
      <c r="Z348" t="s">
        <v>41</v>
      </c>
      <c r="AA348" t="s">
        <v>109</v>
      </c>
      <c r="AB348" t="s">
        <v>2539</v>
      </c>
      <c r="AC348">
        <v>5</v>
      </c>
      <c r="AD348">
        <v>50.9</v>
      </c>
      <c r="AE348">
        <v>44.48</v>
      </c>
    </row>
    <row r="349" spans="1:31" x14ac:dyDescent="0.25">
      <c r="A349" t="s">
        <v>2618</v>
      </c>
      <c r="B349" s="1">
        <v>45775</v>
      </c>
      <c r="C349" s="2">
        <v>45775.305555555555</v>
      </c>
      <c r="D349" s="2">
        <v>45775.323611111111</v>
      </c>
      <c r="E349" t="s">
        <v>1963</v>
      </c>
      <c r="F349" t="str">
        <f>_xlfn.XLOOKUP(scd[[#This Row],[farm_id]],farms[farm_id],farms[farmer_name])</f>
        <v>Farmer_744</v>
      </c>
      <c r="G349" t="str">
        <f>_xlfn.XLOOKUP(scd[[#This Row],[farm_id]],farms[farm_id],farms[village])</f>
        <v>Village_98</v>
      </c>
      <c r="H349" t="str">
        <f>_xlfn.XLOOKUP(scd[[#This Row],[farm_id]],farms[farm_id],farms[district])</f>
        <v>Pune</v>
      </c>
      <c r="I349" t="str">
        <f>_xlfn.XLOOKUP(scd[[#This Row],[farm_id]],farms[farm_id],farms[state])</f>
        <v>Maharashtra</v>
      </c>
      <c r="J349" t="str">
        <f>_xlfn.XLOOKUP(scd[[#This Row],[district]],cooperatives[district],cooperatives[cooperative_id])</f>
        <v>Coop_4</v>
      </c>
      <c r="K349" t="str">
        <f>_xlfn.XLOOKUP(scd[[#This Row],[village]],collectioncenters[village],collectioncenters[collection_center_id])</f>
        <v>CC_194</v>
      </c>
      <c r="L349" t="str">
        <f>_xlfn.XLOOKUP(scd[[#This Row],[district]],chillingcenters[district],chillingcenters[chilling_center_id])</f>
        <v>Chill_4</v>
      </c>
      <c r="M349" t="str">
        <f>_xlfn.XLOOKUP(scd[[#This Row],[chilling_center_id]],chillingcenters[chilling_center_id],chillingcenters[zone])</f>
        <v>MH1</v>
      </c>
      <c r="N349" t="str">
        <f>_xlfn.XLOOKUP(scd[[#This Row],[zone]],plants[zone],plants[processing_plant_id])</f>
        <v>Plant_4</v>
      </c>
      <c r="O349" t="s">
        <v>259</v>
      </c>
      <c r="P349">
        <v>5.2</v>
      </c>
      <c r="Q349">
        <v>53.9</v>
      </c>
      <c r="R349">
        <v>3.96</v>
      </c>
      <c r="S349">
        <v>7.88</v>
      </c>
      <c r="T349">
        <v>33</v>
      </c>
      <c r="U349">
        <v>9.6</v>
      </c>
      <c r="V349" t="b">
        <v>1</v>
      </c>
      <c r="W349">
        <v>0.28000000000000003</v>
      </c>
      <c r="X349">
        <v>2356.06</v>
      </c>
      <c r="Y349" s="1">
        <v>45776</v>
      </c>
      <c r="Z349" t="s">
        <v>76</v>
      </c>
      <c r="AA349" t="s">
        <v>42</v>
      </c>
      <c r="AB349" t="s">
        <v>2619</v>
      </c>
      <c r="AC349">
        <v>26</v>
      </c>
      <c r="AD349">
        <v>53.62</v>
      </c>
      <c r="AE349">
        <v>43.94</v>
      </c>
    </row>
    <row r="350" spans="1:31" x14ac:dyDescent="0.25">
      <c r="A350" t="s">
        <v>2929</v>
      </c>
      <c r="B350" s="1">
        <v>45662</v>
      </c>
      <c r="C350" s="2">
        <v>45662.44027777778</v>
      </c>
      <c r="D350" s="2">
        <v>45662.503472222219</v>
      </c>
      <c r="E350" t="s">
        <v>1417</v>
      </c>
      <c r="F350" t="str">
        <f>_xlfn.XLOOKUP(scd[[#This Row],[farm_id]],farms[farm_id],farms[farmer_name])</f>
        <v>Farmer_803</v>
      </c>
      <c r="G350" t="str">
        <f>_xlfn.XLOOKUP(scd[[#This Row],[farm_id]],farms[farm_id],farms[village])</f>
        <v>Village_61</v>
      </c>
      <c r="H350" t="str">
        <f>_xlfn.XLOOKUP(scd[[#This Row],[farm_id]],farms[farm_id],farms[district])</f>
        <v>Vadodara</v>
      </c>
      <c r="I350" t="str">
        <f>_xlfn.XLOOKUP(scd[[#This Row],[farm_id]],farms[farm_id],farms[state])</f>
        <v>Gujarat</v>
      </c>
      <c r="J350" t="str">
        <f>_xlfn.XLOOKUP(scd[[#This Row],[district]],cooperatives[district],cooperatives[cooperative_id])</f>
        <v>Coop_6</v>
      </c>
      <c r="K350" t="str">
        <f>_xlfn.XLOOKUP(scd[[#This Row],[village]],collectioncenters[village],collectioncenters[collection_center_id])</f>
        <v>CC_157</v>
      </c>
      <c r="L350" t="str">
        <f>_xlfn.XLOOKUP(scd[[#This Row],[district]],chillingcenters[district],chillingcenters[chilling_center_id])</f>
        <v>Chill_6</v>
      </c>
      <c r="M350" t="str">
        <f>_xlfn.XLOOKUP(scd[[#This Row],[chilling_center_id]],chillingcenters[chilling_center_id],chillingcenters[zone])</f>
        <v>MH1</v>
      </c>
      <c r="N350" t="str">
        <f>_xlfn.XLOOKUP(scd[[#This Row],[zone]],plants[zone],plants[processing_plant_id])</f>
        <v>Plant_4</v>
      </c>
      <c r="O350" t="s">
        <v>97</v>
      </c>
      <c r="P350">
        <v>5.2</v>
      </c>
      <c r="Q350">
        <v>74.599999999999994</v>
      </c>
      <c r="R350">
        <v>3.96</v>
      </c>
      <c r="S350">
        <v>8.6199999999999992</v>
      </c>
      <c r="T350">
        <v>31.2</v>
      </c>
      <c r="U350">
        <v>10.8</v>
      </c>
      <c r="V350" t="b">
        <v>1</v>
      </c>
      <c r="W350">
        <v>0.41</v>
      </c>
      <c r="X350">
        <v>3424.61</v>
      </c>
      <c r="Y350" s="1">
        <v>45669</v>
      </c>
      <c r="Z350" t="s">
        <v>41</v>
      </c>
      <c r="AA350" t="s">
        <v>42</v>
      </c>
      <c r="AB350" t="s">
        <v>2930</v>
      </c>
      <c r="AC350">
        <v>91</v>
      </c>
      <c r="AD350">
        <v>74.19</v>
      </c>
      <c r="AE350">
        <v>46.16</v>
      </c>
    </row>
    <row r="351" spans="1:31" x14ac:dyDescent="0.25">
      <c r="A351" t="s">
        <v>716</v>
      </c>
      <c r="B351" s="1">
        <v>45756</v>
      </c>
      <c r="C351" s="2">
        <v>45756.231249999997</v>
      </c>
      <c r="D351" s="2">
        <v>45756.268055555556</v>
      </c>
      <c r="E351" t="s">
        <v>717</v>
      </c>
      <c r="F351" t="str">
        <f>_xlfn.XLOOKUP(scd[[#This Row],[farm_id]],farms[farm_id],farms[farmer_name])</f>
        <v>Farmer_780</v>
      </c>
      <c r="G351" t="str">
        <f>_xlfn.XLOOKUP(scd[[#This Row],[farm_id]],farms[farm_id],farms[village])</f>
        <v>Village_94</v>
      </c>
      <c r="H351" t="str">
        <f>_xlfn.XLOOKUP(scd[[#This Row],[farm_id]],farms[farm_id],farms[district])</f>
        <v>Udaipur</v>
      </c>
      <c r="I351" t="str">
        <f>_xlfn.XLOOKUP(scd[[#This Row],[farm_id]],farms[farm_id],farms[state])</f>
        <v>Rajasthan</v>
      </c>
      <c r="J351" t="str">
        <f>_xlfn.XLOOKUP(scd[[#This Row],[district]],cooperatives[district],cooperatives[cooperative_id])</f>
        <v>Coop_17</v>
      </c>
      <c r="K351" t="str">
        <f>_xlfn.XLOOKUP(scd[[#This Row],[village]],collectioncenters[village],collectioncenters[collection_center_id])</f>
        <v>CC_190</v>
      </c>
      <c r="L351" t="str">
        <f>_xlfn.XLOOKUP(scd[[#This Row],[district]],chillingcenters[district],chillingcenters[chilling_center_id])</f>
        <v>Chill_17</v>
      </c>
      <c r="M351" t="str">
        <f>_xlfn.XLOOKUP(scd[[#This Row],[chilling_center_id]],chillingcenters[chilling_center_id],chillingcenters[zone])</f>
        <v>RJ2</v>
      </c>
      <c r="N351" t="str">
        <f>_xlfn.XLOOKUP(scd[[#This Row],[zone]],plants[zone],plants[processing_plant_id])</f>
        <v>Plant_5</v>
      </c>
      <c r="O351" t="s">
        <v>718</v>
      </c>
      <c r="P351">
        <v>5.8</v>
      </c>
      <c r="Q351">
        <v>32.5</v>
      </c>
      <c r="R351">
        <v>3.97</v>
      </c>
      <c r="S351">
        <v>8.7799999999999994</v>
      </c>
      <c r="T351">
        <v>32</v>
      </c>
      <c r="U351">
        <v>9.1999999999999993</v>
      </c>
      <c r="V351" t="b">
        <v>1</v>
      </c>
      <c r="W351">
        <v>0.04</v>
      </c>
      <c r="X351">
        <v>1515.56</v>
      </c>
      <c r="Y351" s="1">
        <v>45759</v>
      </c>
      <c r="Z351" t="s">
        <v>41</v>
      </c>
      <c r="AA351" t="s">
        <v>42</v>
      </c>
      <c r="AB351" t="s">
        <v>719</v>
      </c>
      <c r="AC351">
        <v>53</v>
      </c>
      <c r="AD351">
        <v>32.46</v>
      </c>
      <c r="AE351">
        <v>46.69</v>
      </c>
    </row>
    <row r="352" spans="1:31" x14ac:dyDescent="0.25">
      <c r="A352" t="s">
        <v>841</v>
      </c>
      <c r="B352" s="1">
        <v>45817</v>
      </c>
      <c r="C352" s="2">
        <v>45817.447222222225</v>
      </c>
      <c r="D352" s="2">
        <v>45817.490972222222</v>
      </c>
      <c r="E352" t="s">
        <v>842</v>
      </c>
      <c r="F352" t="str">
        <f>_xlfn.XLOOKUP(scd[[#This Row],[farm_id]],farms[farm_id],farms[farmer_name])</f>
        <v>Farmer_476</v>
      </c>
      <c r="G352" t="str">
        <f>_xlfn.XLOOKUP(scd[[#This Row],[farm_id]],farms[farm_id],farms[village])</f>
        <v>Village_84</v>
      </c>
      <c r="H352" t="str">
        <f>_xlfn.XLOOKUP(scd[[#This Row],[farm_id]],farms[farm_id],farms[district])</f>
        <v>Ahmedabad</v>
      </c>
      <c r="I352" t="str">
        <f>_xlfn.XLOOKUP(scd[[#This Row],[farm_id]],farms[farm_id],farms[state])</f>
        <v>Gujarat</v>
      </c>
      <c r="J352" t="str">
        <f>_xlfn.XLOOKUP(scd[[#This Row],[district]],cooperatives[district],cooperatives[cooperative_id])</f>
        <v>Coop_24</v>
      </c>
      <c r="K352" t="str">
        <f>_xlfn.XLOOKUP(scd[[#This Row],[village]],collectioncenters[village],collectioncenters[collection_center_id])</f>
        <v>CC_179</v>
      </c>
      <c r="L352" t="str">
        <f>_xlfn.XLOOKUP(scd[[#This Row],[district]],chillingcenters[district],chillingcenters[chilling_center_id])</f>
        <v>Chill_24</v>
      </c>
      <c r="M352" t="str">
        <f>_xlfn.XLOOKUP(scd[[#This Row],[chilling_center_id]],chillingcenters[chilling_center_id],chillingcenters[zone])</f>
        <v>MH1</v>
      </c>
      <c r="N352" t="str">
        <f>_xlfn.XLOOKUP(scd[[#This Row],[zone]],plants[zone],plants[processing_plant_id])</f>
        <v>Plant_4</v>
      </c>
      <c r="O352" t="s">
        <v>844</v>
      </c>
      <c r="P352">
        <v>2.5</v>
      </c>
      <c r="Q352">
        <v>119.6</v>
      </c>
      <c r="R352">
        <v>3.97</v>
      </c>
      <c r="S352">
        <v>8.52</v>
      </c>
      <c r="T352">
        <v>36.6</v>
      </c>
      <c r="U352">
        <v>35</v>
      </c>
      <c r="V352" t="b">
        <v>0</v>
      </c>
      <c r="W352">
        <v>3.83</v>
      </c>
      <c r="X352">
        <v>5315</v>
      </c>
      <c r="Y352" s="1">
        <v>45817</v>
      </c>
      <c r="Z352" t="s">
        <v>76</v>
      </c>
      <c r="AA352" t="s">
        <v>42</v>
      </c>
      <c r="AB352" t="s">
        <v>845</v>
      </c>
      <c r="AC352">
        <v>63</v>
      </c>
      <c r="AD352">
        <v>115.77</v>
      </c>
      <c r="AE352">
        <v>45.91</v>
      </c>
    </row>
    <row r="353" spans="1:31" x14ac:dyDescent="0.25">
      <c r="A353" t="s">
        <v>991</v>
      </c>
      <c r="B353" s="1">
        <v>45709</v>
      </c>
      <c r="C353" s="2">
        <v>45709.348611111112</v>
      </c>
      <c r="D353" s="2">
        <v>45709.386111111111</v>
      </c>
      <c r="E353" t="s">
        <v>992</v>
      </c>
      <c r="F353" t="str">
        <f>_xlfn.XLOOKUP(scd[[#This Row],[farm_id]],farms[farm_id],farms[farmer_name])</f>
        <v>Farmer_639</v>
      </c>
      <c r="G353" t="str">
        <f>_xlfn.XLOOKUP(scd[[#This Row],[farm_id]],farms[farm_id],farms[village])</f>
        <v>Village_195</v>
      </c>
      <c r="H353" t="str">
        <f>_xlfn.XLOOKUP(scd[[#This Row],[farm_id]],farms[farm_id],farms[district])</f>
        <v>Pune</v>
      </c>
      <c r="I353" t="str">
        <f>_xlfn.XLOOKUP(scd[[#This Row],[farm_id]],farms[farm_id],farms[state])</f>
        <v>Maharashtra</v>
      </c>
      <c r="J353" t="str">
        <f>_xlfn.XLOOKUP(scd[[#This Row],[district]],cooperatives[district],cooperatives[cooperative_id])</f>
        <v>Coop_4</v>
      </c>
      <c r="K353" t="str">
        <f>_xlfn.XLOOKUP(scd[[#This Row],[village]],collectioncenters[village],collectioncenters[collection_center_id])</f>
        <v>CC_106</v>
      </c>
      <c r="L353" t="str">
        <f>_xlfn.XLOOKUP(scd[[#This Row],[district]],chillingcenters[district],chillingcenters[chilling_center_id])</f>
        <v>Chill_4</v>
      </c>
      <c r="M353" t="str">
        <f>_xlfn.XLOOKUP(scd[[#This Row],[chilling_center_id]],chillingcenters[chilling_center_id],chillingcenters[zone])</f>
        <v>MH1</v>
      </c>
      <c r="N353" t="str">
        <f>_xlfn.XLOOKUP(scd[[#This Row],[zone]],plants[zone],plants[processing_plant_id])</f>
        <v>Plant_4</v>
      </c>
      <c r="O353" t="s">
        <v>994</v>
      </c>
      <c r="P353">
        <v>6.5</v>
      </c>
      <c r="Q353">
        <v>38.5</v>
      </c>
      <c r="R353">
        <v>3.97</v>
      </c>
      <c r="S353">
        <v>7.65</v>
      </c>
      <c r="T353">
        <v>30.1</v>
      </c>
      <c r="U353">
        <v>8.3000000000000007</v>
      </c>
      <c r="V353" t="b">
        <v>1</v>
      </c>
      <c r="W353">
        <v>0</v>
      </c>
      <c r="X353">
        <v>1667.05</v>
      </c>
      <c r="Y353" s="1">
        <v>45709</v>
      </c>
      <c r="Z353" t="s">
        <v>239</v>
      </c>
      <c r="AA353" t="s">
        <v>42</v>
      </c>
      <c r="AB353" t="s">
        <v>995</v>
      </c>
      <c r="AC353">
        <v>54</v>
      </c>
      <c r="AD353">
        <v>38.5</v>
      </c>
      <c r="AE353">
        <v>43.3</v>
      </c>
    </row>
    <row r="354" spans="1:31" x14ac:dyDescent="0.25">
      <c r="A354" t="s">
        <v>2072</v>
      </c>
      <c r="B354" s="1">
        <v>45665</v>
      </c>
      <c r="C354" s="2">
        <v>45665.414583333331</v>
      </c>
      <c r="D354" s="2">
        <v>45665.433333333334</v>
      </c>
      <c r="E354" t="s">
        <v>1478</v>
      </c>
      <c r="F354" t="str">
        <f>_xlfn.XLOOKUP(scd[[#This Row],[farm_id]],farms[farm_id],farms[farmer_name])</f>
        <v>Farmer_542</v>
      </c>
      <c r="G354" t="str">
        <f>_xlfn.XLOOKUP(scd[[#This Row],[farm_id]],farms[farm_id],farms[village])</f>
        <v>Village_58</v>
      </c>
      <c r="H354" t="str">
        <f>_xlfn.XLOOKUP(scd[[#This Row],[farm_id]],farms[farm_id],farms[district])</f>
        <v>Ahmedabad</v>
      </c>
      <c r="I354" t="str">
        <f>_xlfn.XLOOKUP(scd[[#This Row],[farm_id]],farms[farm_id],farms[state])</f>
        <v>Gujarat</v>
      </c>
      <c r="J354" t="str">
        <f>_xlfn.XLOOKUP(scd[[#This Row],[district]],cooperatives[district],cooperatives[cooperative_id])</f>
        <v>Coop_24</v>
      </c>
      <c r="K354" t="str">
        <f>_xlfn.XLOOKUP(scd[[#This Row],[village]],collectioncenters[village],collectioncenters[collection_center_id])</f>
        <v>CC_153</v>
      </c>
      <c r="L354" t="str">
        <f>_xlfn.XLOOKUP(scd[[#This Row],[district]],chillingcenters[district],chillingcenters[chilling_center_id])</f>
        <v>Chill_24</v>
      </c>
      <c r="M354" t="str">
        <f>_xlfn.XLOOKUP(scd[[#This Row],[chilling_center_id]],chillingcenters[chilling_center_id],chillingcenters[zone])</f>
        <v>MH1</v>
      </c>
      <c r="N354" t="str">
        <f>_xlfn.XLOOKUP(scd[[#This Row],[zone]],plants[zone],plants[processing_plant_id])</f>
        <v>Plant_4</v>
      </c>
      <c r="O354" t="s">
        <v>507</v>
      </c>
      <c r="P354">
        <v>33.5</v>
      </c>
      <c r="Q354">
        <v>15</v>
      </c>
      <c r="R354">
        <v>3.97</v>
      </c>
      <c r="S354">
        <v>8.91</v>
      </c>
      <c r="T354">
        <v>28</v>
      </c>
      <c r="U354">
        <v>6</v>
      </c>
      <c r="V354" t="b">
        <v>1</v>
      </c>
      <c r="W354">
        <v>0</v>
      </c>
      <c r="X354">
        <v>706.2</v>
      </c>
      <c r="Y354" s="1">
        <v>45666</v>
      </c>
      <c r="Z354" t="s">
        <v>41</v>
      </c>
      <c r="AA354" t="s">
        <v>54</v>
      </c>
      <c r="AB354" t="s">
        <v>2073</v>
      </c>
      <c r="AC354">
        <v>27</v>
      </c>
      <c r="AD354">
        <v>15</v>
      </c>
      <c r="AE354">
        <v>47.08</v>
      </c>
    </row>
    <row r="355" spans="1:31" x14ac:dyDescent="0.25">
      <c r="A355" t="s">
        <v>2253</v>
      </c>
      <c r="B355" s="1">
        <v>45837</v>
      </c>
      <c r="C355" s="2">
        <v>45837.199305555558</v>
      </c>
      <c r="D355" s="2">
        <v>45837.213194444441</v>
      </c>
      <c r="E355" t="s">
        <v>2254</v>
      </c>
      <c r="F355" t="str">
        <f>_xlfn.XLOOKUP(scd[[#This Row],[farm_id]],farms[farm_id],farms[farmer_name])</f>
        <v>Farmer_850</v>
      </c>
      <c r="G355" t="str">
        <f>_xlfn.XLOOKUP(scd[[#This Row],[farm_id]],farms[farm_id],farms[village])</f>
        <v>Village_178</v>
      </c>
      <c r="H355" t="str">
        <f>_xlfn.XLOOKUP(scd[[#This Row],[farm_id]],farms[farm_id],farms[district])</f>
        <v>Ludhiana</v>
      </c>
      <c r="I355" t="str">
        <f>_xlfn.XLOOKUP(scd[[#This Row],[farm_id]],farms[farm_id],farms[state])</f>
        <v>Punjab</v>
      </c>
      <c r="J355" t="str">
        <f>_xlfn.XLOOKUP(scd[[#This Row],[district]],cooperatives[district],cooperatives[cooperative_id])</f>
        <v>Coop_27</v>
      </c>
      <c r="K355" t="str">
        <f>_xlfn.XLOOKUP(scd[[#This Row],[village]],collectioncenters[village],collectioncenters[collection_center_id])</f>
        <v>CC_87</v>
      </c>
      <c r="L355" t="str">
        <f>_xlfn.XLOOKUP(scd[[#This Row],[district]],chillingcenters[district],chillingcenters[chilling_center_id])</f>
        <v>Chill_27</v>
      </c>
      <c r="M355" t="str">
        <f>_xlfn.XLOOKUP(scd[[#This Row],[chilling_center_id]],chillingcenters[chilling_center_id],chillingcenters[zone])</f>
        <v>PJ2</v>
      </c>
      <c r="N355" t="str">
        <f>_xlfn.XLOOKUP(scd[[#This Row],[zone]],plants[zone],plants[processing_plant_id])</f>
        <v>Plant_7</v>
      </c>
      <c r="O355" t="s">
        <v>844</v>
      </c>
      <c r="P355">
        <v>10.8</v>
      </c>
      <c r="Q355">
        <v>24.7</v>
      </c>
      <c r="R355">
        <v>3.97</v>
      </c>
      <c r="S355">
        <v>8.83</v>
      </c>
      <c r="T355">
        <v>30.6</v>
      </c>
      <c r="U355">
        <v>7.7</v>
      </c>
      <c r="V355" t="b">
        <v>1</v>
      </c>
      <c r="W355">
        <v>0</v>
      </c>
      <c r="X355">
        <v>1156.95</v>
      </c>
      <c r="Y355" s="1">
        <v>45840</v>
      </c>
      <c r="Z355" t="s">
        <v>41</v>
      </c>
      <c r="AA355" t="s">
        <v>54</v>
      </c>
      <c r="AB355" t="s">
        <v>2255</v>
      </c>
      <c r="AC355">
        <v>20</v>
      </c>
      <c r="AD355">
        <v>24.7</v>
      </c>
      <c r="AE355">
        <v>46.84</v>
      </c>
    </row>
    <row r="356" spans="1:31" x14ac:dyDescent="0.25">
      <c r="A356" t="s">
        <v>2356</v>
      </c>
      <c r="B356" s="1">
        <v>45766</v>
      </c>
      <c r="C356" s="2">
        <v>45766.384722222225</v>
      </c>
      <c r="D356" s="2">
        <v>45766.481249999997</v>
      </c>
      <c r="E356" t="s">
        <v>2357</v>
      </c>
      <c r="F356" t="str">
        <f>_xlfn.XLOOKUP(scd[[#This Row],[farm_id]],farms[farm_id],farms[farmer_name])</f>
        <v>Farmer_95</v>
      </c>
      <c r="G356" t="str">
        <f>_xlfn.XLOOKUP(scd[[#This Row],[farm_id]],farms[farm_id],farms[village])</f>
        <v>Village_166</v>
      </c>
      <c r="H356" t="str">
        <f>_xlfn.XLOOKUP(scd[[#This Row],[farm_id]],farms[farm_id],farms[district])</f>
        <v>Jalandhar</v>
      </c>
      <c r="I356" t="str">
        <f>_xlfn.XLOOKUP(scd[[#This Row],[farm_id]],farms[farm_id],farms[state])</f>
        <v>Punjab</v>
      </c>
      <c r="J356" t="str">
        <f>_xlfn.XLOOKUP(scd[[#This Row],[district]],cooperatives[district],cooperatives[cooperative_id])</f>
        <v>Coop_26</v>
      </c>
      <c r="K356" t="str">
        <f>_xlfn.XLOOKUP(scd[[#This Row],[village]],collectioncenters[village],collectioncenters[collection_center_id])</f>
        <v>CC_75</v>
      </c>
      <c r="L356" t="str">
        <f>_xlfn.XLOOKUP(scd[[#This Row],[district]],chillingcenters[district],chillingcenters[chilling_center_id])</f>
        <v>Chill_26</v>
      </c>
      <c r="M356" t="str">
        <f>_xlfn.XLOOKUP(scd[[#This Row],[chilling_center_id]],chillingcenters[chilling_center_id],chillingcenters[zone])</f>
        <v>PJ1</v>
      </c>
      <c r="N356" t="str">
        <f>_xlfn.XLOOKUP(scd[[#This Row],[zone]],plants[zone],plants[processing_plant_id])</f>
        <v>Plant_3</v>
      </c>
      <c r="O356" t="s">
        <v>40</v>
      </c>
      <c r="P356">
        <v>2.6</v>
      </c>
      <c r="Q356">
        <v>53</v>
      </c>
      <c r="R356">
        <v>3.97</v>
      </c>
      <c r="S356">
        <v>9.01</v>
      </c>
      <c r="T356">
        <v>29.7</v>
      </c>
      <c r="U356">
        <v>7.1</v>
      </c>
      <c r="V356" t="b">
        <v>1</v>
      </c>
      <c r="W356">
        <v>0.43</v>
      </c>
      <c r="X356">
        <v>2490.77</v>
      </c>
      <c r="Y356" s="1">
        <v>45767</v>
      </c>
      <c r="Z356" t="s">
        <v>76</v>
      </c>
      <c r="AA356" t="s">
        <v>420</v>
      </c>
      <c r="AB356" t="s">
        <v>2358</v>
      </c>
      <c r="AC356">
        <v>139</v>
      </c>
      <c r="AD356">
        <v>52.57</v>
      </c>
      <c r="AE356">
        <v>47.38</v>
      </c>
    </row>
    <row r="357" spans="1:31" x14ac:dyDescent="0.25">
      <c r="A357" t="s">
        <v>2593</v>
      </c>
      <c r="B357" s="1">
        <v>45739</v>
      </c>
      <c r="C357" s="2">
        <v>45739.381944444445</v>
      </c>
      <c r="D357" s="2">
        <v>45739.413194444445</v>
      </c>
      <c r="E357" t="s">
        <v>2323</v>
      </c>
      <c r="F357" t="str">
        <f>_xlfn.XLOOKUP(scd[[#This Row],[farm_id]],farms[farm_id],farms[farmer_name])</f>
        <v>Farmer_103</v>
      </c>
      <c r="G357" t="str">
        <f>_xlfn.XLOOKUP(scd[[#This Row],[farm_id]],farms[farm_id],farms[village])</f>
        <v>Village_36</v>
      </c>
      <c r="H357" t="str">
        <f>_xlfn.XLOOKUP(scd[[#This Row],[farm_id]],farms[farm_id],farms[district])</f>
        <v>Vadodara</v>
      </c>
      <c r="I357" t="str">
        <f>_xlfn.XLOOKUP(scd[[#This Row],[farm_id]],farms[farm_id],farms[state])</f>
        <v>Gujarat</v>
      </c>
      <c r="J357" t="str">
        <f>_xlfn.XLOOKUP(scd[[#This Row],[district]],cooperatives[district],cooperatives[cooperative_id])</f>
        <v>Coop_6</v>
      </c>
      <c r="K357" t="str">
        <f>_xlfn.XLOOKUP(scd[[#This Row],[village]],collectioncenters[village],collectioncenters[collection_center_id])</f>
        <v>CC_129</v>
      </c>
      <c r="L357" t="str">
        <f>_xlfn.XLOOKUP(scd[[#This Row],[district]],chillingcenters[district],chillingcenters[chilling_center_id])</f>
        <v>Chill_6</v>
      </c>
      <c r="M357" t="str">
        <f>_xlfn.XLOOKUP(scd[[#This Row],[chilling_center_id]],chillingcenters[chilling_center_id],chillingcenters[zone])</f>
        <v>MH1</v>
      </c>
      <c r="N357" t="str">
        <f>_xlfn.XLOOKUP(scd[[#This Row],[zone]],plants[zone],plants[processing_plant_id])</f>
        <v>Plant_4</v>
      </c>
      <c r="O357" t="s">
        <v>238</v>
      </c>
      <c r="P357">
        <v>45.8</v>
      </c>
      <c r="Q357">
        <v>48.4</v>
      </c>
      <c r="R357">
        <v>3.97</v>
      </c>
      <c r="S357">
        <v>8.84</v>
      </c>
      <c r="T357">
        <v>37.1</v>
      </c>
      <c r="U357">
        <v>35</v>
      </c>
      <c r="V357" t="b">
        <v>1</v>
      </c>
      <c r="W357">
        <v>0</v>
      </c>
      <c r="X357">
        <v>2268.5100000000002</v>
      </c>
      <c r="Y357" s="1">
        <v>45742</v>
      </c>
      <c r="Z357" t="s">
        <v>118</v>
      </c>
      <c r="AA357" t="s">
        <v>42</v>
      </c>
      <c r="AB357" t="s">
        <v>2594</v>
      </c>
      <c r="AC357">
        <v>45</v>
      </c>
      <c r="AD357">
        <v>48.4</v>
      </c>
      <c r="AE357">
        <v>46.87</v>
      </c>
    </row>
    <row r="358" spans="1:31" x14ac:dyDescent="0.25">
      <c r="A358" t="s">
        <v>2729</v>
      </c>
      <c r="B358" s="1">
        <v>45752</v>
      </c>
      <c r="C358" s="2">
        <v>45752.252083333333</v>
      </c>
      <c r="D358" s="2">
        <v>45752.255555555559</v>
      </c>
      <c r="E358" t="s">
        <v>1155</v>
      </c>
      <c r="F358" t="str">
        <f>_xlfn.XLOOKUP(scd[[#This Row],[farm_id]],farms[farm_id],farms[farmer_name])</f>
        <v>Farmer_656</v>
      </c>
      <c r="G358" t="str">
        <f>_xlfn.XLOOKUP(scd[[#This Row],[farm_id]],farms[farm_id],farms[village])</f>
        <v>Village_36</v>
      </c>
      <c r="H358" t="str">
        <f>_xlfn.XLOOKUP(scd[[#This Row],[farm_id]],farms[farm_id],farms[district])</f>
        <v>Belgaum</v>
      </c>
      <c r="I358" t="str">
        <f>_xlfn.XLOOKUP(scd[[#This Row],[farm_id]],farms[farm_id],farms[state])</f>
        <v>Karnataka</v>
      </c>
      <c r="J358" t="str">
        <f>_xlfn.XLOOKUP(scd[[#This Row],[district]],cooperatives[district],cooperatives[cooperative_id])</f>
        <v>Coop_21</v>
      </c>
      <c r="K358" t="str">
        <f>_xlfn.XLOOKUP(scd[[#This Row],[village]],collectioncenters[village],collectioncenters[collection_center_id])</f>
        <v>CC_129</v>
      </c>
      <c r="L358" t="str">
        <f>_xlfn.XLOOKUP(scd[[#This Row],[district]],chillingcenters[district],chillingcenters[chilling_center_id])</f>
        <v>Chill_21</v>
      </c>
      <c r="M358" t="str">
        <f>_xlfn.XLOOKUP(scd[[#This Row],[chilling_center_id]],chillingcenters[chilling_center_id],chillingcenters[zone])</f>
        <v>KA2</v>
      </c>
      <c r="N358" t="str">
        <f>_xlfn.XLOOKUP(scd[[#This Row],[zone]],plants[zone],plants[processing_plant_id])</f>
        <v>Plant_8</v>
      </c>
      <c r="O358" t="s">
        <v>615</v>
      </c>
      <c r="P358">
        <v>26.5</v>
      </c>
      <c r="Q358">
        <v>86.7</v>
      </c>
      <c r="R358">
        <v>3.97</v>
      </c>
      <c r="S358">
        <v>8.25</v>
      </c>
      <c r="T358">
        <v>23.7</v>
      </c>
      <c r="U358">
        <v>1.5</v>
      </c>
      <c r="V358" t="b">
        <v>1</v>
      </c>
      <c r="W358">
        <v>0</v>
      </c>
      <c r="X358">
        <v>3910.17</v>
      </c>
      <c r="Y358" s="1">
        <v>45754</v>
      </c>
      <c r="Z358" t="s">
        <v>41</v>
      </c>
      <c r="AA358" t="s">
        <v>109</v>
      </c>
      <c r="AB358" t="s">
        <v>2731</v>
      </c>
      <c r="AC358">
        <v>5</v>
      </c>
      <c r="AD358">
        <v>86.7</v>
      </c>
      <c r="AE358">
        <v>45.1</v>
      </c>
    </row>
    <row r="359" spans="1:31" x14ac:dyDescent="0.25">
      <c r="A359" t="s">
        <v>2757</v>
      </c>
      <c r="B359" s="1">
        <v>45790</v>
      </c>
      <c r="C359" s="2">
        <v>45790.25</v>
      </c>
      <c r="D359" s="2">
        <v>45790.302777777775</v>
      </c>
      <c r="E359" t="s">
        <v>1681</v>
      </c>
      <c r="F359" t="str">
        <f>_xlfn.XLOOKUP(scd[[#This Row],[farm_id]],farms[farm_id],farms[farmer_name])</f>
        <v>Farmer_120</v>
      </c>
      <c r="G359" t="str">
        <f>_xlfn.XLOOKUP(scd[[#This Row],[farm_id]],farms[farm_id],farms[village])</f>
        <v>Village_194</v>
      </c>
      <c r="H359" t="str">
        <f>_xlfn.XLOOKUP(scd[[#This Row],[farm_id]],farms[farm_id],farms[district])</f>
        <v>Ahmedabad</v>
      </c>
      <c r="I359" t="str">
        <f>_xlfn.XLOOKUP(scd[[#This Row],[farm_id]],farms[farm_id],farms[state])</f>
        <v>Gujarat</v>
      </c>
      <c r="J359" t="str">
        <f>_xlfn.XLOOKUP(scd[[#This Row],[district]],cooperatives[district],cooperatives[cooperative_id])</f>
        <v>Coop_24</v>
      </c>
      <c r="K359" t="str">
        <f>_xlfn.XLOOKUP(scd[[#This Row],[village]],collectioncenters[village],collectioncenters[collection_center_id])</f>
        <v>CC_105</v>
      </c>
      <c r="L359" t="str">
        <f>_xlfn.XLOOKUP(scd[[#This Row],[district]],chillingcenters[district],chillingcenters[chilling_center_id])</f>
        <v>Chill_24</v>
      </c>
      <c r="M359" t="str">
        <f>_xlfn.XLOOKUP(scd[[#This Row],[chilling_center_id]],chillingcenters[chilling_center_id],chillingcenters[zone])</f>
        <v>MH1</v>
      </c>
      <c r="N359" t="str">
        <f>_xlfn.XLOOKUP(scd[[#This Row],[zone]],plants[zone],plants[processing_plant_id])</f>
        <v>Plant_4</v>
      </c>
      <c r="O359" t="s">
        <v>163</v>
      </c>
      <c r="P359">
        <v>10.7</v>
      </c>
      <c r="Q359">
        <v>32.700000000000003</v>
      </c>
      <c r="R359">
        <v>3.97</v>
      </c>
      <c r="S359">
        <v>8.42</v>
      </c>
      <c r="T359">
        <v>28.1</v>
      </c>
      <c r="U359">
        <v>26.6</v>
      </c>
      <c r="V359" t="b">
        <v>0</v>
      </c>
      <c r="W359">
        <v>0</v>
      </c>
      <c r="X359">
        <v>1491.45</v>
      </c>
      <c r="Y359" s="1">
        <v>45793</v>
      </c>
      <c r="Z359" t="s">
        <v>76</v>
      </c>
      <c r="AA359" t="s">
        <v>42</v>
      </c>
      <c r="AB359" t="s">
        <v>2758</v>
      </c>
      <c r="AC359">
        <v>76</v>
      </c>
      <c r="AD359">
        <v>32.700000000000003</v>
      </c>
      <c r="AE359">
        <v>45.61</v>
      </c>
    </row>
    <row r="360" spans="1:31" x14ac:dyDescent="0.25">
      <c r="A360" t="s">
        <v>3223</v>
      </c>
      <c r="B360" s="1">
        <v>45770</v>
      </c>
      <c r="C360" s="2">
        <v>45770.313194444447</v>
      </c>
      <c r="D360" s="2">
        <v>45770.322916666664</v>
      </c>
      <c r="E360" t="s">
        <v>466</v>
      </c>
      <c r="F360" t="str">
        <f>_xlfn.XLOOKUP(scd[[#This Row],[farm_id]],farms[farm_id],farms[farmer_name])</f>
        <v>Farmer_748</v>
      </c>
      <c r="G360" t="str">
        <f>_xlfn.XLOOKUP(scd[[#This Row],[farm_id]],farms[farm_id],farms[village])</f>
        <v>Village_144</v>
      </c>
      <c r="H360" t="str">
        <f>_xlfn.XLOOKUP(scd[[#This Row],[farm_id]],farms[farm_id],farms[district])</f>
        <v>Panipat</v>
      </c>
      <c r="I360" t="str">
        <f>_xlfn.XLOOKUP(scd[[#This Row],[farm_id]],farms[farm_id],farms[state])</f>
        <v>Haryana</v>
      </c>
      <c r="J360" t="str">
        <f>_xlfn.XLOOKUP(scd[[#This Row],[district]],cooperatives[district],cooperatives[cooperative_id])</f>
        <v>Coop_28</v>
      </c>
      <c r="K360" t="str">
        <f>_xlfn.XLOOKUP(scd[[#This Row],[village]],collectioncenters[village],collectioncenters[collection_center_id])</f>
        <v>CC_51</v>
      </c>
      <c r="L360" t="str">
        <f>_xlfn.XLOOKUP(scd[[#This Row],[district]],chillingcenters[district],chillingcenters[chilling_center_id])</f>
        <v>Chill_28</v>
      </c>
      <c r="M360" t="str">
        <f>_xlfn.XLOOKUP(scd[[#This Row],[chilling_center_id]],chillingcenters[chilling_center_id],chillingcenters[zone])</f>
        <v>HR2</v>
      </c>
      <c r="N360" t="str">
        <f>_xlfn.XLOOKUP(scd[[#This Row],[zone]],plants[zone],plants[processing_plant_id])</f>
        <v>Plant_12</v>
      </c>
      <c r="O360" t="s">
        <v>155</v>
      </c>
      <c r="P360">
        <v>2.5</v>
      </c>
      <c r="Q360">
        <v>199.8</v>
      </c>
      <c r="R360">
        <v>3.97</v>
      </c>
      <c r="S360">
        <v>8.56</v>
      </c>
      <c r="T360">
        <v>27.4</v>
      </c>
      <c r="U360">
        <v>7.1</v>
      </c>
      <c r="V360" t="b">
        <v>1</v>
      </c>
      <c r="W360">
        <v>0.24</v>
      </c>
      <c r="X360">
        <v>9185.75</v>
      </c>
      <c r="Y360" s="1">
        <v>45771</v>
      </c>
      <c r="Z360" t="s">
        <v>239</v>
      </c>
      <c r="AA360" t="s">
        <v>42</v>
      </c>
      <c r="AB360" t="s">
        <v>3225</v>
      </c>
      <c r="AC360">
        <v>14</v>
      </c>
      <c r="AD360">
        <v>199.56</v>
      </c>
      <c r="AE360">
        <v>46.03</v>
      </c>
    </row>
    <row r="361" spans="1:31" x14ac:dyDescent="0.25">
      <c r="A361" t="s">
        <v>44</v>
      </c>
      <c r="B361" s="1">
        <v>45837</v>
      </c>
      <c r="C361" s="2">
        <v>45837.261805555558</v>
      </c>
      <c r="D361" s="2">
        <v>45837.289583333331</v>
      </c>
      <c r="E361" t="s">
        <v>45</v>
      </c>
      <c r="F361" t="str">
        <f>_xlfn.XLOOKUP(scd[[#This Row],[farm_id]],farms[farm_id],farms[farmer_name])</f>
        <v>Farmer_99</v>
      </c>
      <c r="G361" t="str">
        <f>_xlfn.XLOOKUP(scd[[#This Row],[farm_id]],farms[farm_id],farms[village])</f>
        <v>Village_93</v>
      </c>
      <c r="H361" t="str">
        <f>_xlfn.XLOOKUP(scd[[#This Row],[farm_id]],farms[farm_id],farms[district])</f>
        <v>Amritsar</v>
      </c>
      <c r="I361" t="str">
        <f>_xlfn.XLOOKUP(scd[[#This Row],[farm_id]],farms[farm_id],farms[state])</f>
        <v>Punjab</v>
      </c>
      <c r="J361" t="str">
        <f>_xlfn.XLOOKUP(scd[[#This Row],[district]],cooperatives[district],cooperatives[cooperative_id])</f>
        <v>Coop_7</v>
      </c>
      <c r="K361" t="str">
        <f>_xlfn.XLOOKUP(scd[[#This Row],[village]],collectioncenters[village],collectioncenters[collection_center_id])</f>
        <v>CC_189</v>
      </c>
      <c r="L361" t="str">
        <f>_xlfn.XLOOKUP(scd[[#This Row],[district]],chillingcenters[district],chillingcenters[chilling_center_id])</f>
        <v>Chill_7</v>
      </c>
      <c r="M361" t="str">
        <f>_xlfn.XLOOKUP(scd[[#This Row],[chilling_center_id]],chillingcenters[chilling_center_id],chillingcenters[zone])</f>
        <v>PJ1</v>
      </c>
      <c r="N361" t="str">
        <f>_xlfn.XLOOKUP(scd[[#This Row],[zone]],plants[zone],plants[processing_plant_id])</f>
        <v>Plant_3</v>
      </c>
      <c r="O361" t="s">
        <v>53</v>
      </c>
      <c r="P361">
        <v>7</v>
      </c>
      <c r="Q361">
        <v>10.7</v>
      </c>
      <c r="R361">
        <v>3.98</v>
      </c>
      <c r="S361">
        <v>8.66</v>
      </c>
      <c r="T361">
        <v>33.1</v>
      </c>
      <c r="U361">
        <v>12</v>
      </c>
      <c r="V361" t="b">
        <v>1</v>
      </c>
      <c r="W361">
        <v>0</v>
      </c>
      <c r="X361">
        <v>496.27</v>
      </c>
      <c r="Y361" s="1">
        <v>45839</v>
      </c>
      <c r="Z361" t="s">
        <v>41</v>
      </c>
      <c r="AA361" t="s">
        <v>54</v>
      </c>
      <c r="AB361" t="s">
        <v>55</v>
      </c>
      <c r="AC361">
        <v>40</v>
      </c>
      <c r="AD361">
        <v>10.7</v>
      </c>
      <c r="AE361">
        <v>46.38</v>
      </c>
    </row>
    <row r="362" spans="1:31" x14ac:dyDescent="0.25">
      <c r="A362" t="s">
        <v>656</v>
      </c>
      <c r="B362" s="1">
        <v>45780</v>
      </c>
      <c r="C362" s="2">
        <v>45780.245833333334</v>
      </c>
      <c r="D362" s="2">
        <v>45780.274305555555</v>
      </c>
      <c r="E362" t="s">
        <v>657</v>
      </c>
      <c r="F362" t="str">
        <f>_xlfn.XLOOKUP(scd[[#This Row],[farm_id]],farms[farm_id],farms[farmer_name])</f>
        <v>Farmer_250</v>
      </c>
      <c r="G362" t="str">
        <f>_xlfn.XLOOKUP(scd[[#This Row],[farm_id]],farms[farm_id],farms[village])</f>
        <v>Village_87</v>
      </c>
      <c r="H362" t="str">
        <f>_xlfn.XLOOKUP(scd[[#This Row],[farm_id]],farms[farm_id],farms[district])</f>
        <v>Udaipur</v>
      </c>
      <c r="I362" t="str">
        <f>_xlfn.XLOOKUP(scd[[#This Row],[farm_id]],farms[farm_id],farms[state])</f>
        <v>Rajasthan</v>
      </c>
      <c r="J362" t="str">
        <f>_xlfn.XLOOKUP(scd[[#This Row],[district]],cooperatives[district],cooperatives[cooperative_id])</f>
        <v>Coop_17</v>
      </c>
      <c r="K362" t="str">
        <f>_xlfn.XLOOKUP(scd[[#This Row],[village]],collectioncenters[village],collectioncenters[collection_center_id])</f>
        <v>CC_182</v>
      </c>
      <c r="L362" t="str">
        <f>_xlfn.XLOOKUP(scd[[#This Row],[district]],chillingcenters[district],chillingcenters[chilling_center_id])</f>
        <v>Chill_17</v>
      </c>
      <c r="M362" t="str">
        <f>_xlfn.XLOOKUP(scd[[#This Row],[chilling_center_id]],chillingcenters[chilling_center_id],chillingcenters[zone])</f>
        <v>RJ2</v>
      </c>
      <c r="N362" t="str">
        <f>_xlfn.XLOOKUP(scd[[#This Row],[zone]],plants[zone],plants[processing_plant_id])</f>
        <v>Plant_5</v>
      </c>
      <c r="O362" t="s">
        <v>660</v>
      </c>
      <c r="P362">
        <v>6.8</v>
      </c>
      <c r="Q362">
        <v>8.4</v>
      </c>
      <c r="R362">
        <v>3.98</v>
      </c>
      <c r="S362">
        <v>8.86</v>
      </c>
      <c r="T362">
        <v>32.200000000000003</v>
      </c>
      <c r="U362">
        <v>12</v>
      </c>
      <c r="V362" t="b">
        <v>0</v>
      </c>
      <c r="W362">
        <v>4.12</v>
      </c>
      <c r="X362">
        <v>201.07</v>
      </c>
      <c r="Y362" s="1">
        <v>45783</v>
      </c>
      <c r="Z362" t="s">
        <v>239</v>
      </c>
      <c r="AA362" t="s">
        <v>42</v>
      </c>
      <c r="AB362" t="s">
        <v>661</v>
      </c>
      <c r="AC362">
        <v>41</v>
      </c>
      <c r="AD362">
        <v>4.28</v>
      </c>
      <c r="AE362">
        <v>46.98</v>
      </c>
    </row>
    <row r="363" spans="1:31" x14ac:dyDescent="0.25">
      <c r="A363" t="s">
        <v>1336</v>
      </c>
      <c r="B363" s="1">
        <v>45820</v>
      </c>
      <c r="C363" s="2">
        <v>45820.334722222222</v>
      </c>
      <c r="D363" s="2">
        <v>45820.385416666664</v>
      </c>
      <c r="E363" t="s">
        <v>1337</v>
      </c>
      <c r="F363" t="str">
        <f>_xlfn.XLOOKUP(scd[[#This Row],[farm_id]],farms[farm_id],farms[farmer_name])</f>
        <v>Farmer_151</v>
      </c>
      <c r="G363" t="str">
        <f>_xlfn.XLOOKUP(scd[[#This Row],[farm_id]],farms[farm_id],farms[village])</f>
        <v>Village_131</v>
      </c>
      <c r="H363" t="str">
        <f>_xlfn.XLOOKUP(scd[[#This Row],[farm_id]],farms[farm_id],farms[district])</f>
        <v>Tiruchirappalli</v>
      </c>
      <c r="I363" t="str">
        <f>_xlfn.XLOOKUP(scd[[#This Row],[farm_id]],farms[farm_id],farms[state])</f>
        <v>Tamil Nadu</v>
      </c>
      <c r="J363" t="str">
        <f>_xlfn.XLOOKUP(scd[[#This Row],[district]],cooperatives[district],cooperatives[cooperative_id])</f>
        <v>Coop_9</v>
      </c>
      <c r="K363" t="str">
        <f>_xlfn.XLOOKUP(scd[[#This Row],[village]],collectioncenters[village],collectioncenters[collection_center_id])</f>
        <v>CC_37</v>
      </c>
      <c r="L363" t="str">
        <f>_xlfn.XLOOKUP(scd[[#This Row],[district]],chillingcenters[district],chillingcenters[chilling_center_id])</f>
        <v>Chill_9</v>
      </c>
      <c r="M363" t="str">
        <f>_xlfn.XLOOKUP(scd[[#This Row],[chilling_center_id]],chillingcenters[chilling_center_id],chillingcenters[zone])</f>
        <v>TN2</v>
      </c>
      <c r="N363" t="str">
        <f>_xlfn.XLOOKUP(scd[[#This Row],[zone]],plants[zone],plants[processing_plant_id])</f>
        <v>Plant_10</v>
      </c>
      <c r="O363" t="s">
        <v>718</v>
      </c>
      <c r="P363">
        <v>1.2</v>
      </c>
      <c r="Q363">
        <v>13.3</v>
      </c>
      <c r="R363">
        <v>3.98</v>
      </c>
      <c r="S363">
        <v>8.7100000000000009</v>
      </c>
      <c r="T363">
        <v>35.5</v>
      </c>
      <c r="U363">
        <v>10.4</v>
      </c>
      <c r="V363" t="b">
        <v>1</v>
      </c>
      <c r="W363">
        <v>0.05</v>
      </c>
      <c r="X363">
        <v>616.52</v>
      </c>
      <c r="Y363" s="1">
        <v>45821</v>
      </c>
      <c r="Z363" t="s">
        <v>41</v>
      </c>
      <c r="AA363" t="s">
        <v>42</v>
      </c>
      <c r="AB363" t="s">
        <v>1339</v>
      </c>
      <c r="AC363">
        <v>73</v>
      </c>
      <c r="AD363">
        <v>13.25</v>
      </c>
      <c r="AE363">
        <v>46.53</v>
      </c>
    </row>
    <row r="364" spans="1:31" x14ac:dyDescent="0.25">
      <c r="A364" t="s">
        <v>2846</v>
      </c>
      <c r="B364" s="1">
        <v>45731</v>
      </c>
      <c r="C364" s="2">
        <v>45731.286805555559</v>
      </c>
      <c r="D364" s="2">
        <v>45731.306944444441</v>
      </c>
      <c r="E364" t="s">
        <v>1588</v>
      </c>
      <c r="F364" t="str">
        <f>_xlfn.XLOOKUP(scd[[#This Row],[farm_id]],farms[farm_id],farms[farmer_name])</f>
        <v>Farmer_797</v>
      </c>
      <c r="G364" t="str">
        <f>_xlfn.XLOOKUP(scd[[#This Row],[farm_id]],farms[farm_id],farms[village])</f>
        <v>Village_1</v>
      </c>
      <c r="H364" t="str">
        <f>_xlfn.XLOOKUP(scd[[#This Row],[farm_id]],farms[farm_id],farms[district])</f>
        <v>Jaipur</v>
      </c>
      <c r="I364" t="str">
        <f>_xlfn.XLOOKUP(scd[[#This Row],[farm_id]],farms[farm_id],farms[state])</f>
        <v>Rajasthan</v>
      </c>
      <c r="J364" t="str">
        <f>_xlfn.XLOOKUP(scd[[#This Row],[district]],cooperatives[district],cooperatives[cooperative_id])</f>
        <v>Coop_8</v>
      </c>
      <c r="K364" t="str">
        <f>_xlfn.XLOOKUP(scd[[#This Row],[village]],collectioncenters[village],collectioncenters[collection_center_id])</f>
        <v>CC_1</v>
      </c>
      <c r="L364" t="str">
        <f>_xlfn.XLOOKUP(scd[[#This Row],[district]],chillingcenters[district],chillingcenters[chilling_center_id])</f>
        <v>Chill_8</v>
      </c>
      <c r="M364" t="str">
        <f>_xlfn.XLOOKUP(scd[[#This Row],[chilling_center_id]],chillingcenters[chilling_center_id],chillingcenters[zone])</f>
        <v>RJ1</v>
      </c>
      <c r="N364" t="str">
        <f>_xlfn.XLOOKUP(scd[[#This Row],[zone]],plants[zone],plants[processing_plant_id])</f>
        <v>Plant_2</v>
      </c>
      <c r="O364" t="s">
        <v>252</v>
      </c>
      <c r="P364">
        <v>8.4</v>
      </c>
      <c r="Q364">
        <v>33.4</v>
      </c>
      <c r="R364">
        <v>3.98</v>
      </c>
      <c r="S364">
        <v>8.7200000000000006</v>
      </c>
      <c r="T364">
        <v>27.2</v>
      </c>
      <c r="U364">
        <v>5.0999999999999996</v>
      </c>
      <c r="V364" t="b">
        <v>1</v>
      </c>
      <c r="W364">
        <v>0.62</v>
      </c>
      <c r="X364">
        <v>1526.24</v>
      </c>
      <c r="Y364" s="1">
        <v>45733</v>
      </c>
      <c r="Z364" t="s">
        <v>41</v>
      </c>
      <c r="AA364" t="s">
        <v>42</v>
      </c>
      <c r="AB364" t="s">
        <v>2847</v>
      </c>
      <c r="AC364">
        <v>29</v>
      </c>
      <c r="AD364">
        <v>32.78</v>
      </c>
      <c r="AE364">
        <v>46.56</v>
      </c>
    </row>
    <row r="365" spans="1:31" x14ac:dyDescent="0.25">
      <c r="A365" t="s">
        <v>617</v>
      </c>
      <c r="B365" s="1">
        <v>45793</v>
      </c>
      <c r="C365" s="2">
        <v>45793.349305555559</v>
      </c>
      <c r="D365" s="2">
        <v>45793.375</v>
      </c>
      <c r="E365" t="s">
        <v>618</v>
      </c>
      <c r="F365" t="str">
        <f>_xlfn.XLOOKUP(scd[[#This Row],[farm_id]],farms[farm_id],farms[farmer_name])</f>
        <v>Farmer_389</v>
      </c>
      <c r="G365" t="str">
        <f>_xlfn.XLOOKUP(scd[[#This Row],[farm_id]],farms[farm_id],farms[village])</f>
        <v>Village_69</v>
      </c>
      <c r="H365" t="str">
        <f>_xlfn.XLOOKUP(scd[[#This Row],[farm_id]],farms[farm_id],farms[district])</f>
        <v>Chennai</v>
      </c>
      <c r="I365" t="str">
        <f>_xlfn.XLOOKUP(scd[[#This Row],[farm_id]],farms[farm_id],farms[state])</f>
        <v>Tamil Nadu</v>
      </c>
      <c r="J365" t="str">
        <f>_xlfn.XLOOKUP(scd[[#This Row],[district]],cooperatives[district],cooperatives[cooperative_id])</f>
        <v>Coop_22</v>
      </c>
      <c r="K365" t="str">
        <f>_xlfn.XLOOKUP(scd[[#This Row],[village]],collectioncenters[village],collectioncenters[collection_center_id])</f>
        <v>CC_164</v>
      </c>
      <c r="L365" t="str">
        <f>_xlfn.XLOOKUP(scd[[#This Row],[district]],chillingcenters[district],chillingcenters[chilling_center_id])</f>
        <v>Chill_22</v>
      </c>
      <c r="M365" t="str">
        <f>_xlfn.XLOOKUP(scd[[#This Row],[chilling_center_id]],chillingcenters[chilling_center_id],chillingcenters[zone])</f>
        <v>TN1</v>
      </c>
      <c r="N365" t="str">
        <f>_xlfn.XLOOKUP(scd[[#This Row],[zone]],plants[zone],plants[processing_plant_id])</f>
        <v>Plant_1</v>
      </c>
      <c r="O365" t="s">
        <v>621</v>
      </c>
      <c r="P365">
        <v>69.599999999999994</v>
      </c>
      <c r="Q365">
        <v>9.1999999999999993</v>
      </c>
      <c r="R365">
        <v>3.99</v>
      </c>
      <c r="S365">
        <v>8.32</v>
      </c>
      <c r="T365">
        <v>29.1</v>
      </c>
      <c r="U365">
        <v>6.3</v>
      </c>
      <c r="V365" t="b">
        <v>1</v>
      </c>
      <c r="W365">
        <v>0</v>
      </c>
      <c r="X365">
        <v>417.77</v>
      </c>
      <c r="Y365" s="1">
        <v>45800</v>
      </c>
      <c r="Z365" t="s">
        <v>41</v>
      </c>
      <c r="AA365" t="s">
        <v>42</v>
      </c>
      <c r="AB365" t="s">
        <v>622</v>
      </c>
      <c r="AC365">
        <v>37</v>
      </c>
      <c r="AD365">
        <v>9.1999999999999993</v>
      </c>
      <c r="AE365">
        <v>45.41</v>
      </c>
    </row>
    <row r="366" spans="1:31" x14ac:dyDescent="0.25">
      <c r="A366" t="s">
        <v>808</v>
      </c>
      <c r="B366" s="1">
        <v>45753</v>
      </c>
      <c r="C366" s="2">
        <v>45753.404166666667</v>
      </c>
      <c r="D366" s="2">
        <v>45753.429861111108</v>
      </c>
      <c r="E366" t="s">
        <v>809</v>
      </c>
      <c r="F366" t="str">
        <f>_xlfn.XLOOKUP(scd[[#This Row],[farm_id]],farms[farm_id],farms[farmer_name])</f>
        <v>Farmer_453</v>
      </c>
      <c r="G366" t="str">
        <f>_xlfn.XLOOKUP(scd[[#This Row],[farm_id]],farms[farm_id],farms[village])</f>
        <v>Village_84</v>
      </c>
      <c r="H366" t="str">
        <f>_xlfn.XLOOKUP(scd[[#This Row],[farm_id]],farms[farm_id],farms[district])</f>
        <v>Ludhiana</v>
      </c>
      <c r="I366" t="str">
        <f>_xlfn.XLOOKUP(scd[[#This Row],[farm_id]],farms[farm_id],farms[state])</f>
        <v>Punjab</v>
      </c>
      <c r="J366" t="str">
        <f>_xlfn.XLOOKUP(scd[[#This Row],[district]],cooperatives[district],cooperatives[cooperative_id])</f>
        <v>Coop_27</v>
      </c>
      <c r="K366" t="str">
        <f>_xlfn.XLOOKUP(scd[[#This Row],[village]],collectioncenters[village],collectioncenters[collection_center_id])</f>
        <v>CC_179</v>
      </c>
      <c r="L366" t="str">
        <f>_xlfn.XLOOKUP(scd[[#This Row],[district]],chillingcenters[district],chillingcenters[chilling_center_id])</f>
        <v>Chill_27</v>
      </c>
      <c r="M366" t="str">
        <f>_xlfn.XLOOKUP(scd[[#This Row],[chilling_center_id]],chillingcenters[chilling_center_id],chillingcenters[zone])</f>
        <v>PJ2</v>
      </c>
      <c r="N366" t="str">
        <f>_xlfn.XLOOKUP(scd[[#This Row],[zone]],plants[zone],plants[processing_plant_id])</f>
        <v>Plant_7</v>
      </c>
      <c r="O366" t="s">
        <v>416</v>
      </c>
      <c r="P366">
        <v>23.1</v>
      </c>
      <c r="Q366">
        <v>17.2</v>
      </c>
      <c r="R366">
        <v>3.99</v>
      </c>
      <c r="S366">
        <v>8.98</v>
      </c>
      <c r="T366">
        <v>29</v>
      </c>
      <c r="U366">
        <v>4.9000000000000004</v>
      </c>
      <c r="V366" t="b">
        <v>1</v>
      </c>
      <c r="W366">
        <v>0.47</v>
      </c>
      <c r="X366">
        <v>792.83</v>
      </c>
      <c r="Y366" s="1">
        <v>45756</v>
      </c>
      <c r="Z366" t="s">
        <v>41</v>
      </c>
      <c r="AA366" t="s">
        <v>42</v>
      </c>
      <c r="AB366" t="s">
        <v>812</v>
      </c>
      <c r="AC366">
        <v>37</v>
      </c>
      <c r="AD366">
        <v>16.73</v>
      </c>
      <c r="AE366">
        <v>47.39</v>
      </c>
    </row>
    <row r="367" spans="1:31" x14ac:dyDescent="0.25">
      <c r="A367" t="s">
        <v>1422</v>
      </c>
      <c r="B367" s="1">
        <v>45687</v>
      </c>
      <c r="C367" s="2">
        <v>45687.269444444442</v>
      </c>
      <c r="D367" s="2">
        <v>45687.3125</v>
      </c>
      <c r="E367" t="s">
        <v>1423</v>
      </c>
      <c r="F367" t="str">
        <f>_xlfn.XLOOKUP(scd[[#This Row],[farm_id]],farms[farm_id],farms[farmer_name])</f>
        <v>Farmer_402</v>
      </c>
      <c r="G367" t="str">
        <f>_xlfn.XLOOKUP(scd[[#This Row],[farm_id]],farms[farm_id],farms[village])</f>
        <v>Village_162</v>
      </c>
      <c r="H367" t="str">
        <f>_xlfn.XLOOKUP(scd[[#This Row],[farm_id]],farms[farm_id],farms[district])</f>
        <v>Gurugram</v>
      </c>
      <c r="I367" t="str">
        <f>_xlfn.XLOOKUP(scd[[#This Row],[farm_id]],farms[farm_id],farms[state])</f>
        <v>Haryana</v>
      </c>
      <c r="J367" t="str">
        <f>_xlfn.XLOOKUP(scd[[#This Row],[district]],cooperatives[district],cooperatives[cooperative_id])</f>
        <v>Coop_2</v>
      </c>
      <c r="K367" t="str">
        <f>_xlfn.XLOOKUP(scd[[#This Row],[village]],collectioncenters[village],collectioncenters[collection_center_id])</f>
        <v>CC_71</v>
      </c>
      <c r="L367" t="str">
        <f>_xlfn.XLOOKUP(scd[[#This Row],[district]],chillingcenters[district],chillingcenters[chilling_center_id])</f>
        <v>Chill_2</v>
      </c>
      <c r="M367" t="str">
        <f>_xlfn.XLOOKUP(scd[[#This Row],[chilling_center_id]],chillingcenters[chilling_center_id],chillingcenters[zone])</f>
        <v>HR1</v>
      </c>
      <c r="N367" t="str">
        <f>_xlfn.XLOOKUP(scd[[#This Row],[zone]],plants[zone],plants[processing_plant_id])</f>
        <v>Plant_11</v>
      </c>
      <c r="O367" t="s">
        <v>319</v>
      </c>
      <c r="P367">
        <v>44.7</v>
      </c>
      <c r="Q367">
        <v>5.4</v>
      </c>
      <c r="R367">
        <v>3.99</v>
      </c>
      <c r="S367">
        <v>8.3000000000000007</v>
      </c>
      <c r="T367">
        <v>33</v>
      </c>
      <c r="U367">
        <v>12</v>
      </c>
      <c r="V367" t="b">
        <v>1</v>
      </c>
      <c r="W367">
        <v>0.55000000000000004</v>
      </c>
      <c r="X367">
        <v>219.95</v>
      </c>
      <c r="Y367" s="1">
        <v>45687</v>
      </c>
      <c r="Z367" t="s">
        <v>239</v>
      </c>
      <c r="AA367" t="s">
        <v>42</v>
      </c>
      <c r="AB367" t="s">
        <v>1425</v>
      </c>
      <c r="AC367">
        <v>62</v>
      </c>
      <c r="AD367">
        <v>4.8499999999999996</v>
      </c>
      <c r="AE367">
        <v>45.35</v>
      </c>
    </row>
    <row r="368" spans="1:31" x14ac:dyDescent="0.25">
      <c r="A368" t="s">
        <v>1621</v>
      </c>
      <c r="B368" s="1">
        <v>45809</v>
      </c>
      <c r="C368" s="2">
        <v>45809.224999999999</v>
      </c>
      <c r="D368" s="2">
        <v>45809.229166666664</v>
      </c>
      <c r="E368" t="s">
        <v>1622</v>
      </c>
      <c r="F368" t="str">
        <f>_xlfn.XLOOKUP(scd[[#This Row],[farm_id]],farms[farm_id],farms[farmer_name])</f>
        <v>Farmer_384</v>
      </c>
      <c r="G368" t="str">
        <f>_xlfn.XLOOKUP(scd[[#This Row],[farm_id]],farms[farm_id],farms[village])</f>
        <v>Village_94</v>
      </c>
      <c r="H368" t="str">
        <f>_xlfn.XLOOKUP(scd[[#This Row],[farm_id]],farms[farm_id],farms[district])</f>
        <v>Gurugram</v>
      </c>
      <c r="I368" t="str">
        <f>_xlfn.XLOOKUP(scd[[#This Row],[farm_id]],farms[farm_id],farms[state])</f>
        <v>Haryana</v>
      </c>
      <c r="J368" t="str">
        <f>_xlfn.XLOOKUP(scd[[#This Row],[district]],cooperatives[district],cooperatives[cooperative_id])</f>
        <v>Coop_2</v>
      </c>
      <c r="K368" t="str">
        <f>_xlfn.XLOOKUP(scd[[#This Row],[village]],collectioncenters[village],collectioncenters[collection_center_id])</f>
        <v>CC_190</v>
      </c>
      <c r="L368" t="str">
        <f>_xlfn.XLOOKUP(scd[[#This Row],[district]],chillingcenters[district],chillingcenters[chilling_center_id])</f>
        <v>Chill_2</v>
      </c>
      <c r="M368" t="str">
        <f>_xlfn.XLOOKUP(scd[[#This Row],[chilling_center_id]],chillingcenters[chilling_center_id],chillingcenters[zone])</f>
        <v>HR1</v>
      </c>
      <c r="N368" t="str">
        <f>_xlfn.XLOOKUP(scd[[#This Row],[zone]],plants[zone],plants[processing_plant_id])</f>
        <v>Plant_11</v>
      </c>
      <c r="O368" t="s">
        <v>453</v>
      </c>
      <c r="P368">
        <v>15.1</v>
      </c>
      <c r="Q368">
        <v>118.1</v>
      </c>
      <c r="R368">
        <v>3.99</v>
      </c>
      <c r="S368">
        <v>8.67</v>
      </c>
      <c r="T368">
        <v>30.6</v>
      </c>
      <c r="U368">
        <v>11.2</v>
      </c>
      <c r="V368" t="b">
        <v>1</v>
      </c>
      <c r="W368">
        <v>0.32</v>
      </c>
      <c r="X368">
        <v>5472.06</v>
      </c>
      <c r="Y368" s="1">
        <v>45810</v>
      </c>
      <c r="Z368" t="s">
        <v>118</v>
      </c>
      <c r="AA368" t="s">
        <v>42</v>
      </c>
      <c r="AB368" t="s">
        <v>1623</v>
      </c>
      <c r="AC368">
        <v>6</v>
      </c>
      <c r="AD368">
        <v>117.78</v>
      </c>
      <c r="AE368">
        <v>46.46</v>
      </c>
    </row>
    <row r="369" spans="1:31" x14ac:dyDescent="0.25">
      <c r="A369" t="s">
        <v>1639</v>
      </c>
      <c r="B369" s="1">
        <v>45677</v>
      </c>
      <c r="C369" s="2">
        <v>45677.243750000001</v>
      </c>
      <c r="D369" s="2">
        <v>45677.307638888888</v>
      </c>
      <c r="E369" t="s">
        <v>1640</v>
      </c>
      <c r="F369" t="str">
        <f>_xlfn.XLOOKUP(scd[[#This Row],[farm_id]],farms[farm_id],farms[farmer_name])</f>
        <v>Farmer_851</v>
      </c>
      <c r="G369" t="str">
        <f>_xlfn.XLOOKUP(scd[[#This Row],[farm_id]],farms[farm_id],farms[village])</f>
        <v>Village_76</v>
      </c>
      <c r="H369" t="str">
        <f>_xlfn.XLOOKUP(scd[[#This Row],[farm_id]],farms[farm_id],farms[district])</f>
        <v>Madurai</v>
      </c>
      <c r="I369" t="str">
        <f>_xlfn.XLOOKUP(scd[[#This Row],[farm_id]],farms[farm_id],farms[state])</f>
        <v>Tamil Nadu</v>
      </c>
      <c r="J369" t="str">
        <f>_xlfn.XLOOKUP(scd[[#This Row],[district]],cooperatives[district],cooperatives[cooperative_id])</f>
        <v>Coop_20</v>
      </c>
      <c r="K369" t="str">
        <f>_xlfn.XLOOKUP(scd[[#This Row],[village]],collectioncenters[village],collectioncenters[collection_center_id])</f>
        <v>CC_172</v>
      </c>
      <c r="L369" t="str">
        <f>_xlfn.XLOOKUP(scd[[#This Row],[district]],chillingcenters[district],chillingcenters[chilling_center_id])</f>
        <v>Chill_20</v>
      </c>
      <c r="M369" t="str">
        <f>_xlfn.XLOOKUP(scd[[#This Row],[chilling_center_id]],chillingcenters[chilling_center_id],chillingcenters[zone])</f>
        <v>TN2</v>
      </c>
      <c r="N369" t="str">
        <f>_xlfn.XLOOKUP(scd[[#This Row],[zone]],plants[zone],plants[processing_plant_id])</f>
        <v>Plant_10</v>
      </c>
      <c r="O369" t="s">
        <v>660</v>
      </c>
      <c r="P369">
        <v>3.2</v>
      </c>
      <c r="Q369">
        <v>50.5</v>
      </c>
      <c r="R369">
        <v>3.99</v>
      </c>
      <c r="S369">
        <v>8.81</v>
      </c>
      <c r="T369">
        <v>32.6</v>
      </c>
      <c r="U369">
        <v>10.4</v>
      </c>
      <c r="V369" t="b">
        <v>1</v>
      </c>
      <c r="W369">
        <v>0</v>
      </c>
      <c r="X369">
        <v>2367.44</v>
      </c>
      <c r="Y369" s="1">
        <v>45684</v>
      </c>
      <c r="Z369" t="s">
        <v>41</v>
      </c>
      <c r="AA369" t="s">
        <v>42</v>
      </c>
      <c r="AB369" t="s">
        <v>1641</v>
      </c>
      <c r="AC369">
        <v>92</v>
      </c>
      <c r="AD369">
        <v>50.5</v>
      </c>
      <c r="AE369">
        <v>46.88</v>
      </c>
    </row>
    <row r="370" spans="1:31" x14ac:dyDescent="0.25">
      <c r="A370" t="s">
        <v>2064</v>
      </c>
      <c r="B370" s="1">
        <v>45692</v>
      </c>
      <c r="C370" s="2">
        <v>45692.359027777777</v>
      </c>
      <c r="D370" s="2">
        <v>45692.44027777778</v>
      </c>
      <c r="E370" t="s">
        <v>2065</v>
      </c>
      <c r="F370" t="str">
        <f>_xlfn.XLOOKUP(scd[[#This Row],[farm_id]],farms[farm_id],farms[farmer_name])</f>
        <v>Farmer_226</v>
      </c>
      <c r="G370" t="str">
        <f>_xlfn.XLOOKUP(scd[[#This Row],[farm_id]],farms[farm_id],farms[village])</f>
        <v>Village_77</v>
      </c>
      <c r="H370" t="str">
        <f>_xlfn.XLOOKUP(scd[[#This Row],[farm_id]],farms[farm_id],farms[district])</f>
        <v>Ludhiana</v>
      </c>
      <c r="I370" t="str">
        <f>_xlfn.XLOOKUP(scd[[#This Row],[farm_id]],farms[farm_id],farms[state])</f>
        <v>Punjab</v>
      </c>
      <c r="J370" t="str">
        <f>_xlfn.XLOOKUP(scd[[#This Row],[district]],cooperatives[district],cooperatives[cooperative_id])</f>
        <v>Coop_27</v>
      </c>
      <c r="K370" t="str">
        <f>_xlfn.XLOOKUP(scd[[#This Row],[village]],collectioncenters[village],collectioncenters[collection_center_id])</f>
        <v>CC_173</v>
      </c>
      <c r="L370" t="str">
        <f>_xlfn.XLOOKUP(scd[[#This Row],[district]],chillingcenters[district],chillingcenters[chilling_center_id])</f>
        <v>Chill_27</v>
      </c>
      <c r="M370" t="str">
        <f>_xlfn.XLOOKUP(scd[[#This Row],[chilling_center_id]],chillingcenters[chilling_center_id],chillingcenters[zone])</f>
        <v>PJ2</v>
      </c>
      <c r="N370" t="str">
        <f>_xlfn.XLOOKUP(scd[[#This Row],[zone]],plants[zone],plants[processing_plant_id])</f>
        <v>Plant_7</v>
      </c>
      <c r="O370" t="s">
        <v>994</v>
      </c>
      <c r="P370">
        <v>6.2</v>
      </c>
      <c r="Q370">
        <v>67.099999999999994</v>
      </c>
      <c r="R370">
        <v>3.99</v>
      </c>
      <c r="S370">
        <v>8.08</v>
      </c>
      <c r="T370">
        <v>30.9</v>
      </c>
      <c r="U370">
        <v>8</v>
      </c>
      <c r="V370" t="b">
        <v>1</v>
      </c>
      <c r="W370">
        <v>0.03</v>
      </c>
      <c r="X370">
        <v>2997.36</v>
      </c>
      <c r="Y370" s="1">
        <v>45695</v>
      </c>
      <c r="Z370" t="s">
        <v>41</v>
      </c>
      <c r="AA370" t="s">
        <v>42</v>
      </c>
      <c r="AB370" t="s">
        <v>2066</v>
      </c>
      <c r="AC370">
        <v>117</v>
      </c>
      <c r="AD370">
        <v>67.069999999999993</v>
      </c>
      <c r="AE370">
        <v>44.69</v>
      </c>
    </row>
    <row r="371" spans="1:31" x14ac:dyDescent="0.25">
      <c r="A371" t="s">
        <v>2487</v>
      </c>
      <c r="B371" s="1">
        <v>45677</v>
      </c>
      <c r="C371" s="2">
        <v>45677.309027777781</v>
      </c>
      <c r="D371" s="2">
        <v>45677.353472222225</v>
      </c>
      <c r="E371" t="s">
        <v>2488</v>
      </c>
      <c r="F371" t="str">
        <f>_xlfn.XLOOKUP(scd[[#This Row],[farm_id]],farms[farm_id],farms[farmer_name])</f>
        <v>Farmer_136</v>
      </c>
      <c r="G371" t="str">
        <f>_xlfn.XLOOKUP(scd[[#This Row],[farm_id]],farms[farm_id],farms[village])</f>
        <v>Village_57</v>
      </c>
      <c r="H371" t="str">
        <f>_xlfn.XLOOKUP(scd[[#This Row],[farm_id]],farms[farm_id],farms[district])</f>
        <v>Pune</v>
      </c>
      <c r="I371" t="str">
        <f>_xlfn.XLOOKUP(scd[[#This Row],[farm_id]],farms[farm_id],farms[state])</f>
        <v>Maharashtra</v>
      </c>
      <c r="J371" t="str">
        <f>_xlfn.XLOOKUP(scd[[#This Row],[district]],cooperatives[district],cooperatives[cooperative_id])</f>
        <v>Coop_4</v>
      </c>
      <c r="K371" t="str">
        <f>_xlfn.XLOOKUP(scd[[#This Row],[village]],collectioncenters[village],collectioncenters[collection_center_id])</f>
        <v>CC_152</v>
      </c>
      <c r="L371" t="str">
        <f>_xlfn.XLOOKUP(scd[[#This Row],[district]],chillingcenters[district],chillingcenters[chilling_center_id])</f>
        <v>Chill_4</v>
      </c>
      <c r="M371" t="str">
        <f>_xlfn.XLOOKUP(scd[[#This Row],[chilling_center_id]],chillingcenters[chilling_center_id],chillingcenters[zone])</f>
        <v>MH1</v>
      </c>
      <c r="N371" t="str">
        <f>_xlfn.XLOOKUP(scd[[#This Row],[zone]],plants[zone],plants[processing_plant_id])</f>
        <v>Plant_4</v>
      </c>
      <c r="O371" t="s">
        <v>447</v>
      </c>
      <c r="P371">
        <v>25.6</v>
      </c>
      <c r="Q371">
        <v>102.2</v>
      </c>
      <c r="R371">
        <v>3.99</v>
      </c>
      <c r="S371">
        <v>7.83</v>
      </c>
      <c r="T371">
        <v>32</v>
      </c>
      <c r="U371">
        <v>32.299999999999997</v>
      </c>
      <c r="V371" t="b">
        <v>0</v>
      </c>
      <c r="W371">
        <v>3.54</v>
      </c>
      <c r="X371">
        <v>4335.12</v>
      </c>
      <c r="Y371" s="1">
        <v>45679</v>
      </c>
      <c r="Z371" t="s">
        <v>41</v>
      </c>
      <c r="AA371" t="s">
        <v>42</v>
      </c>
      <c r="AB371" t="s">
        <v>2489</v>
      </c>
      <c r="AC371">
        <v>64</v>
      </c>
      <c r="AD371">
        <v>98.66</v>
      </c>
      <c r="AE371">
        <v>43.94</v>
      </c>
    </row>
    <row r="372" spans="1:31" x14ac:dyDescent="0.25">
      <c r="A372" t="s">
        <v>2804</v>
      </c>
      <c r="B372" s="1">
        <v>45736</v>
      </c>
      <c r="C372" s="2">
        <v>45736.342361111114</v>
      </c>
      <c r="D372" s="2">
        <v>45736.404861111114</v>
      </c>
      <c r="E372" t="s">
        <v>2543</v>
      </c>
      <c r="F372" t="str">
        <f>_xlfn.XLOOKUP(scd[[#This Row],[farm_id]],farms[farm_id],farms[farmer_name])</f>
        <v>Farmer_17</v>
      </c>
      <c r="G372" t="str">
        <f>_xlfn.XLOOKUP(scd[[#This Row],[farm_id]],farms[farm_id],farms[village])</f>
        <v>Village_55</v>
      </c>
      <c r="H372" t="str">
        <f>_xlfn.XLOOKUP(scd[[#This Row],[farm_id]],farms[farm_id],farms[district])</f>
        <v>Gurugram</v>
      </c>
      <c r="I372" t="str">
        <f>_xlfn.XLOOKUP(scd[[#This Row],[farm_id]],farms[farm_id],farms[state])</f>
        <v>Haryana</v>
      </c>
      <c r="J372" t="str">
        <f>_xlfn.XLOOKUP(scd[[#This Row],[district]],cooperatives[district],cooperatives[cooperative_id])</f>
        <v>Coop_2</v>
      </c>
      <c r="K372" t="str">
        <f>_xlfn.XLOOKUP(scd[[#This Row],[village]],collectioncenters[village],collectioncenters[collection_center_id])</f>
        <v>CC_150</v>
      </c>
      <c r="L372" t="str">
        <f>_xlfn.XLOOKUP(scd[[#This Row],[district]],chillingcenters[district],chillingcenters[chilling_center_id])</f>
        <v>Chill_2</v>
      </c>
      <c r="M372" t="str">
        <f>_xlfn.XLOOKUP(scd[[#This Row],[chilling_center_id]],chillingcenters[chilling_center_id],chillingcenters[zone])</f>
        <v>HR1</v>
      </c>
      <c r="N372" t="str">
        <f>_xlfn.XLOOKUP(scd[[#This Row],[zone]],plants[zone],plants[processing_plant_id])</f>
        <v>Plant_11</v>
      </c>
      <c r="O372" t="s">
        <v>325</v>
      </c>
      <c r="P372">
        <v>6</v>
      </c>
      <c r="Q372">
        <v>32.4</v>
      </c>
      <c r="R372">
        <v>3.99</v>
      </c>
      <c r="S372">
        <v>8.01</v>
      </c>
      <c r="T372">
        <v>31.7</v>
      </c>
      <c r="U372">
        <v>7.9</v>
      </c>
      <c r="V372" t="b">
        <v>1</v>
      </c>
      <c r="W372">
        <v>7.0000000000000007E-2</v>
      </c>
      <c r="X372">
        <v>1438.04</v>
      </c>
      <c r="Y372" s="1">
        <v>45737</v>
      </c>
      <c r="Z372" t="s">
        <v>41</v>
      </c>
      <c r="AA372" t="s">
        <v>109</v>
      </c>
      <c r="AB372" t="s">
        <v>2805</v>
      </c>
      <c r="AC372">
        <v>90</v>
      </c>
      <c r="AD372">
        <v>32.33</v>
      </c>
      <c r="AE372">
        <v>44.48</v>
      </c>
    </row>
    <row r="373" spans="1:31" x14ac:dyDescent="0.25">
      <c r="A373" t="s">
        <v>2985</v>
      </c>
      <c r="B373" s="1">
        <v>45751</v>
      </c>
      <c r="C373" s="2">
        <v>45751.245138888888</v>
      </c>
      <c r="D373" s="2">
        <v>45751.338194444441</v>
      </c>
      <c r="E373" t="s">
        <v>2986</v>
      </c>
      <c r="F373" t="str">
        <f>_xlfn.XLOOKUP(scd[[#This Row],[farm_id]],farms[farm_id],farms[farmer_name])</f>
        <v>Farmer_615</v>
      </c>
      <c r="G373" t="str">
        <f>_xlfn.XLOOKUP(scd[[#This Row],[farm_id]],farms[farm_id],farms[village])</f>
        <v>Village_56</v>
      </c>
      <c r="H373" t="str">
        <f>_xlfn.XLOOKUP(scd[[#This Row],[farm_id]],farms[farm_id],farms[district])</f>
        <v>Bikaner</v>
      </c>
      <c r="I373" t="str">
        <f>_xlfn.XLOOKUP(scd[[#This Row],[farm_id]],farms[farm_id],farms[state])</f>
        <v>Rajasthan</v>
      </c>
      <c r="J373" t="str">
        <f>_xlfn.XLOOKUP(scd[[#This Row],[district]],cooperatives[district],cooperatives[cooperative_id])</f>
        <v>Coop_14</v>
      </c>
      <c r="K373" t="str">
        <f>_xlfn.XLOOKUP(scd[[#This Row],[village]],collectioncenters[village],collectioncenters[collection_center_id])</f>
        <v>CC_151</v>
      </c>
      <c r="L373" t="str">
        <f>_xlfn.XLOOKUP(scd[[#This Row],[district]],chillingcenters[district],chillingcenters[chilling_center_id])</f>
        <v>Chill_14</v>
      </c>
      <c r="M373" t="str">
        <f>_xlfn.XLOOKUP(scd[[#This Row],[chilling_center_id]],chillingcenters[chilling_center_id],chillingcenters[zone])</f>
        <v>RJ1</v>
      </c>
      <c r="N373" t="str">
        <f>_xlfn.XLOOKUP(scd[[#This Row],[zone]],plants[zone],plants[processing_plant_id])</f>
        <v>Plant_2</v>
      </c>
      <c r="O373" t="s">
        <v>163</v>
      </c>
      <c r="P373">
        <v>9.5</v>
      </c>
      <c r="Q373">
        <v>18.600000000000001</v>
      </c>
      <c r="R373">
        <v>3.99</v>
      </c>
      <c r="S373">
        <v>8.4</v>
      </c>
      <c r="T373">
        <v>26.6</v>
      </c>
      <c r="U373">
        <v>2.5</v>
      </c>
      <c r="V373" t="b">
        <v>1</v>
      </c>
      <c r="W373">
        <v>0.13</v>
      </c>
      <c r="X373">
        <v>843.16</v>
      </c>
      <c r="Y373" s="1">
        <v>45752</v>
      </c>
      <c r="Z373" t="s">
        <v>118</v>
      </c>
      <c r="AA373" t="s">
        <v>109</v>
      </c>
      <c r="AB373" t="s">
        <v>2987</v>
      </c>
      <c r="AC373">
        <v>134</v>
      </c>
      <c r="AD373">
        <v>18.47</v>
      </c>
      <c r="AE373">
        <v>45.65</v>
      </c>
    </row>
    <row r="374" spans="1:31" x14ac:dyDescent="0.25">
      <c r="A374" t="s">
        <v>3138</v>
      </c>
      <c r="B374" s="1">
        <v>45683</v>
      </c>
      <c r="C374" s="2">
        <v>45683.308333333334</v>
      </c>
      <c r="D374" s="2">
        <v>45683.424305555556</v>
      </c>
      <c r="E374" t="s">
        <v>566</v>
      </c>
      <c r="F374" t="str">
        <f>_xlfn.XLOOKUP(scd[[#This Row],[farm_id]],farms[farm_id],farms[farmer_name])</f>
        <v>Farmer_852</v>
      </c>
      <c r="G374" t="str">
        <f>_xlfn.XLOOKUP(scd[[#This Row],[farm_id]],farms[farm_id],farms[village])</f>
        <v>Village_182</v>
      </c>
      <c r="H374" t="str">
        <f>_xlfn.XLOOKUP(scd[[#This Row],[farm_id]],farms[farm_id],farms[district])</f>
        <v>Vadodara</v>
      </c>
      <c r="I374" t="str">
        <f>_xlfn.XLOOKUP(scd[[#This Row],[farm_id]],farms[farm_id],farms[state])</f>
        <v>Gujarat</v>
      </c>
      <c r="J374" t="str">
        <f>_xlfn.XLOOKUP(scd[[#This Row],[district]],cooperatives[district],cooperatives[cooperative_id])</f>
        <v>Coop_6</v>
      </c>
      <c r="K374" t="str">
        <f>_xlfn.XLOOKUP(scd[[#This Row],[village]],collectioncenters[village],collectioncenters[collection_center_id])</f>
        <v>CC_92</v>
      </c>
      <c r="L374" t="str">
        <f>_xlfn.XLOOKUP(scd[[#This Row],[district]],chillingcenters[district],chillingcenters[chilling_center_id])</f>
        <v>Chill_6</v>
      </c>
      <c r="M374" t="str">
        <f>_xlfn.XLOOKUP(scd[[#This Row],[chilling_center_id]],chillingcenters[chilling_center_id],chillingcenters[zone])</f>
        <v>MH1</v>
      </c>
      <c r="N374" t="str">
        <f>_xlfn.XLOOKUP(scd[[#This Row],[zone]],plants[zone],plants[processing_plant_id])</f>
        <v>Plant_4</v>
      </c>
      <c r="O374" t="s">
        <v>697</v>
      </c>
      <c r="P374">
        <v>13.1</v>
      </c>
      <c r="Q374">
        <v>95.1</v>
      </c>
      <c r="R374">
        <v>3.99</v>
      </c>
      <c r="S374">
        <v>8.27</v>
      </c>
      <c r="T374">
        <v>29.7</v>
      </c>
      <c r="U374">
        <v>5.4</v>
      </c>
      <c r="V374" t="b">
        <v>1</v>
      </c>
      <c r="W374">
        <v>0.03</v>
      </c>
      <c r="X374">
        <v>4302.87</v>
      </c>
      <c r="Y374" s="1">
        <v>45690</v>
      </c>
      <c r="Z374" t="s">
        <v>76</v>
      </c>
      <c r="AA374" t="s">
        <v>42</v>
      </c>
      <c r="AB374" t="s">
        <v>3140</v>
      </c>
      <c r="AC374">
        <v>167</v>
      </c>
      <c r="AD374">
        <v>95.07</v>
      </c>
      <c r="AE374">
        <v>45.26</v>
      </c>
    </row>
    <row r="375" spans="1:31" x14ac:dyDescent="0.25">
      <c r="A375" t="s">
        <v>3200</v>
      </c>
      <c r="B375" s="1">
        <v>45697</v>
      </c>
      <c r="C375" s="2">
        <v>45697.345833333333</v>
      </c>
      <c r="D375" s="2">
        <v>45697.404166666667</v>
      </c>
      <c r="E375" t="s">
        <v>1467</v>
      </c>
      <c r="F375" t="str">
        <f>_xlfn.XLOOKUP(scd[[#This Row],[farm_id]],farms[farm_id],farms[farmer_name])</f>
        <v>Farmer_262</v>
      </c>
      <c r="G375" t="str">
        <f>_xlfn.XLOOKUP(scd[[#This Row],[farm_id]],farms[farm_id],farms[village])</f>
        <v>Village_130</v>
      </c>
      <c r="H375" t="str">
        <f>_xlfn.XLOOKUP(scd[[#This Row],[farm_id]],farms[farm_id],farms[district])</f>
        <v>Ahmedabad</v>
      </c>
      <c r="I375" t="str">
        <f>_xlfn.XLOOKUP(scd[[#This Row],[farm_id]],farms[farm_id],farms[state])</f>
        <v>Gujarat</v>
      </c>
      <c r="J375" t="str">
        <f>_xlfn.XLOOKUP(scd[[#This Row],[district]],cooperatives[district],cooperatives[cooperative_id])</f>
        <v>Coop_24</v>
      </c>
      <c r="K375" t="str">
        <f>_xlfn.XLOOKUP(scd[[#This Row],[village]],collectioncenters[village],collectioncenters[collection_center_id])</f>
        <v>CC_36</v>
      </c>
      <c r="L375" t="str">
        <f>_xlfn.XLOOKUP(scd[[#This Row],[district]],chillingcenters[district],chillingcenters[chilling_center_id])</f>
        <v>Chill_24</v>
      </c>
      <c r="M375" t="str">
        <f>_xlfn.XLOOKUP(scd[[#This Row],[chilling_center_id]],chillingcenters[chilling_center_id],chillingcenters[zone])</f>
        <v>MH1</v>
      </c>
      <c r="N375" t="str">
        <f>_xlfn.XLOOKUP(scd[[#This Row],[zone]],plants[zone],plants[processing_plant_id])</f>
        <v>Plant_4</v>
      </c>
      <c r="O375" t="s">
        <v>273</v>
      </c>
      <c r="P375">
        <v>3.8</v>
      </c>
      <c r="Q375">
        <v>29.5</v>
      </c>
      <c r="R375">
        <v>3.99</v>
      </c>
      <c r="S375">
        <v>9.16</v>
      </c>
      <c r="T375">
        <v>32.9</v>
      </c>
      <c r="U375">
        <v>12</v>
      </c>
      <c r="V375" t="b">
        <v>1</v>
      </c>
      <c r="W375">
        <v>0.06</v>
      </c>
      <c r="X375">
        <v>1411.06</v>
      </c>
      <c r="Y375" s="1">
        <v>45700</v>
      </c>
      <c r="Z375" t="s">
        <v>41</v>
      </c>
      <c r="AA375" t="s">
        <v>42</v>
      </c>
      <c r="AB375" t="s">
        <v>3201</v>
      </c>
      <c r="AC375">
        <v>84</v>
      </c>
      <c r="AD375">
        <v>29.44</v>
      </c>
      <c r="AE375">
        <v>47.93</v>
      </c>
    </row>
    <row r="376" spans="1:31" x14ac:dyDescent="0.25">
      <c r="A376" t="s">
        <v>261</v>
      </c>
      <c r="B376" s="1">
        <v>45679</v>
      </c>
      <c r="C376" s="2">
        <v>45679.378472222219</v>
      </c>
      <c r="D376" s="2">
        <v>45679.381944444445</v>
      </c>
      <c r="E376" t="s">
        <v>262</v>
      </c>
      <c r="F376" t="str">
        <f>_xlfn.XLOOKUP(scd[[#This Row],[farm_id]],farms[farm_id],farms[farmer_name])</f>
        <v>Farmer_658</v>
      </c>
      <c r="G376" t="str">
        <f>_xlfn.XLOOKUP(scd[[#This Row],[farm_id]],farms[farm_id],farms[village])</f>
        <v>Village_28</v>
      </c>
      <c r="H376" t="str">
        <f>_xlfn.XLOOKUP(scd[[#This Row],[farm_id]],farms[farm_id],farms[district])</f>
        <v>Hubli</v>
      </c>
      <c r="I376" t="str">
        <f>_xlfn.XLOOKUP(scd[[#This Row],[farm_id]],farms[farm_id],farms[state])</f>
        <v>Karnataka</v>
      </c>
      <c r="J376" t="str">
        <f>_xlfn.XLOOKUP(scd[[#This Row],[district]],cooperatives[district],cooperatives[cooperative_id])</f>
        <v>Coop_18</v>
      </c>
      <c r="K376" t="str">
        <f>_xlfn.XLOOKUP(scd[[#This Row],[village]],collectioncenters[village],collectioncenters[collection_center_id])</f>
        <v>CC_120</v>
      </c>
      <c r="L376" t="str">
        <f>_xlfn.XLOOKUP(scd[[#This Row],[district]],chillingcenters[district],chillingcenters[chilling_center_id])</f>
        <v>Chill_18</v>
      </c>
      <c r="M376" t="str">
        <f>_xlfn.XLOOKUP(scd[[#This Row],[chilling_center_id]],chillingcenters[chilling_center_id],chillingcenters[zone])</f>
        <v>KA2</v>
      </c>
      <c r="N376" t="str">
        <f>_xlfn.XLOOKUP(scd[[#This Row],[zone]],plants[zone],plants[processing_plant_id])</f>
        <v>Plant_8</v>
      </c>
      <c r="O376" t="s">
        <v>138</v>
      </c>
      <c r="P376">
        <v>2.2000000000000002</v>
      </c>
      <c r="Q376">
        <v>33.700000000000003</v>
      </c>
      <c r="R376">
        <v>4</v>
      </c>
      <c r="S376">
        <v>8.69</v>
      </c>
      <c r="T376">
        <v>32.9</v>
      </c>
      <c r="U376">
        <v>11.2</v>
      </c>
      <c r="V376" t="b">
        <v>1</v>
      </c>
      <c r="W376">
        <v>0.44</v>
      </c>
      <c r="X376">
        <v>1548.92</v>
      </c>
      <c r="Y376" s="1">
        <v>45686</v>
      </c>
      <c r="Z376" t="s">
        <v>41</v>
      </c>
      <c r="AA376" t="s">
        <v>42</v>
      </c>
      <c r="AB376" t="s">
        <v>265</v>
      </c>
      <c r="AC376">
        <v>5</v>
      </c>
      <c r="AD376">
        <v>33.26</v>
      </c>
      <c r="AE376">
        <v>46.57</v>
      </c>
    </row>
    <row r="377" spans="1:31" x14ac:dyDescent="0.25">
      <c r="A377" t="s">
        <v>375</v>
      </c>
      <c r="B377" s="1">
        <v>45717</v>
      </c>
      <c r="C377" s="2">
        <v>45717.296527777777</v>
      </c>
      <c r="D377" s="2">
        <v>45717.3</v>
      </c>
      <c r="E377" t="s">
        <v>376</v>
      </c>
      <c r="F377" t="str">
        <f>_xlfn.XLOOKUP(scd[[#This Row],[farm_id]],farms[farm_id],farms[farmer_name])</f>
        <v>Farmer_878</v>
      </c>
      <c r="G377" t="str">
        <f>_xlfn.XLOOKUP(scd[[#This Row],[farm_id]],farms[farm_id],farms[village])</f>
        <v>Village_34</v>
      </c>
      <c r="H377" t="str">
        <f>_xlfn.XLOOKUP(scd[[#This Row],[farm_id]],farms[farm_id],farms[district])</f>
        <v>Vadodara</v>
      </c>
      <c r="I377" t="str">
        <f>_xlfn.XLOOKUP(scd[[#This Row],[farm_id]],farms[farm_id],farms[state])</f>
        <v>Gujarat</v>
      </c>
      <c r="J377" t="str">
        <f>_xlfn.XLOOKUP(scd[[#This Row],[district]],cooperatives[district],cooperatives[cooperative_id])</f>
        <v>Coop_6</v>
      </c>
      <c r="K377" t="str">
        <f>_xlfn.XLOOKUP(scd[[#This Row],[village]],collectioncenters[village],collectioncenters[collection_center_id])</f>
        <v>CC_127</v>
      </c>
      <c r="L377" t="str">
        <f>_xlfn.XLOOKUP(scd[[#This Row],[district]],chillingcenters[district],chillingcenters[chilling_center_id])</f>
        <v>Chill_6</v>
      </c>
      <c r="M377" t="str">
        <f>_xlfn.XLOOKUP(scd[[#This Row],[chilling_center_id]],chillingcenters[chilling_center_id],chillingcenters[zone])</f>
        <v>MH1</v>
      </c>
      <c r="N377" t="str">
        <f>_xlfn.XLOOKUP(scd[[#This Row],[zone]],plants[zone],plants[processing_plant_id])</f>
        <v>Plant_4</v>
      </c>
      <c r="O377" t="s">
        <v>379</v>
      </c>
      <c r="P377">
        <v>4</v>
      </c>
      <c r="Q377">
        <v>39.9</v>
      </c>
      <c r="R377">
        <v>4</v>
      </c>
      <c r="S377">
        <v>8.07</v>
      </c>
      <c r="T377">
        <v>23.4</v>
      </c>
      <c r="U377">
        <v>4.9000000000000004</v>
      </c>
      <c r="V377" t="b">
        <v>1</v>
      </c>
      <c r="W377">
        <v>0.4</v>
      </c>
      <c r="X377">
        <v>1766.05</v>
      </c>
      <c r="Y377" s="1">
        <v>45718</v>
      </c>
      <c r="Z377" t="s">
        <v>118</v>
      </c>
      <c r="AA377" t="s">
        <v>42</v>
      </c>
      <c r="AB377" t="s">
        <v>380</v>
      </c>
      <c r="AC377">
        <v>5</v>
      </c>
      <c r="AD377">
        <v>39.5</v>
      </c>
      <c r="AE377">
        <v>44.71</v>
      </c>
    </row>
    <row r="378" spans="1:31" x14ac:dyDescent="0.25">
      <c r="A378" t="s">
        <v>786</v>
      </c>
      <c r="B378" s="1">
        <v>45781</v>
      </c>
      <c r="C378" s="2">
        <v>45781.327777777777</v>
      </c>
      <c r="D378" s="2">
        <v>45781.359722222223</v>
      </c>
      <c r="E378" t="s">
        <v>787</v>
      </c>
      <c r="F378" t="str">
        <f>_xlfn.XLOOKUP(scd[[#This Row],[farm_id]],farms[farm_id],farms[farmer_name])</f>
        <v>Farmer_889</v>
      </c>
      <c r="G378" t="str">
        <f>_xlfn.XLOOKUP(scd[[#This Row],[farm_id]],farms[farm_id],farms[village])</f>
        <v>Village_187</v>
      </c>
      <c r="H378" t="str">
        <f>_xlfn.XLOOKUP(scd[[#This Row],[farm_id]],farms[farm_id],farms[district])</f>
        <v>Belgaum</v>
      </c>
      <c r="I378" t="str">
        <f>_xlfn.XLOOKUP(scd[[#This Row],[farm_id]],farms[farm_id],farms[state])</f>
        <v>Karnataka</v>
      </c>
      <c r="J378" t="str">
        <f>_xlfn.XLOOKUP(scd[[#This Row],[district]],cooperatives[district],cooperatives[cooperative_id])</f>
        <v>Coop_21</v>
      </c>
      <c r="K378" t="str">
        <f>_xlfn.XLOOKUP(scd[[#This Row],[village]],collectioncenters[village],collectioncenters[collection_center_id])</f>
        <v>CC_97</v>
      </c>
      <c r="L378" t="str">
        <f>_xlfn.XLOOKUP(scd[[#This Row],[district]],chillingcenters[district],chillingcenters[chilling_center_id])</f>
        <v>Chill_21</v>
      </c>
      <c r="M378" t="str">
        <f>_xlfn.XLOOKUP(scd[[#This Row],[chilling_center_id]],chillingcenters[chilling_center_id],chillingcenters[zone])</f>
        <v>KA2</v>
      </c>
      <c r="N378" t="str">
        <f>_xlfn.XLOOKUP(scd[[#This Row],[zone]],plants[zone],plants[processing_plant_id])</f>
        <v>Plant_8</v>
      </c>
      <c r="O378" t="s">
        <v>727</v>
      </c>
      <c r="P378">
        <v>2</v>
      </c>
      <c r="Q378">
        <v>11.4</v>
      </c>
      <c r="R378">
        <v>4</v>
      </c>
      <c r="S378">
        <v>8.59</v>
      </c>
      <c r="T378">
        <v>32.299999999999997</v>
      </c>
      <c r="U378">
        <v>12</v>
      </c>
      <c r="V378" t="b">
        <v>1</v>
      </c>
      <c r="W378">
        <v>0</v>
      </c>
      <c r="X378">
        <v>527.48</v>
      </c>
      <c r="Y378" s="1">
        <v>45782</v>
      </c>
      <c r="Z378" t="s">
        <v>41</v>
      </c>
      <c r="AA378" t="s">
        <v>42</v>
      </c>
      <c r="AB378" t="s">
        <v>791</v>
      </c>
      <c r="AC378">
        <v>46</v>
      </c>
      <c r="AD378">
        <v>11.4</v>
      </c>
      <c r="AE378">
        <v>46.27</v>
      </c>
    </row>
    <row r="379" spans="1:31" x14ac:dyDescent="0.25">
      <c r="A379" t="s">
        <v>2010</v>
      </c>
      <c r="B379" s="1">
        <v>45690</v>
      </c>
      <c r="C379" s="2">
        <v>45690.290277777778</v>
      </c>
      <c r="D379" s="2">
        <v>45690.379861111112</v>
      </c>
      <c r="E379" t="s">
        <v>578</v>
      </c>
      <c r="F379" t="str">
        <f>_xlfn.XLOOKUP(scd[[#This Row],[farm_id]],farms[farm_id],farms[farmer_name])</f>
        <v>Farmer_376</v>
      </c>
      <c r="G379" t="str">
        <f>_xlfn.XLOOKUP(scd[[#This Row],[farm_id]],farms[farm_id],farms[village])</f>
        <v>Village_82</v>
      </c>
      <c r="H379" t="str">
        <f>_xlfn.XLOOKUP(scd[[#This Row],[farm_id]],farms[farm_id],farms[district])</f>
        <v>Bengaluru Rural</v>
      </c>
      <c r="I379" t="str">
        <f>_xlfn.XLOOKUP(scd[[#This Row],[farm_id]],farms[farm_id],farms[state])</f>
        <v>Karnataka</v>
      </c>
      <c r="J379" t="str">
        <f>_xlfn.XLOOKUP(scd[[#This Row],[district]],cooperatives[district],cooperatives[cooperative_id])</f>
        <v>Coop_19</v>
      </c>
      <c r="K379" t="str">
        <f>_xlfn.XLOOKUP(scd[[#This Row],[village]],collectioncenters[village],collectioncenters[collection_center_id])</f>
        <v>CC_177</v>
      </c>
      <c r="L379" t="str">
        <f>_xlfn.XLOOKUP(scd[[#This Row],[district]],chillingcenters[district],chillingcenters[chilling_center_id])</f>
        <v>Chill_19</v>
      </c>
      <c r="M379" t="str">
        <f>_xlfn.XLOOKUP(scd[[#This Row],[chilling_center_id]],chillingcenters[chilling_center_id],chillingcenters[zone])</f>
        <v>KA1</v>
      </c>
      <c r="N379" t="str">
        <f>_xlfn.XLOOKUP(scd[[#This Row],[zone]],plants[zone],plants[processing_plant_id])</f>
        <v>Plant_6</v>
      </c>
      <c r="O379" t="s">
        <v>279</v>
      </c>
      <c r="P379">
        <v>5.9</v>
      </c>
      <c r="Q379">
        <v>25.5</v>
      </c>
      <c r="R379">
        <v>4</v>
      </c>
      <c r="S379">
        <v>8.08</v>
      </c>
      <c r="T379">
        <v>31.9</v>
      </c>
      <c r="U379">
        <v>30.3</v>
      </c>
      <c r="V379" t="b">
        <v>1</v>
      </c>
      <c r="W379">
        <v>0.05</v>
      </c>
      <c r="X379">
        <v>1138.6300000000001</v>
      </c>
      <c r="Y379" s="1">
        <v>45690</v>
      </c>
      <c r="Z379" t="s">
        <v>41</v>
      </c>
      <c r="AA379" t="s">
        <v>109</v>
      </c>
      <c r="AB379" t="s">
        <v>2012</v>
      </c>
      <c r="AC379">
        <v>129</v>
      </c>
      <c r="AD379">
        <v>25.45</v>
      </c>
      <c r="AE379">
        <v>44.74</v>
      </c>
    </row>
    <row r="380" spans="1:31" x14ac:dyDescent="0.25">
      <c r="A380" t="s">
        <v>2059</v>
      </c>
      <c r="B380" s="1">
        <v>45703</v>
      </c>
      <c r="C380" s="2">
        <v>45703.169444444444</v>
      </c>
      <c r="D380" s="2">
        <v>45703.203472222223</v>
      </c>
      <c r="E380" t="s">
        <v>2060</v>
      </c>
      <c r="F380" t="str">
        <f>_xlfn.XLOOKUP(scd[[#This Row],[farm_id]],farms[farm_id],farms[farmer_name])</f>
        <v>Farmer_24</v>
      </c>
      <c r="G380" t="str">
        <f>_xlfn.XLOOKUP(scd[[#This Row],[farm_id]],farms[farm_id],farms[village])</f>
        <v>Village_54</v>
      </c>
      <c r="H380" t="str">
        <f>_xlfn.XLOOKUP(scd[[#This Row],[farm_id]],farms[farm_id],farms[district])</f>
        <v>Madurai</v>
      </c>
      <c r="I380" t="str">
        <f>_xlfn.XLOOKUP(scd[[#This Row],[farm_id]],farms[farm_id],farms[state])</f>
        <v>Tamil Nadu</v>
      </c>
      <c r="J380" t="str">
        <f>_xlfn.XLOOKUP(scd[[#This Row],[district]],cooperatives[district],cooperatives[cooperative_id])</f>
        <v>Coop_20</v>
      </c>
      <c r="K380" t="str">
        <f>_xlfn.XLOOKUP(scd[[#This Row],[village]],collectioncenters[village],collectioncenters[collection_center_id])</f>
        <v>CC_149</v>
      </c>
      <c r="L380" t="str">
        <f>_xlfn.XLOOKUP(scd[[#This Row],[district]],chillingcenters[district],chillingcenters[chilling_center_id])</f>
        <v>Chill_20</v>
      </c>
      <c r="M380" t="str">
        <f>_xlfn.XLOOKUP(scd[[#This Row],[chilling_center_id]],chillingcenters[chilling_center_id],chillingcenters[zone])</f>
        <v>TN2</v>
      </c>
      <c r="N380" t="str">
        <f>_xlfn.XLOOKUP(scd[[#This Row],[zone]],plants[zone],plants[processing_plant_id])</f>
        <v>Plant_10</v>
      </c>
      <c r="O380" t="s">
        <v>742</v>
      </c>
      <c r="P380">
        <v>10.6</v>
      </c>
      <c r="Q380">
        <v>38.200000000000003</v>
      </c>
      <c r="R380">
        <v>4</v>
      </c>
      <c r="S380">
        <v>8.23</v>
      </c>
      <c r="T380">
        <v>28.4</v>
      </c>
      <c r="U380">
        <v>7.7</v>
      </c>
      <c r="V380" t="b">
        <v>1</v>
      </c>
      <c r="W380">
        <v>0</v>
      </c>
      <c r="X380">
        <v>1726.26</v>
      </c>
      <c r="Y380" s="1">
        <v>45710</v>
      </c>
      <c r="Z380" t="s">
        <v>41</v>
      </c>
      <c r="AA380" t="s">
        <v>42</v>
      </c>
      <c r="AB380" t="s">
        <v>2061</v>
      </c>
      <c r="AC380">
        <v>49</v>
      </c>
      <c r="AD380">
        <v>38.200000000000003</v>
      </c>
      <c r="AE380">
        <v>45.19</v>
      </c>
    </row>
    <row r="381" spans="1:31" x14ac:dyDescent="0.25">
      <c r="A381" t="s">
        <v>2216</v>
      </c>
      <c r="B381" s="1">
        <v>45666</v>
      </c>
      <c r="C381" s="2">
        <v>45666.352777777778</v>
      </c>
      <c r="D381" s="2">
        <v>45666.415277777778</v>
      </c>
      <c r="E381" t="s">
        <v>510</v>
      </c>
      <c r="F381" t="str">
        <f>_xlfn.XLOOKUP(scd[[#This Row],[farm_id]],farms[farm_id],farms[farmer_name])</f>
        <v>Farmer_686</v>
      </c>
      <c r="G381" t="str">
        <f>_xlfn.XLOOKUP(scd[[#This Row],[farm_id]],farms[farm_id],farms[village])</f>
        <v>Village_191</v>
      </c>
      <c r="H381" t="str">
        <f>_xlfn.XLOOKUP(scd[[#This Row],[farm_id]],farms[farm_id],farms[district])</f>
        <v>Bengaluru Rural</v>
      </c>
      <c r="I381" t="str">
        <f>_xlfn.XLOOKUP(scd[[#This Row],[farm_id]],farms[farm_id],farms[state])</f>
        <v>Karnataka</v>
      </c>
      <c r="J381" t="str">
        <f>_xlfn.XLOOKUP(scd[[#This Row],[district]],cooperatives[district],cooperatives[cooperative_id])</f>
        <v>Coop_19</v>
      </c>
      <c r="K381" t="str">
        <f>_xlfn.XLOOKUP(scd[[#This Row],[village]],collectioncenters[village],collectioncenters[collection_center_id])</f>
        <v>CC_102</v>
      </c>
      <c r="L381" t="str">
        <f>_xlfn.XLOOKUP(scd[[#This Row],[district]],chillingcenters[district],chillingcenters[chilling_center_id])</f>
        <v>Chill_19</v>
      </c>
      <c r="M381" t="str">
        <f>_xlfn.XLOOKUP(scd[[#This Row],[chilling_center_id]],chillingcenters[chilling_center_id],chillingcenters[zone])</f>
        <v>KA1</v>
      </c>
      <c r="N381" t="str">
        <f>_xlfn.XLOOKUP(scd[[#This Row],[zone]],plants[zone],plants[processing_plant_id])</f>
        <v>Plant_6</v>
      </c>
      <c r="O381" t="s">
        <v>117</v>
      </c>
      <c r="P381">
        <v>16.5</v>
      </c>
      <c r="Q381">
        <v>101.1</v>
      </c>
      <c r="R381">
        <v>4</v>
      </c>
      <c r="S381">
        <v>8.59</v>
      </c>
      <c r="T381">
        <v>28.5</v>
      </c>
      <c r="U381">
        <v>9.1</v>
      </c>
      <c r="V381" t="b">
        <v>0</v>
      </c>
      <c r="W381">
        <v>0</v>
      </c>
      <c r="X381">
        <v>4677.8999999999996</v>
      </c>
      <c r="Y381" s="1">
        <v>45667</v>
      </c>
      <c r="Z381" t="s">
        <v>76</v>
      </c>
      <c r="AA381" t="s">
        <v>54</v>
      </c>
      <c r="AB381" t="s">
        <v>2217</v>
      </c>
      <c r="AC381">
        <v>90</v>
      </c>
      <c r="AD381">
        <v>101.1</v>
      </c>
      <c r="AE381">
        <v>46.27</v>
      </c>
    </row>
    <row r="382" spans="1:31" x14ac:dyDescent="0.25">
      <c r="A382" t="s">
        <v>3259</v>
      </c>
      <c r="B382" s="1">
        <v>45725</v>
      </c>
      <c r="C382" s="2">
        <v>45725.17291666667</v>
      </c>
      <c r="D382" s="2">
        <v>45725.195138888892</v>
      </c>
      <c r="E382" t="s">
        <v>1553</v>
      </c>
      <c r="F382" t="str">
        <f>_xlfn.XLOOKUP(scd[[#This Row],[farm_id]],farms[farm_id],farms[farmer_name])</f>
        <v>Farmer_441</v>
      </c>
      <c r="G382" t="str">
        <f>_xlfn.XLOOKUP(scd[[#This Row],[farm_id]],farms[farm_id],farms[village])</f>
        <v>Village_136</v>
      </c>
      <c r="H382" t="str">
        <f>_xlfn.XLOOKUP(scd[[#This Row],[farm_id]],farms[farm_id],farms[district])</f>
        <v>Jodhpur</v>
      </c>
      <c r="I382" t="str">
        <f>_xlfn.XLOOKUP(scd[[#This Row],[farm_id]],farms[farm_id],farms[state])</f>
        <v>Rajasthan</v>
      </c>
      <c r="J382" t="str">
        <f>_xlfn.XLOOKUP(scd[[#This Row],[district]],cooperatives[district],cooperatives[cooperative_id])</f>
        <v>Coop_23</v>
      </c>
      <c r="K382" t="str">
        <f>_xlfn.XLOOKUP(scd[[#This Row],[village]],collectioncenters[village],collectioncenters[collection_center_id])</f>
        <v>CC_42</v>
      </c>
      <c r="L382" t="str">
        <f>_xlfn.XLOOKUP(scd[[#This Row],[district]],chillingcenters[district],chillingcenters[chilling_center_id])</f>
        <v>Chill_23</v>
      </c>
      <c r="M382" t="str">
        <f>_xlfn.XLOOKUP(scd[[#This Row],[chilling_center_id]],chillingcenters[chilling_center_id],chillingcenters[zone])</f>
        <v>RJ2</v>
      </c>
      <c r="N382" t="str">
        <f>_xlfn.XLOOKUP(scd[[#This Row],[zone]],plants[zone],plants[processing_plant_id])</f>
        <v>Plant_5</v>
      </c>
      <c r="O382" t="s">
        <v>202</v>
      </c>
      <c r="P382">
        <v>6.6</v>
      </c>
      <c r="Q382">
        <v>108.4</v>
      </c>
      <c r="R382">
        <v>4</v>
      </c>
      <c r="S382">
        <v>8.7799999999999994</v>
      </c>
      <c r="T382">
        <v>32.799999999999997</v>
      </c>
      <c r="U382">
        <v>29.1</v>
      </c>
      <c r="V382" t="b">
        <v>0</v>
      </c>
      <c r="W382">
        <v>0.15</v>
      </c>
      <c r="X382">
        <v>5070.43</v>
      </c>
      <c r="Y382" s="1">
        <v>45726</v>
      </c>
      <c r="Z382" t="s">
        <v>41</v>
      </c>
      <c r="AA382" t="s">
        <v>420</v>
      </c>
      <c r="AB382" t="s">
        <v>3261</v>
      </c>
      <c r="AC382">
        <v>32</v>
      </c>
      <c r="AD382">
        <v>108.25</v>
      </c>
      <c r="AE382">
        <v>46.84</v>
      </c>
    </row>
    <row r="383" spans="1:31" x14ac:dyDescent="0.25">
      <c r="A383" t="s">
        <v>1809</v>
      </c>
      <c r="B383" s="1">
        <v>45720</v>
      </c>
      <c r="C383" s="2">
        <v>45720.258333333331</v>
      </c>
      <c r="D383" s="2">
        <v>45720.331250000003</v>
      </c>
      <c r="E383" t="s">
        <v>1810</v>
      </c>
      <c r="F383" t="str">
        <f>_xlfn.XLOOKUP(scd[[#This Row],[farm_id]],farms[farm_id],farms[farmer_name])</f>
        <v>Farmer_169</v>
      </c>
      <c r="G383" t="str">
        <f>_xlfn.XLOOKUP(scd[[#This Row],[farm_id]],farms[farm_id],farms[village])</f>
        <v>Village_63</v>
      </c>
      <c r="H383" t="str">
        <f>_xlfn.XLOOKUP(scd[[#This Row],[farm_id]],farms[farm_id],farms[district])</f>
        <v>Udaipur</v>
      </c>
      <c r="I383" t="str">
        <f>_xlfn.XLOOKUP(scd[[#This Row],[farm_id]],farms[farm_id],farms[state])</f>
        <v>Rajasthan</v>
      </c>
      <c r="J383" t="str">
        <f>_xlfn.XLOOKUP(scd[[#This Row],[district]],cooperatives[district],cooperatives[cooperative_id])</f>
        <v>Coop_17</v>
      </c>
      <c r="K383" t="str">
        <f>_xlfn.XLOOKUP(scd[[#This Row],[village]],collectioncenters[village],collectioncenters[collection_center_id])</f>
        <v>CC_159</v>
      </c>
      <c r="L383" t="str">
        <f>_xlfn.XLOOKUP(scd[[#This Row],[district]],chillingcenters[district],chillingcenters[chilling_center_id])</f>
        <v>Chill_17</v>
      </c>
      <c r="M383" t="str">
        <f>_xlfn.XLOOKUP(scd[[#This Row],[chilling_center_id]],chillingcenters[chilling_center_id],chillingcenters[zone])</f>
        <v>RJ2</v>
      </c>
      <c r="N383" t="str">
        <f>_xlfn.XLOOKUP(scd[[#This Row],[zone]],plants[zone],plants[processing_plant_id])</f>
        <v>Plant_5</v>
      </c>
      <c r="O383" t="s">
        <v>155</v>
      </c>
      <c r="P383">
        <v>5.8</v>
      </c>
      <c r="Q383">
        <v>9.6999999999999993</v>
      </c>
      <c r="R383">
        <v>4.01</v>
      </c>
      <c r="S383">
        <v>8.5500000000000007</v>
      </c>
      <c r="T383">
        <v>31.3</v>
      </c>
      <c r="U383">
        <v>10.6</v>
      </c>
      <c r="V383" t="b">
        <v>0</v>
      </c>
      <c r="W383">
        <v>1.94</v>
      </c>
      <c r="X383">
        <v>358.51</v>
      </c>
      <c r="Y383" s="1">
        <v>45727</v>
      </c>
      <c r="Z383" t="s">
        <v>41</v>
      </c>
      <c r="AA383" t="s">
        <v>216</v>
      </c>
      <c r="AB383" t="s">
        <v>1812</v>
      </c>
      <c r="AC383">
        <v>105</v>
      </c>
      <c r="AD383">
        <v>7.76</v>
      </c>
      <c r="AE383">
        <v>46.2</v>
      </c>
    </row>
    <row r="384" spans="1:31" x14ac:dyDescent="0.25">
      <c r="A384" t="s">
        <v>3318</v>
      </c>
      <c r="B384" s="1">
        <v>45795</v>
      </c>
      <c r="C384" s="2">
        <v>45795.402777777781</v>
      </c>
      <c r="D384" s="2">
        <v>45795.461111111108</v>
      </c>
      <c r="E384" t="s">
        <v>1187</v>
      </c>
      <c r="F384" t="str">
        <f>_xlfn.XLOOKUP(scd[[#This Row],[farm_id]],farms[farm_id],farms[farmer_name])</f>
        <v>Farmer_241</v>
      </c>
      <c r="G384" t="str">
        <f>_xlfn.XLOOKUP(scd[[#This Row],[farm_id]],farms[farm_id],farms[village])</f>
        <v>Village_191</v>
      </c>
      <c r="H384" t="str">
        <f>_xlfn.XLOOKUP(scd[[#This Row],[farm_id]],farms[farm_id],farms[district])</f>
        <v>Udaipur</v>
      </c>
      <c r="I384" t="str">
        <f>_xlfn.XLOOKUP(scd[[#This Row],[farm_id]],farms[farm_id],farms[state])</f>
        <v>Rajasthan</v>
      </c>
      <c r="J384" t="str">
        <f>_xlfn.XLOOKUP(scd[[#This Row],[district]],cooperatives[district],cooperatives[cooperative_id])</f>
        <v>Coop_17</v>
      </c>
      <c r="K384" t="str">
        <f>_xlfn.XLOOKUP(scd[[#This Row],[village]],collectioncenters[village],collectioncenters[collection_center_id])</f>
        <v>CC_102</v>
      </c>
      <c r="L384" t="str">
        <f>_xlfn.XLOOKUP(scd[[#This Row],[district]],chillingcenters[district],chillingcenters[chilling_center_id])</f>
        <v>Chill_17</v>
      </c>
      <c r="M384" t="str">
        <f>_xlfn.XLOOKUP(scd[[#This Row],[chilling_center_id]],chillingcenters[chilling_center_id],chillingcenters[zone])</f>
        <v>RJ2</v>
      </c>
      <c r="N384" t="str">
        <f>_xlfn.XLOOKUP(scd[[#This Row],[zone]],plants[zone],plants[processing_plant_id])</f>
        <v>Plant_5</v>
      </c>
      <c r="O384" t="s">
        <v>727</v>
      </c>
      <c r="P384">
        <v>5.0999999999999996</v>
      </c>
      <c r="Q384">
        <v>101.3</v>
      </c>
      <c r="R384">
        <v>4.01</v>
      </c>
      <c r="S384">
        <v>8.9</v>
      </c>
      <c r="T384">
        <v>27.6</v>
      </c>
      <c r="U384">
        <v>9</v>
      </c>
      <c r="V384" t="b">
        <v>1</v>
      </c>
      <c r="W384">
        <v>0.54</v>
      </c>
      <c r="X384">
        <v>4760.91</v>
      </c>
      <c r="Y384" s="1">
        <v>45797</v>
      </c>
      <c r="Z384" t="s">
        <v>41</v>
      </c>
      <c r="AA384" t="s">
        <v>109</v>
      </c>
      <c r="AB384" t="s">
        <v>3319</v>
      </c>
      <c r="AC384">
        <v>84</v>
      </c>
      <c r="AD384">
        <v>100.759999999999</v>
      </c>
      <c r="AE384">
        <v>47.25</v>
      </c>
    </row>
    <row r="385" spans="1:31" x14ac:dyDescent="0.25">
      <c r="A385" t="s">
        <v>908</v>
      </c>
      <c r="B385" s="1">
        <v>45786</v>
      </c>
      <c r="C385" s="2">
        <v>45786.298611111109</v>
      </c>
      <c r="D385" s="2">
        <v>45786.302083333336</v>
      </c>
      <c r="E385" t="s">
        <v>909</v>
      </c>
      <c r="F385" t="str">
        <f>_xlfn.XLOOKUP(scd[[#This Row],[farm_id]],farms[farm_id],farms[farmer_name])</f>
        <v>Farmer_572</v>
      </c>
      <c r="G385" t="str">
        <f>_xlfn.XLOOKUP(scd[[#This Row],[farm_id]],farms[farm_id],farms[village])</f>
        <v>Village_197</v>
      </c>
      <c r="H385" t="str">
        <f>_xlfn.XLOOKUP(scd[[#This Row],[farm_id]],farms[farm_id],farms[district])</f>
        <v>Chennai</v>
      </c>
      <c r="I385" t="str">
        <f>_xlfn.XLOOKUP(scd[[#This Row],[farm_id]],farms[farm_id],farms[state])</f>
        <v>Tamil Nadu</v>
      </c>
      <c r="J385" t="str">
        <f>_xlfn.XLOOKUP(scd[[#This Row],[district]],cooperatives[district],cooperatives[cooperative_id])</f>
        <v>Coop_22</v>
      </c>
      <c r="K385" t="str">
        <f>_xlfn.XLOOKUP(scd[[#This Row],[village]],collectioncenters[village],collectioncenters[collection_center_id])</f>
        <v>CC_107</v>
      </c>
      <c r="L385" t="str">
        <f>_xlfn.XLOOKUP(scd[[#This Row],[district]],chillingcenters[district],chillingcenters[chilling_center_id])</f>
        <v>Chill_22</v>
      </c>
      <c r="M385" t="str">
        <f>_xlfn.XLOOKUP(scd[[#This Row],[chilling_center_id]],chillingcenters[chilling_center_id],chillingcenters[zone])</f>
        <v>TN1</v>
      </c>
      <c r="N385" t="str">
        <f>_xlfn.XLOOKUP(scd[[#This Row],[zone]],plants[zone],plants[processing_plant_id])</f>
        <v>Plant_1</v>
      </c>
      <c r="O385" t="s">
        <v>593</v>
      </c>
      <c r="P385">
        <v>6</v>
      </c>
      <c r="Q385">
        <v>36.5</v>
      </c>
      <c r="R385">
        <v>4.0199999999999996</v>
      </c>
      <c r="S385">
        <v>8.7100000000000009</v>
      </c>
      <c r="T385">
        <v>29</v>
      </c>
      <c r="U385">
        <v>5.2</v>
      </c>
      <c r="V385" t="b">
        <v>1</v>
      </c>
      <c r="W385">
        <v>0</v>
      </c>
      <c r="X385">
        <v>1705.64</v>
      </c>
      <c r="Y385" s="1">
        <v>45786</v>
      </c>
      <c r="Z385" t="s">
        <v>76</v>
      </c>
      <c r="AA385" t="s">
        <v>42</v>
      </c>
      <c r="AB385" t="s">
        <v>912</v>
      </c>
      <c r="AC385">
        <v>5</v>
      </c>
      <c r="AD385">
        <v>36.5</v>
      </c>
      <c r="AE385">
        <v>46.73</v>
      </c>
    </row>
    <row r="386" spans="1:31" x14ac:dyDescent="0.25">
      <c r="A386" t="s">
        <v>929</v>
      </c>
      <c r="B386" s="1">
        <v>45660</v>
      </c>
      <c r="C386" s="2">
        <v>45660.305555555555</v>
      </c>
      <c r="D386" s="2">
        <v>45660.363888888889</v>
      </c>
      <c r="E386" t="s">
        <v>930</v>
      </c>
      <c r="F386" t="str">
        <f>_xlfn.XLOOKUP(scd[[#This Row],[farm_id]],farms[farm_id],farms[farmer_name])</f>
        <v>Farmer_268</v>
      </c>
      <c r="G386" t="str">
        <f>_xlfn.XLOOKUP(scd[[#This Row],[farm_id]],farms[farm_id],farms[village])</f>
        <v>Village_133</v>
      </c>
      <c r="H386" t="str">
        <f>_xlfn.XLOOKUP(scd[[#This Row],[farm_id]],farms[farm_id],farms[district])</f>
        <v>Ludhiana</v>
      </c>
      <c r="I386" t="str">
        <f>_xlfn.XLOOKUP(scd[[#This Row],[farm_id]],farms[farm_id],farms[state])</f>
        <v>Punjab</v>
      </c>
      <c r="J386" t="str">
        <f>_xlfn.XLOOKUP(scd[[#This Row],[district]],cooperatives[district],cooperatives[cooperative_id])</f>
        <v>Coop_27</v>
      </c>
      <c r="K386" t="str">
        <f>_xlfn.XLOOKUP(scd[[#This Row],[village]],collectioncenters[village],collectioncenters[collection_center_id])</f>
        <v>CC_39</v>
      </c>
      <c r="L386" t="str">
        <f>_xlfn.XLOOKUP(scd[[#This Row],[district]],chillingcenters[district],chillingcenters[chilling_center_id])</f>
        <v>Chill_27</v>
      </c>
      <c r="M386" t="str">
        <f>_xlfn.XLOOKUP(scd[[#This Row],[chilling_center_id]],chillingcenters[chilling_center_id],chillingcenters[zone])</f>
        <v>PJ2</v>
      </c>
      <c r="N386" t="str">
        <f>_xlfn.XLOOKUP(scd[[#This Row],[zone]],plants[zone],plants[processing_plant_id])</f>
        <v>Plant_7</v>
      </c>
      <c r="O386" t="s">
        <v>615</v>
      </c>
      <c r="P386">
        <v>11.7</v>
      </c>
      <c r="Q386">
        <v>38</v>
      </c>
      <c r="R386">
        <v>4.0199999999999996</v>
      </c>
      <c r="S386">
        <v>8.4600000000000009</v>
      </c>
      <c r="T386">
        <v>26.5</v>
      </c>
      <c r="U386">
        <v>2.8</v>
      </c>
      <c r="V386" t="b">
        <v>1</v>
      </c>
      <c r="W386">
        <v>0.08</v>
      </c>
      <c r="X386">
        <v>1743.56</v>
      </c>
      <c r="Y386" s="1">
        <v>45660</v>
      </c>
      <c r="Z386" t="s">
        <v>76</v>
      </c>
      <c r="AA386" t="s">
        <v>42</v>
      </c>
      <c r="AB386" t="s">
        <v>932</v>
      </c>
      <c r="AC386">
        <v>84</v>
      </c>
      <c r="AD386">
        <v>37.92</v>
      </c>
      <c r="AE386">
        <v>45.98</v>
      </c>
    </row>
    <row r="387" spans="1:31" x14ac:dyDescent="0.25">
      <c r="A387" t="s">
        <v>1587</v>
      </c>
      <c r="B387" s="1">
        <v>45761</v>
      </c>
      <c r="C387" s="2">
        <v>45761.413888888892</v>
      </c>
      <c r="D387" s="2">
        <v>45761.459722222222</v>
      </c>
      <c r="E387" t="s">
        <v>1588</v>
      </c>
      <c r="F387" t="str">
        <f>_xlfn.XLOOKUP(scd[[#This Row],[farm_id]],farms[farm_id],farms[farmer_name])</f>
        <v>Farmer_797</v>
      </c>
      <c r="G387" t="str">
        <f>_xlfn.XLOOKUP(scd[[#This Row],[farm_id]],farms[farm_id],farms[village])</f>
        <v>Village_1</v>
      </c>
      <c r="H387" t="str">
        <f>_xlfn.XLOOKUP(scd[[#This Row],[farm_id]],farms[farm_id],farms[district])</f>
        <v>Jaipur</v>
      </c>
      <c r="I387" t="str">
        <f>_xlfn.XLOOKUP(scd[[#This Row],[farm_id]],farms[farm_id],farms[state])</f>
        <v>Rajasthan</v>
      </c>
      <c r="J387" t="str">
        <f>_xlfn.XLOOKUP(scd[[#This Row],[district]],cooperatives[district],cooperatives[cooperative_id])</f>
        <v>Coop_8</v>
      </c>
      <c r="K387" t="str">
        <f>_xlfn.XLOOKUP(scd[[#This Row],[village]],collectioncenters[village],collectioncenters[collection_center_id])</f>
        <v>CC_1</v>
      </c>
      <c r="L387" t="str">
        <f>_xlfn.XLOOKUP(scd[[#This Row],[district]],chillingcenters[district],chillingcenters[chilling_center_id])</f>
        <v>Chill_8</v>
      </c>
      <c r="M387" t="str">
        <f>_xlfn.XLOOKUP(scd[[#This Row],[chilling_center_id]],chillingcenters[chilling_center_id],chillingcenters[zone])</f>
        <v>RJ1</v>
      </c>
      <c r="N387" t="str">
        <f>_xlfn.XLOOKUP(scd[[#This Row],[zone]],plants[zone],plants[processing_plant_id])</f>
        <v>Plant_2</v>
      </c>
      <c r="O387" t="s">
        <v>97</v>
      </c>
      <c r="P387">
        <v>2.7</v>
      </c>
      <c r="Q387">
        <v>9.9</v>
      </c>
      <c r="R387">
        <v>4.0199999999999996</v>
      </c>
      <c r="S387">
        <v>8.8800000000000008</v>
      </c>
      <c r="T387">
        <v>23.3</v>
      </c>
      <c r="U387">
        <v>2.6</v>
      </c>
      <c r="V387" t="b">
        <v>1</v>
      </c>
      <c r="W387">
        <v>0.1</v>
      </c>
      <c r="X387">
        <v>462.95</v>
      </c>
      <c r="Y387" s="1">
        <v>45764</v>
      </c>
      <c r="Z387" t="s">
        <v>239</v>
      </c>
      <c r="AA387" t="s">
        <v>42</v>
      </c>
      <c r="AB387" t="s">
        <v>1589</v>
      </c>
      <c r="AC387">
        <v>66</v>
      </c>
      <c r="AD387">
        <v>9.8000000000000007</v>
      </c>
      <c r="AE387">
        <v>47.24</v>
      </c>
    </row>
    <row r="388" spans="1:31" x14ac:dyDescent="0.25">
      <c r="A388" t="s">
        <v>2547</v>
      </c>
      <c r="B388" s="1">
        <v>45749</v>
      </c>
      <c r="C388" s="2">
        <v>45749.251388888886</v>
      </c>
      <c r="D388" s="2">
        <v>45749.300694444442</v>
      </c>
      <c r="E388" t="s">
        <v>1288</v>
      </c>
      <c r="F388" t="str">
        <f>_xlfn.XLOOKUP(scd[[#This Row],[farm_id]],farms[farm_id],farms[farmer_name])</f>
        <v>Farmer_105</v>
      </c>
      <c r="G388" t="str">
        <f>_xlfn.XLOOKUP(scd[[#This Row],[farm_id]],farms[farm_id],farms[village])</f>
        <v>Village_84</v>
      </c>
      <c r="H388" t="str">
        <f>_xlfn.XLOOKUP(scd[[#This Row],[farm_id]],farms[farm_id],farms[district])</f>
        <v>Mumbai Suburban</v>
      </c>
      <c r="I388" t="str">
        <f>_xlfn.XLOOKUP(scd[[#This Row],[farm_id]],farms[farm_id],farms[state])</f>
        <v>Maharashtra</v>
      </c>
      <c r="J388" t="str">
        <f>_xlfn.XLOOKUP(scd[[#This Row],[district]],cooperatives[district],cooperatives[cooperative_id])</f>
        <v>Coop_3</v>
      </c>
      <c r="K388" t="str">
        <f>_xlfn.XLOOKUP(scd[[#This Row],[village]],collectioncenters[village],collectioncenters[collection_center_id])</f>
        <v>CC_179</v>
      </c>
      <c r="L388" t="str">
        <f>_xlfn.XLOOKUP(scd[[#This Row],[district]],chillingcenters[district],chillingcenters[chilling_center_id])</f>
        <v>Chill_3</v>
      </c>
      <c r="M388" t="str">
        <f>_xlfn.XLOOKUP(scd[[#This Row],[chilling_center_id]],chillingcenters[chilling_center_id],chillingcenters[zone])</f>
        <v>MH1</v>
      </c>
      <c r="N388" t="str">
        <f>_xlfn.XLOOKUP(scd[[#This Row],[zone]],plants[zone],plants[processing_plant_id])</f>
        <v>Plant_4</v>
      </c>
      <c r="O388" t="s">
        <v>185</v>
      </c>
      <c r="P388">
        <v>1</v>
      </c>
      <c r="Q388">
        <v>18.8</v>
      </c>
      <c r="R388">
        <v>4.0199999999999996</v>
      </c>
      <c r="S388">
        <v>8.81</v>
      </c>
      <c r="T388">
        <v>29.9</v>
      </c>
      <c r="U388">
        <v>8.4</v>
      </c>
      <c r="V388" t="b">
        <v>1</v>
      </c>
      <c r="W388">
        <v>0.12</v>
      </c>
      <c r="X388">
        <v>878.52</v>
      </c>
      <c r="Y388" s="1">
        <v>45750</v>
      </c>
      <c r="Z388" t="s">
        <v>239</v>
      </c>
      <c r="AA388" t="s">
        <v>42</v>
      </c>
      <c r="AB388" t="s">
        <v>2548</v>
      </c>
      <c r="AC388">
        <v>71</v>
      </c>
      <c r="AD388">
        <v>18.68</v>
      </c>
      <c r="AE388">
        <v>47.03</v>
      </c>
    </row>
    <row r="389" spans="1:31" x14ac:dyDescent="0.25">
      <c r="A389" t="s">
        <v>2937</v>
      </c>
      <c r="B389" s="1">
        <v>45679</v>
      </c>
      <c r="C389" s="2">
        <v>45679.223611111112</v>
      </c>
      <c r="D389" s="2">
        <v>45679.318055555559</v>
      </c>
      <c r="E389" t="s">
        <v>1478</v>
      </c>
      <c r="F389" t="str">
        <f>_xlfn.XLOOKUP(scd[[#This Row],[farm_id]],farms[farm_id],farms[farmer_name])</f>
        <v>Farmer_542</v>
      </c>
      <c r="G389" t="str">
        <f>_xlfn.XLOOKUP(scd[[#This Row],[farm_id]],farms[farm_id],farms[village])</f>
        <v>Village_58</v>
      </c>
      <c r="H389" t="str">
        <f>_xlfn.XLOOKUP(scd[[#This Row],[farm_id]],farms[farm_id],farms[district])</f>
        <v>Ahmedabad</v>
      </c>
      <c r="I389" t="str">
        <f>_xlfn.XLOOKUP(scd[[#This Row],[farm_id]],farms[farm_id],farms[state])</f>
        <v>Gujarat</v>
      </c>
      <c r="J389" t="str">
        <f>_xlfn.XLOOKUP(scd[[#This Row],[district]],cooperatives[district],cooperatives[cooperative_id])</f>
        <v>Coop_24</v>
      </c>
      <c r="K389" t="str">
        <f>_xlfn.XLOOKUP(scd[[#This Row],[village]],collectioncenters[village],collectioncenters[collection_center_id])</f>
        <v>CC_153</v>
      </c>
      <c r="L389" t="str">
        <f>_xlfn.XLOOKUP(scd[[#This Row],[district]],chillingcenters[district],chillingcenters[chilling_center_id])</f>
        <v>Chill_24</v>
      </c>
      <c r="M389" t="str">
        <f>_xlfn.XLOOKUP(scd[[#This Row],[chilling_center_id]],chillingcenters[chilling_center_id],chillingcenters[zone])</f>
        <v>MH1</v>
      </c>
      <c r="N389" t="str">
        <f>_xlfn.XLOOKUP(scd[[#This Row],[zone]],plants[zone],plants[processing_plant_id])</f>
        <v>Plant_4</v>
      </c>
      <c r="O389" t="s">
        <v>727</v>
      </c>
      <c r="P389">
        <v>12.4</v>
      </c>
      <c r="Q389">
        <v>35.9</v>
      </c>
      <c r="R389">
        <v>4.0199999999999996</v>
      </c>
      <c r="S389">
        <v>8.39</v>
      </c>
      <c r="T389">
        <v>31.9</v>
      </c>
      <c r="U389">
        <v>12</v>
      </c>
      <c r="V389" t="b">
        <v>1</v>
      </c>
      <c r="W389">
        <v>0</v>
      </c>
      <c r="X389">
        <v>1643.14</v>
      </c>
      <c r="Y389" s="1">
        <v>45680</v>
      </c>
      <c r="Z389" t="s">
        <v>41</v>
      </c>
      <c r="AA389" t="s">
        <v>109</v>
      </c>
      <c r="AB389" t="s">
        <v>2939</v>
      </c>
      <c r="AC389">
        <v>136</v>
      </c>
      <c r="AD389">
        <v>35.9</v>
      </c>
      <c r="AE389">
        <v>45.77</v>
      </c>
    </row>
    <row r="390" spans="1:31" x14ac:dyDescent="0.25">
      <c r="A390" t="s">
        <v>3007</v>
      </c>
      <c r="B390" s="1">
        <v>45665</v>
      </c>
      <c r="C390" s="2">
        <v>45665.351388888892</v>
      </c>
      <c r="D390" s="2">
        <v>45665.430555555555</v>
      </c>
      <c r="E390" t="s">
        <v>1765</v>
      </c>
      <c r="F390" t="str">
        <f>_xlfn.XLOOKUP(scd[[#This Row],[farm_id]],farms[farm_id],farms[farmer_name])</f>
        <v>Farmer_407</v>
      </c>
      <c r="G390" t="str">
        <f>_xlfn.XLOOKUP(scd[[#This Row],[farm_id]],farms[farm_id],farms[village])</f>
        <v>Village_45</v>
      </c>
      <c r="H390" t="str">
        <f>_xlfn.XLOOKUP(scd[[#This Row],[farm_id]],farms[farm_id],farms[district])</f>
        <v>Ahmedabad</v>
      </c>
      <c r="I390" t="str">
        <f>_xlfn.XLOOKUP(scd[[#This Row],[farm_id]],farms[farm_id],farms[state])</f>
        <v>Gujarat</v>
      </c>
      <c r="J390" t="str">
        <f>_xlfn.XLOOKUP(scd[[#This Row],[district]],cooperatives[district],cooperatives[cooperative_id])</f>
        <v>Coop_24</v>
      </c>
      <c r="K390" t="str">
        <f>_xlfn.XLOOKUP(scd[[#This Row],[village]],collectioncenters[village],collectioncenters[collection_center_id])</f>
        <v>CC_139</v>
      </c>
      <c r="L390" t="str">
        <f>_xlfn.XLOOKUP(scd[[#This Row],[district]],chillingcenters[district],chillingcenters[chilling_center_id])</f>
        <v>Chill_24</v>
      </c>
      <c r="M390" t="str">
        <f>_xlfn.XLOOKUP(scd[[#This Row],[chilling_center_id]],chillingcenters[chilling_center_id],chillingcenters[zone])</f>
        <v>MH1</v>
      </c>
      <c r="N390" t="str">
        <f>_xlfn.XLOOKUP(scd[[#This Row],[zone]],plants[zone],plants[processing_plant_id])</f>
        <v>Plant_4</v>
      </c>
      <c r="O390" t="s">
        <v>683</v>
      </c>
      <c r="P390">
        <v>7</v>
      </c>
      <c r="Q390">
        <v>77.2</v>
      </c>
      <c r="R390">
        <v>4.0199999999999996</v>
      </c>
      <c r="S390">
        <v>8.5500000000000007</v>
      </c>
      <c r="T390">
        <v>30</v>
      </c>
      <c r="U390">
        <v>7.7</v>
      </c>
      <c r="V390" t="b">
        <v>1</v>
      </c>
      <c r="W390">
        <v>0.5</v>
      </c>
      <c r="X390">
        <v>3547.38</v>
      </c>
      <c r="Y390" s="1">
        <v>45667</v>
      </c>
      <c r="Z390" t="s">
        <v>41</v>
      </c>
      <c r="AA390" t="s">
        <v>42</v>
      </c>
      <c r="AB390" t="s">
        <v>3008</v>
      </c>
      <c r="AC390">
        <v>114</v>
      </c>
      <c r="AD390">
        <v>76.7</v>
      </c>
      <c r="AE390">
        <v>46.25</v>
      </c>
    </row>
    <row r="391" spans="1:31" x14ac:dyDescent="0.25">
      <c r="A391" t="s">
        <v>3036</v>
      </c>
      <c r="B391" s="1">
        <v>45811</v>
      </c>
      <c r="C391" s="2">
        <v>45811.45416666667</v>
      </c>
      <c r="D391" s="2">
        <v>45811.467361111114</v>
      </c>
      <c r="E391" t="s">
        <v>3037</v>
      </c>
      <c r="F391" t="str">
        <f>_xlfn.XLOOKUP(scd[[#This Row],[farm_id]],farms[farm_id],farms[farmer_name])</f>
        <v>Farmer_375</v>
      </c>
      <c r="G391" t="str">
        <f>_xlfn.XLOOKUP(scd[[#This Row],[farm_id]],farms[farm_id],farms[village])</f>
        <v>Village_41</v>
      </c>
      <c r="H391" t="str">
        <f>_xlfn.XLOOKUP(scd[[#This Row],[farm_id]],farms[farm_id],farms[district])</f>
        <v>Surat</v>
      </c>
      <c r="I391" t="str">
        <f>_xlfn.XLOOKUP(scd[[#This Row],[farm_id]],farms[farm_id],farms[state])</f>
        <v>Gujarat</v>
      </c>
      <c r="J391" t="str">
        <f>_xlfn.XLOOKUP(scd[[#This Row],[district]],cooperatives[district],cooperatives[cooperative_id])</f>
        <v>Coop_12</v>
      </c>
      <c r="K391" t="str">
        <f>_xlfn.XLOOKUP(scd[[#This Row],[village]],collectioncenters[village],collectioncenters[collection_center_id])</f>
        <v>CC_135</v>
      </c>
      <c r="L391" t="str">
        <f>_xlfn.XLOOKUP(scd[[#This Row],[district]],chillingcenters[district],chillingcenters[chilling_center_id])</f>
        <v>Chill_12</v>
      </c>
      <c r="M391" t="str">
        <f>_xlfn.XLOOKUP(scd[[#This Row],[chilling_center_id]],chillingcenters[chilling_center_id],chillingcenters[zone])</f>
        <v>MH1</v>
      </c>
      <c r="N391" t="str">
        <f>_xlfn.XLOOKUP(scd[[#This Row],[zone]],plants[zone],plants[processing_plant_id])</f>
        <v>Plant_4</v>
      </c>
      <c r="O391" t="s">
        <v>325</v>
      </c>
      <c r="P391">
        <v>34.5</v>
      </c>
      <c r="Q391">
        <v>24.5</v>
      </c>
      <c r="R391">
        <v>4.0199999999999996</v>
      </c>
      <c r="S391">
        <v>8.44</v>
      </c>
      <c r="T391">
        <v>32.200000000000003</v>
      </c>
      <c r="U391">
        <v>7.3</v>
      </c>
      <c r="V391" t="b">
        <v>1</v>
      </c>
      <c r="W391">
        <v>0.76</v>
      </c>
      <c r="X391">
        <v>1090.1400000000001</v>
      </c>
      <c r="Y391" s="1">
        <v>45812</v>
      </c>
      <c r="Z391" t="s">
        <v>41</v>
      </c>
      <c r="AA391" t="s">
        <v>42</v>
      </c>
      <c r="AB391" t="s">
        <v>3038</v>
      </c>
      <c r="AC391">
        <v>19</v>
      </c>
      <c r="AD391">
        <v>23.74</v>
      </c>
      <c r="AE391">
        <v>45.92</v>
      </c>
    </row>
    <row r="392" spans="1:31" x14ac:dyDescent="0.25">
      <c r="A392" t="s">
        <v>3039</v>
      </c>
      <c r="B392" s="1">
        <v>45671</v>
      </c>
      <c r="C392" s="2">
        <v>45671.395833333336</v>
      </c>
      <c r="D392" s="2">
        <v>45671.429166666669</v>
      </c>
      <c r="E392" t="s">
        <v>1144</v>
      </c>
      <c r="F392" t="str">
        <f>_xlfn.XLOOKUP(scd[[#This Row],[farm_id]],farms[farm_id],farms[farmer_name])</f>
        <v>Farmer_445</v>
      </c>
      <c r="G392" t="str">
        <f>_xlfn.XLOOKUP(scd[[#This Row],[farm_id]],farms[farm_id],farms[village])</f>
        <v>Village_135</v>
      </c>
      <c r="H392" t="str">
        <f>_xlfn.XLOOKUP(scd[[#This Row],[farm_id]],farms[farm_id],farms[district])</f>
        <v>Jalandhar</v>
      </c>
      <c r="I392" t="str">
        <f>_xlfn.XLOOKUP(scd[[#This Row],[farm_id]],farms[farm_id],farms[state])</f>
        <v>Punjab</v>
      </c>
      <c r="J392" t="str">
        <f>_xlfn.XLOOKUP(scd[[#This Row],[district]],cooperatives[district],cooperatives[cooperative_id])</f>
        <v>Coop_26</v>
      </c>
      <c r="K392" t="str">
        <f>_xlfn.XLOOKUP(scd[[#This Row],[village]],collectioncenters[village],collectioncenters[collection_center_id])</f>
        <v>CC_41</v>
      </c>
      <c r="L392" t="str">
        <f>_xlfn.XLOOKUP(scd[[#This Row],[district]],chillingcenters[district],chillingcenters[chilling_center_id])</f>
        <v>Chill_26</v>
      </c>
      <c r="M392" t="str">
        <f>_xlfn.XLOOKUP(scd[[#This Row],[chilling_center_id]],chillingcenters[chilling_center_id],chillingcenters[zone])</f>
        <v>PJ1</v>
      </c>
      <c r="N392" t="str">
        <f>_xlfn.XLOOKUP(scd[[#This Row],[zone]],plants[zone],plants[processing_plant_id])</f>
        <v>Plant_3</v>
      </c>
      <c r="O392" t="s">
        <v>86</v>
      </c>
      <c r="P392">
        <v>10.1</v>
      </c>
      <c r="Q392">
        <v>6</v>
      </c>
      <c r="R392">
        <v>4.0199999999999996</v>
      </c>
      <c r="S392">
        <v>8</v>
      </c>
      <c r="T392">
        <v>30</v>
      </c>
      <c r="U392">
        <v>28.1</v>
      </c>
      <c r="V392" t="b">
        <v>0</v>
      </c>
      <c r="W392">
        <v>3</v>
      </c>
      <c r="X392">
        <v>133.80000000000001</v>
      </c>
      <c r="Y392" s="1">
        <v>45678</v>
      </c>
      <c r="Z392" t="s">
        <v>118</v>
      </c>
      <c r="AA392" t="s">
        <v>42</v>
      </c>
      <c r="AB392" t="s">
        <v>3027</v>
      </c>
      <c r="AC392">
        <v>48</v>
      </c>
      <c r="AD392">
        <v>3</v>
      </c>
      <c r="AE392">
        <v>44.6</v>
      </c>
    </row>
    <row r="393" spans="1:31" x14ac:dyDescent="0.25">
      <c r="A393" t="s">
        <v>1394</v>
      </c>
      <c r="B393" s="1">
        <v>45679</v>
      </c>
      <c r="C393" s="2">
        <v>45679.215277777781</v>
      </c>
      <c r="D393" s="2">
        <v>45679.245833333334</v>
      </c>
      <c r="E393" t="s">
        <v>1374</v>
      </c>
      <c r="F393" t="str">
        <f>_xlfn.XLOOKUP(scd[[#This Row],[farm_id]],farms[farm_id],farms[farmer_name])</f>
        <v>Farmer_900</v>
      </c>
      <c r="G393" t="str">
        <f>_xlfn.XLOOKUP(scd[[#This Row],[farm_id]],farms[farm_id],farms[village])</f>
        <v>Village_45</v>
      </c>
      <c r="H393" t="str">
        <f>_xlfn.XLOOKUP(scd[[#This Row],[farm_id]],farms[farm_id],farms[district])</f>
        <v>Karnal</v>
      </c>
      <c r="I393" t="str">
        <f>_xlfn.XLOOKUP(scd[[#This Row],[farm_id]],farms[farm_id],farms[state])</f>
        <v>Haryana</v>
      </c>
      <c r="J393" t="str">
        <f>_xlfn.XLOOKUP(scd[[#This Row],[district]],cooperatives[district],cooperatives[cooperative_id])</f>
        <v>Coop_1</v>
      </c>
      <c r="K393" t="str">
        <f>_xlfn.XLOOKUP(scd[[#This Row],[village]],collectioncenters[village],collectioncenters[collection_center_id])</f>
        <v>CC_139</v>
      </c>
      <c r="L393" t="str">
        <f>_xlfn.XLOOKUP(scd[[#This Row],[district]],chillingcenters[district],chillingcenters[chilling_center_id])</f>
        <v>Chill_1</v>
      </c>
      <c r="M393" t="str">
        <f>_xlfn.XLOOKUP(scd[[#This Row],[chilling_center_id]],chillingcenters[chilling_center_id],chillingcenters[zone])</f>
        <v>HR1</v>
      </c>
      <c r="N393" t="str">
        <f>_xlfn.XLOOKUP(scd[[#This Row],[zone]],plants[zone],plants[processing_plant_id])</f>
        <v>Plant_11</v>
      </c>
      <c r="O393" t="s">
        <v>40</v>
      </c>
      <c r="P393">
        <v>4.2</v>
      </c>
      <c r="Q393">
        <v>34</v>
      </c>
      <c r="R393">
        <v>4.03</v>
      </c>
      <c r="S393">
        <v>8.4700000000000006</v>
      </c>
      <c r="T393">
        <v>28.4</v>
      </c>
      <c r="U393">
        <v>9.4</v>
      </c>
      <c r="V393" t="b">
        <v>1</v>
      </c>
      <c r="W393">
        <v>0.41</v>
      </c>
      <c r="X393">
        <v>1547.16</v>
      </c>
      <c r="Y393" s="1">
        <v>45681</v>
      </c>
      <c r="Z393" t="s">
        <v>118</v>
      </c>
      <c r="AA393" t="s">
        <v>42</v>
      </c>
      <c r="AB393" t="s">
        <v>1395</v>
      </c>
      <c r="AC393">
        <v>44</v>
      </c>
      <c r="AD393">
        <v>33.590000000000003</v>
      </c>
      <c r="AE393">
        <v>46.06</v>
      </c>
    </row>
    <row r="394" spans="1:31" x14ac:dyDescent="0.25">
      <c r="A394" t="s">
        <v>1712</v>
      </c>
      <c r="B394" s="1">
        <v>45827</v>
      </c>
      <c r="C394" s="2">
        <v>45827.206944444442</v>
      </c>
      <c r="D394" s="2">
        <v>45827.240277777775</v>
      </c>
      <c r="E394" t="s">
        <v>657</v>
      </c>
      <c r="F394" t="str">
        <f>_xlfn.XLOOKUP(scd[[#This Row],[farm_id]],farms[farm_id],farms[farmer_name])</f>
        <v>Farmer_250</v>
      </c>
      <c r="G394" t="str">
        <f>_xlfn.XLOOKUP(scd[[#This Row],[farm_id]],farms[farm_id],farms[village])</f>
        <v>Village_87</v>
      </c>
      <c r="H394" t="str">
        <f>_xlfn.XLOOKUP(scd[[#This Row],[farm_id]],farms[farm_id],farms[district])</f>
        <v>Udaipur</v>
      </c>
      <c r="I394" t="str">
        <f>_xlfn.XLOOKUP(scd[[#This Row],[farm_id]],farms[farm_id],farms[state])</f>
        <v>Rajasthan</v>
      </c>
      <c r="J394" t="str">
        <f>_xlfn.XLOOKUP(scd[[#This Row],[district]],cooperatives[district],cooperatives[cooperative_id])</f>
        <v>Coop_17</v>
      </c>
      <c r="K394" t="str">
        <f>_xlfn.XLOOKUP(scd[[#This Row],[village]],collectioncenters[village],collectioncenters[collection_center_id])</f>
        <v>CC_182</v>
      </c>
      <c r="L394" t="str">
        <f>_xlfn.XLOOKUP(scd[[#This Row],[district]],chillingcenters[district],chillingcenters[chilling_center_id])</f>
        <v>Chill_17</v>
      </c>
      <c r="M394" t="str">
        <f>_xlfn.XLOOKUP(scd[[#This Row],[chilling_center_id]],chillingcenters[chilling_center_id],chillingcenters[zone])</f>
        <v>RJ2</v>
      </c>
      <c r="N394" t="str">
        <f>_xlfn.XLOOKUP(scd[[#This Row],[zone]],plants[zone],plants[processing_plant_id])</f>
        <v>Plant_5</v>
      </c>
      <c r="O394" t="s">
        <v>325</v>
      </c>
      <c r="P394">
        <v>21.8</v>
      </c>
      <c r="Q394">
        <v>13.3</v>
      </c>
      <c r="R394">
        <v>4.03</v>
      </c>
      <c r="S394">
        <v>8.7899999999999991</v>
      </c>
      <c r="T394">
        <v>25.9</v>
      </c>
      <c r="U394">
        <v>2.7</v>
      </c>
      <c r="V394" t="b">
        <v>1</v>
      </c>
      <c r="W394">
        <v>0.52</v>
      </c>
      <c r="X394">
        <v>600.91999999999996</v>
      </c>
      <c r="Y394" s="1">
        <v>45830</v>
      </c>
      <c r="Z394" t="s">
        <v>76</v>
      </c>
      <c r="AA394" t="s">
        <v>42</v>
      </c>
      <c r="AB394" t="s">
        <v>1713</v>
      </c>
      <c r="AC394">
        <v>48</v>
      </c>
      <c r="AD394">
        <v>12.78</v>
      </c>
      <c r="AE394">
        <v>47.02</v>
      </c>
    </row>
    <row r="395" spans="1:31" x14ac:dyDescent="0.25">
      <c r="A395" t="s">
        <v>1948</v>
      </c>
      <c r="B395" s="1">
        <v>45726</v>
      </c>
      <c r="C395" s="2">
        <v>45726.2</v>
      </c>
      <c r="D395" s="2">
        <v>45726.217361111114</v>
      </c>
      <c r="E395" t="s">
        <v>525</v>
      </c>
      <c r="F395" t="str">
        <f>_xlfn.XLOOKUP(scd[[#This Row],[farm_id]],farms[farm_id],farms[farmer_name])</f>
        <v>Farmer_330</v>
      </c>
      <c r="G395" t="str">
        <f>_xlfn.XLOOKUP(scd[[#This Row],[farm_id]],farms[farm_id],farms[village])</f>
        <v>Village_43</v>
      </c>
      <c r="H395" t="str">
        <f>_xlfn.XLOOKUP(scd[[#This Row],[farm_id]],farms[farm_id],farms[district])</f>
        <v>Bengaluru Rural</v>
      </c>
      <c r="I395" t="str">
        <f>_xlfn.XLOOKUP(scd[[#This Row],[farm_id]],farms[farm_id],farms[state])</f>
        <v>Karnataka</v>
      </c>
      <c r="J395" t="str">
        <f>_xlfn.XLOOKUP(scd[[#This Row],[district]],cooperatives[district],cooperatives[cooperative_id])</f>
        <v>Coop_19</v>
      </c>
      <c r="K395" t="str">
        <f>_xlfn.XLOOKUP(scd[[#This Row],[village]],collectioncenters[village],collectioncenters[collection_center_id])</f>
        <v>CC_137</v>
      </c>
      <c r="L395" t="str">
        <f>_xlfn.XLOOKUP(scd[[#This Row],[district]],chillingcenters[district],chillingcenters[chilling_center_id])</f>
        <v>Chill_19</v>
      </c>
      <c r="M395" t="str">
        <f>_xlfn.XLOOKUP(scd[[#This Row],[chilling_center_id]],chillingcenters[chilling_center_id],chillingcenters[zone])</f>
        <v>KA1</v>
      </c>
      <c r="N395" t="str">
        <f>_xlfn.XLOOKUP(scd[[#This Row],[zone]],plants[zone],plants[processing_plant_id])</f>
        <v>Plant_6</v>
      </c>
      <c r="O395" t="s">
        <v>660</v>
      </c>
      <c r="P395">
        <v>2.2999999999999998</v>
      </c>
      <c r="Q395">
        <v>50.4</v>
      </c>
      <c r="R395">
        <v>4.03</v>
      </c>
      <c r="S395">
        <v>8.76</v>
      </c>
      <c r="T395">
        <v>31.3</v>
      </c>
      <c r="U395">
        <v>5.4</v>
      </c>
      <c r="V395" t="b">
        <v>1</v>
      </c>
      <c r="W395">
        <v>0.24</v>
      </c>
      <c r="X395">
        <v>2354.0100000000002</v>
      </c>
      <c r="Y395" s="1">
        <v>45728</v>
      </c>
      <c r="Z395" t="s">
        <v>41</v>
      </c>
      <c r="AA395" t="s">
        <v>420</v>
      </c>
      <c r="AB395" t="s">
        <v>1949</v>
      </c>
      <c r="AC395">
        <v>25</v>
      </c>
      <c r="AD395">
        <v>50.16</v>
      </c>
      <c r="AE395">
        <v>46.93</v>
      </c>
    </row>
    <row r="396" spans="1:31" x14ac:dyDescent="0.25">
      <c r="A396" t="s">
        <v>2178</v>
      </c>
      <c r="B396" s="1">
        <v>45770</v>
      </c>
      <c r="C396" s="2">
        <v>45770.447222222225</v>
      </c>
      <c r="D396" s="2">
        <v>45770.553472222222</v>
      </c>
      <c r="E396" t="s">
        <v>2179</v>
      </c>
      <c r="F396" t="str">
        <f>_xlfn.XLOOKUP(scd[[#This Row],[farm_id]],farms[farm_id],farms[farmer_name])</f>
        <v>Farmer_429</v>
      </c>
      <c r="G396" t="str">
        <f>_xlfn.XLOOKUP(scd[[#This Row],[farm_id]],farms[farm_id],farms[village])</f>
        <v>Village_160</v>
      </c>
      <c r="H396" t="str">
        <f>_xlfn.XLOOKUP(scd[[#This Row],[farm_id]],farms[farm_id],farms[district])</f>
        <v>Mumbai Suburban</v>
      </c>
      <c r="I396" t="str">
        <f>_xlfn.XLOOKUP(scd[[#This Row],[farm_id]],farms[farm_id],farms[state])</f>
        <v>Maharashtra</v>
      </c>
      <c r="J396" t="str">
        <f>_xlfn.XLOOKUP(scd[[#This Row],[district]],cooperatives[district],cooperatives[cooperative_id])</f>
        <v>Coop_3</v>
      </c>
      <c r="K396" t="str">
        <f>_xlfn.XLOOKUP(scd[[#This Row],[village]],collectioncenters[village],collectioncenters[collection_center_id])</f>
        <v>CC_69</v>
      </c>
      <c r="L396" t="str">
        <f>_xlfn.XLOOKUP(scd[[#This Row],[district]],chillingcenters[district],chillingcenters[chilling_center_id])</f>
        <v>Chill_3</v>
      </c>
      <c r="M396" t="str">
        <f>_xlfn.XLOOKUP(scd[[#This Row],[chilling_center_id]],chillingcenters[chilling_center_id],chillingcenters[zone])</f>
        <v>MH1</v>
      </c>
      <c r="N396" t="str">
        <f>_xlfn.XLOOKUP(scd[[#This Row],[zone]],plants[zone],plants[processing_plant_id])</f>
        <v>Plant_4</v>
      </c>
      <c r="O396" t="s">
        <v>40</v>
      </c>
      <c r="P396">
        <v>16.100000000000001</v>
      </c>
      <c r="Q396">
        <v>5.4</v>
      </c>
      <c r="R396">
        <v>4.03</v>
      </c>
      <c r="S396">
        <v>8.49</v>
      </c>
      <c r="T396">
        <v>26.4</v>
      </c>
      <c r="U396">
        <v>21.4</v>
      </c>
      <c r="V396" t="b">
        <v>0</v>
      </c>
      <c r="W396">
        <v>0</v>
      </c>
      <c r="X396">
        <v>249.05</v>
      </c>
      <c r="Y396" s="1">
        <v>45777</v>
      </c>
      <c r="Z396" t="s">
        <v>76</v>
      </c>
      <c r="AA396" t="s">
        <v>42</v>
      </c>
      <c r="AB396" t="s">
        <v>2181</v>
      </c>
      <c r="AC396">
        <v>153</v>
      </c>
      <c r="AD396">
        <v>5.4</v>
      </c>
      <c r="AE396">
        <v>46.12</v>
      </c>
    </row>
    <row r="397" spans="1:31" x14ac:dyDescent="0.25">
      <c r="A397" t="s">
        <v>2674</v>
      </c>
      <c r="B397" s="1">
        <v>45759</v>
      </c>
      <c r="C397" s="2">
        <v>45759.250694444447</v>
      </c>
      <c r="D397" s="2">
        <v>45759.299305555556</v>
      </c>
      <c r="E397" t="s">
        <v>2675</v>
      </c>
      <c r="F397" t="str">
        <f>_xlfn.XLOOKUP(scd[[#This Row],[farm_id]],farms[farm_id],farms[farmer_name])</f>
        <v>Farmer_261</v>
      </c>
      <c r="G397" t="str">
        <f>_xlfn.XLOOKUP(scd[[#This Row],[farm_id]],farms[farm_id],farms[village])</f>
        <v>Village_48</v>
      </c>
      <c r="H397" t="str">
        <f>_xlfn.XLOOKUP(scd[[#This Row],[farm_id]],farms[farm_id],farms[district])</f>
        <v>Ahmedabad</v>
      </c>
      <c r="I397" t="str">
        <f>_xlfn.XLOOKUP(scd[[#This Row],[farm_id]],farms[farm_id],farms[state])</f>
        <v>Gujarat</v>
      </c>
      <c r="J397" t="str">
        <f>_xlfn.XLOOKUP(scd[[#This Row],[district]],cooperatives[district],cooperatives[cooperative_id])</f>
        <v>Coop_24</v>
      </c>
      <c r="K397" t="str">
        <f>_xlfn.XLOOKUP(scd[[#This Row],[village]],collectioncenters[village],collectioncenters[collection_center_id])</f>
        <v>CC_142</v>
      </c>
      <c r="L397" t="str">
        <f>_xlfn.XLOOKUP(scd[[#This Row],[district]],chillingcenters[district],chillingcenters[chilling_center_id])</f>
        <v>Chill_24</v>
      </c>
      <c r="M397" t="str">
        <f>_xlfn.XLOOKUP(scd[[#This Row],[chilling_center_id]],chillingcenters[chilling_center_id],chillingcenters[zone])</f>
        <v>MH1</v>
      </c>
      <c r="N397" t="str">
        <f>_xlfn.XLOOKUP(scd[[#This Row],[zone]],plants[zone],plants[processing_plant_id])</f>
        <v>Plant_4</v>
      </c>
      <c r="O397" t="s">
        <v>632</v>
      </c>
      <c r="P397">
        <v>38.700000000000003</v>
      </c>
      <c r="Q397">
        <v>28.6</v>
      </c>
      <c r="R397">
        <v>4.03</v>
      </c>
      <c r="S397">
        <v>8.6</v>
      </c>
      <c r="T397">
        <v>27.9</v>
      </c>
      <c r="U397">
        <v>5.5</v>
      </c>
      <c r="V397" t="b">
        <v>1</v>
      </c>
      <c r="W397">
        <v>0.56000000000000005</v>
      </c>
      <c r="X397">
        <v>1302.46</v>
      </c>
      <c r="Y397" s="1">
        <v>45760</v>
      </c>
      <c r="Z397" t="s">
        <v>76</v>
      </c>
      <c r="AA397" t="s">
        <v>42</v>
      </c>
      <c r="AB397" t="s">
        <v>2676</v>
      </c>
      <c r="AC397">
        <v>70</v>
      </c>
      <c r="AD397">
        <v>28.04</v>
      </c>
      <c r="AE397">
        <v>46.45</v>
      </c>
    </row>
    <row r="398" spans="1:31" x14ac:dyDescent="0.25">
      <c r="A398" t="s">
        <v>2911</v>
      </c>
      <c r="B398" s="1">
        <v>45817</v>
      </c>
      <c r="C398" s="2">
        <v>45817.440972222219</v>
      </c>
      <c r="D398" s="2">
        <v>45817.505555555559</v>
      </c>
      <c r="E398" t="s">
        <v>2379</v>
      </c>
      <c r="F398" t="str">
        <f>_xlfn.XLOOKUP(scd[[#This Row],[farm_id]],farms[farm_id],farms[farmer_name])</f>
        <v>Farmer_520</v>
      </c>
      <c r="G398" t="str">
        <f>_xlfn.XLOOKUP(scd[[#This Row],[farm_id]],farms[farm_id],farms[village])</f>
        <v>Village_175</v>
      </c>
      <c r="H398" t="str">
        <f>_xlfn.XLOOKUP(scd[[#This Row],[farm_id]],farms[farm_id],farms[district])</f>
        <v>Ludhiana</v>
      </c>
      <c r="I398" t="str">
        <f>_xlfn.XLOOKUP(scd[[#This Row],[farm_id]],farms[farm_id],farms[state])</f>
        <v>Punjab</v>
      </c>
      <c r="J398" t="str">
        <f>_xlfn.XLOOKUP(scd[[#This Row],[district]],cooperatives[district],cooperatives[cooperative_id])</f>
        <v>Coop_27</v>
      </c>
      <c r="K398" t="str">
        <f>_xlfn.XLOOKUP(scd[[#This Row],[village]],collectioncenters[village],collectioncenters[collection_center_id])</f>
        <v>CC_84</v>
      </c>
      <c r="L398" t="str">
        <f>_xlfn.XLOOKUP(scd[[#This Row],[district]],chillingcenters[district],chillingcenters[chilling_center_id])</f>
        <v>Chill_27</v>
      </c>
      <c r="M398" t="str">
        <f>_xlfn.XLOOKUP(scd[[#This Row],[chilling_center_id]],chillingcenters[chilling_center_id],chillingcenters[zone])</f>
        <v>PJ2</v>
      </c>
      <c r="N398" t="str">
        <f>_xlfn.XLOOKUP(scd[[#This Row],[zone]],plants[zone],plants[processing_plant_id])</f>
        <v>Plant_7</v>
      </c>
      <c r="O398" t="s">
        <v>856</v>
      </c>
      <c r="P398">
        <v>22.3</v>
      </c>
      <c r="Q398">
        <v>12.1</v>
      </c>
      <c r="R398">
        <v>4.03</v>
      </c>
      <c r="S398">
        <v>8.41</v>
      </c>
      <c r="T398">
        <v>30.9</v>
      </c>
      <c r="U398">
        <v>7.1</v>
      </c>
      <c r="V398" t="b">
        <v>1</v>
      </c>
      <c r="W398">
        <v>0.69</v>
      </c>
      <c r="X398">
        <v>523.49</v>
      </c>
      <c r="Y398" s="1">
        <v>45820</v>
      </c>
      <c r="Z398" t="s">
        <v>76</v>
      </c>
      <c r="AA398" t="s">
        <v>42</v>
      </c>
      <c r="AB398" t="s">
        <v>2913</v>
      </c>
      <c r="AC398">
        <v>93</v>
      </c>
      <c r="AD398">
        <v>11.41</v>
      </c>
      <c r="AE398">
        <v>45.88</v>
      </c>
    </row>
    <row r="399" spans="1:31" x14ac:dyDescent="0.25">
      <c r="A399" t="s">
        <v>2914</v>
      </c>
      <c r="B399" s="1">
        <v>45835</v>
      </c>
      <c r="C399" s="2">
        <v>45835.20416666667</v>
      </c>
      <c r="D399" s="2">
        <v>45835.209027777775</v>
      </c>
      <c r="E399" t="s">
        <v>1979</v>
      </c>
      <c r="F399" t="str">
        <f>_xlfn.XLOOKUP(scd[[#This Row],[farm_id]],farms[farm_id],farms[farmer_name])</f>
        <v>Farmer_575</v>
      </c>
      <c r="G399" t="str">
        <f>_xlfn.XLOOKUP(scd[[#This Row],[farm_id]],farms[farm_id],farms[village])</f>
        <v>Village_139</v>
      </c>
      <c r="H399" t="str">
        <f>_xlfn.XLOOKUP(scd[[#This Row],[farm_id]],farms[farm_id],farms[district])</f>
        <v>Chennai</v>
      </c>
      <c r="I399" t="str">
        <f>_xlfn.XLOOKUP(scd[[#This Row],[farm_id]],farms[farm_id],farms[state])</f>
        <v>Tamil Nadu</v>
      </c>
      <c r="J399" t="str">
        <f>_xlfn.XLOOKUP(scd[[#This Row],[district]],cooperatives[district],cooperatives[cooperative_id])</f>
        <v>Coop_22</v>
      </c>
      <c r="K399" t="str">
        <f>_xlfn.XLOOKUP(scd[[#This Row],[village]],collectioncenters[village],collectioncenters[collection_center_id])</f>
        <v>CC_45</v>
      </c>
      <c r="L399" t="str">
        <f>_xlfn.XLOOKUP(scd[[#This Row],[district]],chillingcenters[district],chillingcenters[chilling_center_id])</f>
        <v>Chill_22</v>
      </c>
      <c r="M399" t="str">
        <f>_xlfn.XLOOKUP(scd[[#This Row],[chilling_center_id]],chillingcenters[chilling_center_id],chillingcenters[zone])</f>
        <v>TN1</v>
      </c>
      <c r="N399" t="str">
        <f>_xlfn.XLOOKUP(scd[[#This Row],[zone]],plants[zone],plants[processing_plant_id])</f>
        <v>Plant_1</v>
      </c>
      <c r="O399" t="s">
        <v>447</v>
      </c>
      <c r="P399">
        <v>19.2</v>
      </c>
      <c r="Q399">
        <v>62.8</v>
      </c>
      <c r="R399">
        <v>4.03</v>
      </c>
      <c r="S399">
        <v>9.48</v>
      </c>
      <c r="T399">
        <v>31.6</v>
      </c>
      <c r="U399">
        <v>8.3000000000000007</v>
      </c>
      <c r="V399" t="b">
        <v>1</v>
      </c>
      <c r="W399">
        <v>0.51</v>
      </c>
      <c r="X399">
        <v>3057.82</v>
      </c>
      <c r="Y399" s="1">
        <v>45837</v>
      </c>
      <c r="Z399" t="s">
        <v>76</v>
      </c>
      <c r="AA399" t="s">
        <v>42</v>
      </c>
      <c r="AB399" t="s">
        <v>2915</v>
      </c>
      <c r="AC399">
        <v>7</v>
      </c>
      <c r="AD399">
        <v>62.29</v>
      </c>
      <c r="AE399">
        <v>49.09</v>
      </c>
    </row>
    <row r="400" spans="1:31" x14ac:dyDescent="0.25">
      <c r="A400" t="s">
        <v>629</v>
      </c>
      <c r="B400" s="1">
        <v>45796</v>
      </c>
      <c r="C400" s="2">
        <v>45796.258333333331</v>
      </c>
      <c r="D400" s="2">
        <v>45796.333333333336</v>
      </c>
      <c r="E400" t="s">
        <v>630</v>
      </c>
      <c r="F400" t="str">
        <f>_xlfn.XLOOKUP(scd[[#This Row],[farm_id]],farms[farm_id],farms[farmer_name])</f>
        <v>Farmer_234</v>
      </c>
      <c r="G400" t="str">
        <f>_xlfn.XLOOKUP(scd[[#This Row],[farm_id]],farms[farm_id],farms[village])</f>
        <v>Village_138</v>
      </c>
      <c r="H400" t="str">
        <f>_xlfn.XLOOKUP(scd[[#This Row],[farm_id]],farms[farm_id],farms[district])</f>
        <v>Vadodara</v>
      </c>
      <c r="I400" t="str">
        <f>_xlfn.XLOOKUP(scd[[#This Row],[farm_id]],farms[farm_id],farms[state])</f>
        <v>Gujarat</v>
      </c>
      <c r="J400" t="str">
        <f>_xlfn.XLOOKUP(scd[[#This Row],[district]],cooperatives[district],cooperatives[cooperative_id])</f>
        <v>Coop_6</v>
      </c>
      <c r="K400" t="str">
        <f>_xlfn.XLOOKUP(scd[[#This Row],[village]],collectioncenters[village],collectioncenters[collection_center_id])</f>
        <v>CC_44</v>
      </c>
      <c r="L400" t="str">
        <f>_xlfn.XLOOKUP(scd[[#This Row],[district]],chillingcenters[district],chillingcenters[chilling_center_id])</f>
        <v>Chill_6</v>
      </c>
      <c r="M400" t="str">
        <f>_xlfn.XLOOKUP(scd[[#This Row],[chilling_center_id]],chillingcenters[chilling_center_id],chillingcenters[zone])</f>
        <v>MH1</v>
      </c>
      <c r="N400" t="str">
        <f>_xlfn.XLOOKUP(scd[[#This Row],[zone]],plants[zone],plants[processing_plant_id])</f>
        <v>Plant_4</v>
      </c>
      <c r="O400" t="s">
        <v>632</v>
      </c>
      <c r="P400">
        <v>2.8</v>
      </c>
      <c r="Q400">
        <v>30.7</v>
      </c>
      <c r="R400">
        <v>4.04</v>
      </c>
      <c r="S400">
        <v>8.33</v>
      </c>
      <c r="T400">
        <v>22.2</v>
      </c>
      <c r="U400">
        <v>4.9000000000000004</v>
      </c>
      <c r="V400" t="b">
        <v>1</v>
      </c>
      <c r="W400">
        <v>0</v>
      </c>
      <c r="X400">
        <v>1402.68</v>
      </c>
      <c r="Y400" s="1">
        <v>45797</v>
      </c>
      <c r="Z400" t="s">
        <v>118</v>
      </c>
      <c r="AA400" t="s">
        <v>42</v>
      </c>
      <c r="AB400" t="s">
        <v>633</v>
      </c>
      <c r="AC400">
        <v>108</v>
      </c>
      <c r="AD400">
        <v>30.7</v>
      </c>
      <c r="AE400">
        <v>45.69</v>
      </c>
    </row>
    <row r="401" spans="1:31" x14ac:dyDescent="0.25">
      <c r="A401" t="s">
        <v>756</v>
      </c>
      <c r="B401" s="1">
        <v>45799</v>
      </c>
      <c r="C401" s="2">
        <v>45799.208333333336</v>
      </c>
      <c r="D401" s="2">
        <v>45799.227083333331</v>
      </c>
      <c r="E401" t="s">
        <v>757</v>
      </c>
      <c r="F401" t="str">
        <f>_xlfn.XLOOKUP(scd[[#This Row],[farm_id]],farms[farm_id],farms[farmer_name])</f>
        <v>Farmer_744</v>
      </c>
      <c r="G401" t="str">
        <f>_xlfn.XLOOKUP(scd[[#This Row],[farm_id]],farms[farm_id],farms[village])</f>
        <v>Village_155</v>
      </c>
      <c r="H401" t="str">
        <f>_xlfn.XLOOKUP(scd[[#This Row],[farm_id]],farms[farm_id],farms[district])</f>
        <v>Surat</v>
      </c>
      <c r="I401" t="str">
        <f>_xlfn.XLOOKUP(scd[[#This Row],[farm_id]],farms[farm_id],farms[state])</f>
        <v>Gujarat</v>
      </c>
      <c r="J401" t="str">
        <f>_xlfn.XLOOKUP(scd[[#This Row],[district]],cooperatives[district],cooperatives[cooperative_id])</f>
        <v>Coop_12</v>
      </c>
      <c r="K401" t="str">
        <f>_xlfn.XLOOKUP(scd[[#This Row],[village]],collectioncenters[village],collectioncenters[collection_center_id])</f>
        <v>CC_63</v>
      </c>
      <c r="L401" t="str">
        <f>_xlfn.XLOOKUP(scd[[#This Row],[district]],chillingcenters[district],chillingcenters[chilling_center_id])</f>
        <v>Chill_12</v>
      </c>
      <c r="M401" t="str">
        <f>_xlfn.XLOOKUP(scd[[#This Row],[chilling_center_id]],chillingcenters[chilling_center_id],chillingcenters[zone])</f>
        <v>MH1</v>
      </c>
      <c r="N401" t="str">
        <f>_xlfn.XLOOKUP(scd[[#This Row],[zone]],plants[zone],plants[processing_plant_id])</f>
        <v>Plant_4</v>
      </c>
      <c r="O401" t="s">
        <v>86</v>
      </c>
      <c r="P401">
        <v>2.5</v>
      </c>
      <c r="Q401">
        <v>10.3</v>
      </c>
      <c r="R401">
        <v>4.04</v>
      </c>
      <c r="S401">
        <v>8.2799999999999994</v>
      </c>
      <c r="T401">
        <v>28.8</v>
      </c>
      <c r="U401">
        <v>26.4</v>
      </c>
      <c r="V401" t="b">
        <v>0</v>
      </c>
      <c r="W401">
        <v>5.15</v>
      </c>
      <c r="X401">
        <v>234.53</v>
      </c>
      <c r="Y401" s="1">
        <v>45801</v>
      </c>
      <c r="Z401" t="s">
        <v>239</v>
      </c>
      <c r="AA401" t="s">
        <v>42</v>
      </c>
      <c r="AB401" t="s">
        <v>760</v>
      </c>
      <c r="AC401">
        <v>27</v>
      </c>
      <c r="AD401">
        <v>5.15</v>
      </c>
      <c r="AE401">
        <v>45.54</v>
      </c>
    </row>
    <row r="402" spans="1:31" x14ac:dyDescent="0.25">
      <c r="A402" t="s">
        <v>996</v>
      </c>
      <c r="B402" s="1">
        <v>45669</v>
      </c>
      <c r="C402" s="2">
        <v>45669.17291666667</v>
      </c>
      <c r="D402" s="2">
        <v>45669.248611111114</v>
      </c>
      <c r="E402" t="s">
        <v>997</v>
      </c>
      <c r="F402" t="str">
        <f>_xlfn.XLOOKUP(scd[[#This Row],[farm_id]],farms[farm_id],farms[farmer_name])</f>
        <v>Farmer_182</v>
      </c>
      <c r="G402" t="str">
        <f>_xlfn.XLOOKUP(scd[[#This Row],[farm_id]],farms[farm_id],farms[village])</f>
        <v>Village_181</v>
      </c>
      <c r="H402" t="str">
        <f>_xlfn.XLOOKUP(scd[[#This Row],[farm_id]],farms[farm_id],farms[district])</f>
        <v>Bengaluru Rural</v>
      </c>
      <c r="I402" t="str">
        <f>_xlfn.XLOOKUP(scd[[#This Row],[farm_id]],farms[farm_id],farms[state])</f>
        <v>Karnataka</v>
      </c>
      <c r="J402" t="str">
        <f>_xlfn.XLOOKUP(scd[[#This Row],[district]],cooperatives[district],cooperatives[cooperative_id])</f>
        <v>Coop_19</v>
      </c>
      <c r="K402" t="str">
        <f>_xlfn.XLOOKUP(scd[[#This Row],[village]],collectioncenters[village],collectioncenters[collection_center_id])</f>
        <v>CC_91</v>
      </c>
      <c r="L402" t="str">
        <f>_xlfn.XLOOKUP(scd[[#This Row],[district]],chillingcenters[district],chillingcenters[chilling_center_id])</f>
        <v>Chill_19</v>
      </c>
      <c r="M402" t="str">
        <f>_xlfn.XLOOKUP(scd[[#This Row],[chilling_center_id]],chillingcenters[chilling_center_id],chillingcenters[zone])</f>
        <v>KA1</v>
      </c>
      <c r="N402" t="str">
        <f>_xlfn.XLOOKUP(scd[[#This Row],[zone]],plants[zone],plants[processing_plant_id])</f>
        <v>Plant_6</v>
      </c>
      <c r="O402" t="s">
        <v>998</v>
      </c>
      <c r="P402">
        <v>14.6</v>
      </c>
      <c r="Q402">
        <v>108</v>
      </c>
      <c r="R402">
        <v>4.04</v>
      </c>
      <c r="S402">
        <v>8.69</v>
      </c>
      <c r="T402">
        <v>27.4</v>
      </c>
      <c r="U402">
        <v>25.2</v>
      </c>
      <c r="V402" t="b">
        <v>1</v>
      </c>
      <c r="W402">
        <v>0.21</v>
      </c>
      <c r="X402">
        <v>5041.34</v>
      </c>
      <c r="Y402" s="1">
        <v>45676</v>
      </c>
      <c r="Z402" t="s">
        <v>41</v>
      </c>
      <c r="AA402" t="s">
        <v>42</v>
      </c>
      <c r="AB402" t="s">
        <v>999</v>
      </c>
      <c r="AC402">
        <v>109</v>
      </c>
      <c r="AD402">
        <v>107.79</v>
      </c>
      <c r="AE402">
        <v>46.77</v>
      </c>
    </row>
    <row r="403" spans="1:31" x14ac:dyDescent="0.25">
      <c r="A403" t="s">
        <v>1464</v>
      </c>
      <c r="B403" s="1">
        <v>45703</v>
      </c>
      <c r="C403" s="2">
        <v>45703.302083333336</v>
      </c>
      <c r="D403" s="2">
        <v>45703.338194444441</v>
      </c>
      <c r="E403" t="s">
        <v>876</v>
      </c>
      <c r="F403" t="str">
        <f>_xlfn.XLOOKUP(scd[[#This Row],[farm_id]],farms[farm_id],farms[farmer_name])</f>
        <v>Farmer_645</v>
      </c>
      <c r="G403" t="str">
        <f>_xlfn.XLOOKUP(scd[[#This Row],[farm_id]],farms[farm_id],farms[village])</f>
        <v>Village_142</v>
      </c>
      <c r="H403" t="str">
        <f>_xlfn.XLOOKUP(scd[[#This Row],[farm_id]],farms[farm_id],farms[district])</f>
        <v>Panipat</v>
      </c>
      <c r="I403" t="str">
        <f>_xlfn.XLOOKUP(scd[[#This Row],[farm_id]],farms[farm_id],farms[state])</f>
        <v>Haryana</v>
      </c>
      <c r="J403" t="str">
        <f>_xlfn.XLOOKUP(scd[[#This Row],[district]],cooperatives[district],cooperatives[cooperative_id])</f>
        <v>Coop_28</v>
      </c>
      <c r="K403" t="str">
        <f>_xlfn.XLOOKUP(scd[[#This Row],[village]],collectioncenters[village],collectioncenters[collection_center_id])</f>
        <v>CC_49</v>
      </c>
      <c r="L403" t="str">
        <f>_xlfn.XLOOKUP(scd[[#This Row],[district]],chillingcenters[district],chillingcenters[chilling_center_id])</f>
        <v>Chill_28</v>
      </c>
      <c r="M403" t="str">
        <f>_xlfn.XLOOKUP(scd[[#This Row],[chilling_center_id]],chillingcenters[chilling_center_id],chillingcenters[zone])</f>
        <v>HR2</v>
      </c>
      <c r="N403" t="str">
        <f>_xlfn.XLOOKUP(scd[[#This Row],[zone]],plants[zone],plants[processing_plant_id])</f>
        <v>Plant_12</v>
      </c>
      <c r="O403" t="s">
        <v>994</v>
      </c>
      <c r="P403">
        <v>14.1</v>
      </c>
      <c r="Q403">
        <v>6</v>
      </c>
      <c r="R403">
        <v>4.04</v>
      </c>
      <c r="S403">
        <v>8.18</v>
      </c>
      <c r="T403">
        <v>39.6</v>
      </c>
      <c r="U403">
        <v>35</v>
      </c>
      <c r="V403" t="b">
        <v>1</v>
      </c>
      <c r="W403">
        <v>0</v>
      </c>
      <c r="X403">
        <v>271.44</v>
      </c>
      <c r="Y403" s="1">
        <v>45705</v>
      </c>
      <c r="Z403" t="s">
        <v>118</v>
      </c>
      <c r="AA403" t="s">
        <v>42</v>
      </c>
      <c r="AB403" t="s">
        <v>1465</v>
      </c>
      <c r="AC403">
        <v>52</v>
      </c>
      <c r="AD403">
        <v>6</v>
      </c>
      <c r="AE403">
        <v>45.24</v>
      </c>
    </row>
    <row r="404" spans="1:31" x14ac:dyDescent="0.25">
      <c r="A404" t="s">
        <v>1787</v>
      </c>
      <c r="B404" s="1">
        <v>45771</v>
      </c>
      <c r="C404" s="2">
        <v>45771.311111111114</v>
      </c>
      <c r="D404" s="2">
        <v>45771.35833333333</v>
      </c>
      <c r="E404" t="s">
        <v>1788</v>
      </c>
      <c r="F404" t="str">
        <f>_xlfn.XLOOKUP(scd[[#This Row],[farm_id]],farms[farm_id],farms[farmer_name])</f>
        <v>Farmer_769</v>
      </c>
      <c r="G404" t="str">
        <f>_xlfn.XLOOKUP(scd[[#This Row],[farm_id]],farms[farm_id],farms[village])</f>
        <v>Village_126</v>
      </c>
      <c r="H404" t="str">
        <f>_xlfn.XLOOKUP(scd[[#This Row],[farm_id]],farms[farm_id],farms[district])</f>
        <v>Jaipur</v>
      </c>
      <c r="I404" t="str">
        <f>_xlfn.XLOOKUP(scd[[#This Row],[farm_id]],farms[farm_id],farms[state])</f>
        <v>Rajasthan</v>
      </c>
      <c r="J404" t="str">
        <f>_xlfn.XLOOKUP(scd[[#This Row],[district]],cooperatives[district],cooperatives[cooperative_id])</f>
        <v>Coop_8</v>
      </c>
      <c r="K404" t="str">
        <f>_xlfn.XLOOKUP(scd[[#This Row],[village]],collectioncenters[village],collectioncenters[collection_center_id])</f>
        <v>CC_31</v>
      </c>
      <c r="L404" t="str">
        <f>_xlfn.XLOOKUP(scd[[#This Row],[district]],chillingcenters[district],chillingcenters[chilling_center_id])</f>
        <v>Chill_8</v>
      </c>
      <c r="M404" t="str">
        <f>_xlfn.XLOOKUP(scd[[#This Row],[chilling_center_id]],chillingcenters[chilling_center_id],chillingcenters[zone])</f>
        <v>RJ1</v>
      </c>
      <c r="N404" t="str">
        <f>_xlfn.XLOOKUP(scd[[#This Row],[zone]],plants[zone],plants[processing_plant_id])</f>
        <v>Plant_2</v>
      </c>
      <c r="O404" t="s">
        <v>660</v>
      </c>
      <c r="P404">
        <v>8.9</v>
      </c>
      <c r="Q404">
        <v>38.799999999999997</v>
      </c>
      <c r="R404">
        <v>4.04</v>
      </c>
      <c r="S404">
        <v>8.98</v>
      </c>
      <c r="T404">
        <v>32.4</v>
      </c>
      <c r="U404">
        <v>11.7</v>
      </c>
      <c r="V404" t="b">
        <v>1</v>
      </c>
      <c r="W404">
        <v>0.74</v>
      </c>
      <c r="X404">
        <v>1813.18</v>
      </c>
      <c r="Y404" s="1">
        <v>45774</v>
      </c>
      <c r="Z404" t="s">
        <v>41</v>
      </c>
      <c r="AA404" t="s">
        <v>54</v>
      </c>
      <c r="AB404" t="s">
        <v>1791</v>
      </c>
      <c r="AC404">
        <v>68</v>
      </c>
      <c r="AD404">
        <v>38.059999999999903</v>
      </c>
      <c r="AE404">
        <v>47.64</v>
      </c>
    </row>
    <row r="405" spans="1:31" x14ac:dyDescent="0.25">
      <c r="A405" t="s">
        <v>2400</v>
      </c>
      <c r="B405" s="1">
        <v>45783</v>
      </c>
      <c r="C405" s="2">
        <v>45783.39166666667</v>
      </c>
      <c r="D405" s="2">
        <v>45783.436111111114</v>
      </c>
      <c r="E405" t="s">
        <v>2401</v>
      </c>
      <c r="F405" t="str">
        <f>_xlfn.XLOOKUP(scd[[#This Row],[farm_id]],farms[farm_id],farms[farmer_name])</f>
        <v>Farmer_765</v>
      </c>
      <c r="G405" t="str">
        <f>_xlfn.XLOOKUP(scd[[#This Row],[farm_id]],farms[farm_id],farms[village])</f>
        <v>Village_100</v>
      </c>
      <c r="H405" t="str">
        <f>_xlfn.XLOOKUP(scd[[#This Row],[farm_id]],farms[farm_id],farms[district])</f>
        <v>Madurai</v>
      </c>
      <c r="I405" t="str">
        <f>_xlfn.XLOOKUP(scd[[#This Row],[farm_id]],farms[farm_id],farms[state])</f>
        <v>Tamil Nadu</v>
      </c>
      <c r="J405" t="str">
        <f>_xlfn.XLOOKUP(scd[[#This Row],[district]],cooperatives[district],cooperatives[cooperative_id])</f>
        <v>Coop_20</v>
      </c>
      <c r="K405" t="str">
        <f>_xlfn.XLOOKUP(scd[[#This Row],[village]],collectioncenters[village],collectioncenters[collection_center_id])</f>
        <v>CC_3</v>
      </c>
      <c r="L405" t="str">
        <f>_xlfn.XLOOKUP(scd[[#This Row],[district]],chillingcenters[district],chillingcenters[chilling_center_id])</f>
        <v>Chill_20</v>
      </c>
      <c r="M405" t="str">
        <f>_xlfn.XLOOKUP(scd[[#This Row],[chilling_center_id]],chillingcenters[chilling_center_id],chillingcenters[zone])</f>
        <v>TN2</v>
      </c>
      <c r="N405" t="str">
        <f>_xlfn.XLOOKUP(scd[[#This Row],[zone]],plants[zone],plants[processing_plant_id])</f>
        <v>Plant_10</v>
      </c>
      <c r="O405" t="s">
        <v>545</v>
      </c>
      <c r="P405">
        <v>3.5</v>
      </c>
      <c r="Q405">
        <v>75.400000000000006</v>
      </c>
      <c r="R405">
        <v>4.04</v>
      </c>
      <c r="S405">
        <v>8.0299999999999994</v>
      </c>
      <c r="T405">
        <v>38.5</v>
      </c>
      <c r="U405">
        <v>12</v>
      </c>
      <c r="V405" t="b">
        <v>1</v>
      </c>
      <c r="W405">
        <v>0</v>
      </c>
      <c r="X405">
        <v>3377.17</v>
      </c>
      <c r="Y405" s="1">
        <v>45790</v>
      </c>
      <c r="Z405" t="s">
        <v>41</v>
      </c>
      <c r="AA405" t="s">
        <v>109</v>
      </c>
      <c r="AB405" t="s">
        <v>2402</v>
      </c>
      <c r="AC405">
        <v>64</v>
      </c>
      <c r="AD405">
        <v>75.400000000000006</v>
      </c>
      <c r="AE405">
        <v>44.79</v>
      </c>
    </row>
    <row r="406" spans="1:31" x14ac:dyDescent="0.25">
      <c r="A406" t="s">
        <v>2998</v>
      </c>
      <c r="B406" s="1">
        <v>45738</v>
      </c>
      <c r="C406" s="2">
        <v>45738.381249999999</v>
      </c>
      <c r="D406" s="2">
        <v>45738.472222222219</v>
      </c>
      <c r="E406" t="s">
        <v>2789</v>
      </c>
      <c r="F406" t="str">
        <f>_xlfn.XLOOKUP(scd[[#This Row],[farm_id]],farms[farm_id],farms[farmer_name])</f>
        <v>Farmer_83</v>
      </c>
      <c r="G406" t="str">
        <f>_xlfn.XLOOKUP(scd[[#This Row],[farm_id]],farms[farm_id],farms[village])</f>
        <v>Village_53</v>
      </c>
      <c r="H406" t="str">
        <f>_xlfn.XLOOKUP(scd[[#This Row],[farm_id]],farms[farm_id],farms[district])</f>
        <v>Tiruchirappalli</v>
      </c>
      <c r="I406" t="str">
        <f>_xlfn.XLOOKUP(scd[[#This Row],[farm_id]],farms[farm_id],farms[state])</f>
        <v>Tamil Nadu</v>
      </c>
      <c r="J406" t="str">
        <f>_xlfn.XLOOKUP(scd[[#This Row],[district]],cooperatives[district],cooperatives[cooperative_id])</f>
        <v>Coop_9</v>
      </c>
      <c r="K406" t="str">
        <f>_xlfn.XLOOKUP(scd[[#This Row],[village]],collectioncenters[village],collectioncenters[collection_center_id])</f>
        <v>CC_148</v>
      </c>
      <c r="L406" t="str">
        <f>_xlfn.XLOOKUP(scd[[#This Row],[district]],chillingcenters[district],chillingcenters[chilling_center_id])</f>
        <v>Chill_9</v>
      </c>
      <c r="M406" t="str">
        <f>_xlfn.XLOOKUP(scd[[#This Row],[chilling_center_id]],chillingcenters[chilling_center_id],chillingcenters[zone])</f>
        <v>TN2</v>
      </c>
      <c r="N406" t="str">
        <f>_xlfn.XLOOKUP(scd[[#This Row],[zone]],plants[zone],plants[processing_plant_id])</f>
        <v>Plant_10</v>
      </c>
      <c r="O406" t="s">
        <v>379</v>
      </c>
      <c r="P406">
        <v>19.3</v>
      </c>
      <c r="Q406">
        <v>98.9</v>
      </c>
      <c r="R406">
        <v>4.04</v>
      </c>
      <c r="S406">
        <v>8.35</v>
      </c>
      <c r="T406">
        <v>34.200000000000003</v>
      </c>
      <c r="U406">
        <v>33.299999999999997</v>
      </c>
      <c r="V406" t="b">
        <v>0</v>
      </c>
      <c r="W406">
        <v>4.8099999999999996</v>
      </c>
      <c r="X406">
        <v>4304.62</v>
      </c>
      <c r="Y406" s="1">
        <v>45745</v>
      </c>
      <c r="Z406" t="s">
        <v>118</v>
      </c>
      <c r="AA406" t="s">
        <v>42</v>
      </c>
      <c r="AB406" t="s">
        <v>2999</v>
      </c>
      <c r="AC406">
        <v>131</v>
      </c>
      <c r="AD406">
        <v>94.09</v>
      </c>
      <c r="AE406">
        <v>45.75</v>
      </c>
    </row>
    <row r="407" spans="1:31" x14ac:dyDescent="0.25">
      <c r="A407" t="s">
        <v>3030</v>
      </c>
      <c r="B407" s="1">
        <v>45735</v>
      </c>
      <c r="C407" s="2">
        <v>45735.344444444447</v>
      </c>
      <c r="D407" s="2">
        <v>45735.348611111112</v>
      </c>
      <c r="E407" t="s">
        <v>2807</v>
      </c>
      <c r="F407" t="str">
        <f>_xlfn.XLOOKUP(scd[[#This Row],[farm_id]],farms[farm_id],farms[farmer_name])</f>
        <v>Farmer_494</v>
      </c>
      <c r="G407" t="str">
        <f>_xlfn.XLOOKUP(scd[[#This Row],[farm_id]],farms[farm_id],farms[village])</f>
        <v>Village_134</v>
      </c>
      <c r="H407" t="str">
        <f>_xlfn.XLOOKUP(scd[[#This Row],[farm_id]],farms[farm_id],farms[district])</f>
        <v>Ludhiana</v>
      </c>
      <c r="I407" t="str">
        <f>_xlfn.XLOOKUP(scd[[#This Row],[farm_id]],farms[farm_id],farms[state])</f>
        <v>Punjab</v>
      </c>
      <c r="J407" t="str">
        <f>_xlfn.XLOOKUP(scd[[#This Row],[district]],cooperatives[district],cooperatives[cooperative_id])</f>
        <v>Coop_27</v>
      </c>
      <c r="K407" t="str">
        <f>_xlfn.XLOOKUP(scd[[#This Row],[village]],collectioncenters[village],collectioncenters[collection_center_id])</f>
        <v>CC_40</v>
      </c>
      <c r="L407" t="str">
        <f>_xlfn.XLOOKUP(scd[[#This Row],[district]],chillingcenters[district],chillingcenters[chilling_center_id])</f>
        <v>Chill_27</v>
      </c>
      <c r="M407" t="str">
        <f>_xlfn.XLOOKUP(scd[[#This Row],[chilling_center_id]],chillingcenters[chilling_center_id],chillingcenters[zone])</f>
        <v>PJ2</v>
      </c>
      <c r="N407" t="str">
        <f>_xlfn.XLOOKUP(scd[[#This Row],[zone]],plants[zone],plants[processing_plant_id])</f>
        <v>Plant_7</v>
      </c>
      <c r="O407" t="s">
        <v>202</v>
      </c>
      <c r="P407">
        <v>12</v>
      </c>
      <c r="Q407">
        <v>112.9</v>
      </c>
      <c r="R407">
        <v>4.04</v>
      </c>
      <c r="S407">
        <v>8.34</v>
      </c>
      <c r="T407">
        <v>27.5</v>
      </c>
      <c r="U407">
        <v>5</v>
      </c>
      <c r="V407" t="b">
        <v>1</v>
      </c>
      <c r="W407">
        <v>0</v>
      </c>
      <c r="X407">
        <v>5161.79</v>
      </c>
      <c r="Y407" s="1">
        <v>45737</v>
      </c>
      <c r="Z407" t="s">
        <v>76</v>
      </c>
      <c r="AA407" t="s">
        <v>42</v>
      </c>
      <c r="AB407" t="s">
        <v>3031</v>
      </c>
      <c r="AC407">
        <v>6</v>
      </c>
      <c r="AD407">
        <v>112.9</v>
      </c>
      <c r="AE407">
        <v>45.72</v>
      </c>
    </row>
    <row r="408" spans="1:31" x14ac:dyDescent="0.25">
      <c r="A408" t="s">
        <v>1206</v>
      </c>
      <c r="B408" s="1">
        <v>45801</v>
      </c>
      <c r="C408" s="2">
        <v>45801.40347222222</v>
      </c>
      <c r="D408" s="2">
        <v>45801.45416666667</v>
      </c>
      <c r="E408" t="s">
        <v>1070</v>
      </c>
      <c r="F408" t="str">
        <f>_xlfn.XLOOKUP(scd[[#This Row],[farm_id]],farms[farm_id],farms[farmer_name])</f>
        <v>Farmer_542</v>
      </c>
      <c r="G408" t="str">
        <f>_xlfn.XLOOKUP(scd[[#This Row],[farm_id]],farms[farm_id],farms[village])</f>
        <v>Village_78</v>
      </c>
      <c r="H408" t="str">
        <f>_xlfn.XLOOKUP(scd[[#This Row],[farm_id]],farms[farm_id],farms[district])</f>
        <v>Mumbai Suburban</v>
      </c>
      <c r="I408" t="str">
        <f>_xlfn.XLOOKUP(scd[[#This Row],[farm_id]],farms[farm_id],farms[state])</f>
        <v>Maharashtra</v>
      </c>
      <c r="J408" t="str">
        <f>_xlfn.XLOOKUP(scd[[#This Row],[district]],cooperatives[district],cooperatives[cooperative_id])</f>
        <v>Coop_3</v>
      </c>
      <c r="K408" t="str">
        <f>_xlfn.XLOOKUP(scd[[#This Row],[village]],collectioncenters[village],collectioncenters[collection_center_id])</f>
        <v>CC_174</v>
      </c>
      <c r="L408" t="str">
        <f>_xlfn.XLOOKUP(scd[[#This Row],[district]],chillingcenters[district],chillingcenters[chilling_center_id])</f>
        <v>Chill_3</v>
      </c>
      <c r="M408" t="str">
        <f>_xlfn.XLOOKUP(scd[[#This Row],[chilling_center_id]],chillingcenters[chilling_center_id],chillingcenters[zone])</f>
        <v>MH1</v>
      </c>
      <c r="N408" t="str">
        <f>_xlfn.XLOOKUP(scd[[#This Row],[zone]],plants[zone],plants[processing_plant_id])</f>
        <v>Plant_4</v>
      </c>
      <c r="O408" t="s">
        <v>313</v>
      </c>
      <c r="P408">
        <v>10.4</v>
      </c>
      <c r="Q408">
        <v>35.9</v>
      </c>
      <c r="R408">
        <v>4.05</v>
      </c>
      <c r="S408">
        <v>8.26</v>
      </c>
      <c r="T408">
        <v>31.7</v>
      </c>
      <c r="U408">
        <v>29.9</v>
      </c>
      <c r="V408" t="b">
        <v>0</v>
      </c>
      <c r="W408">
        <v>3.38</v>
      </c>
      <c r="X408">
        <v>1480.64</v>
      </c>
      <c r="Y408" s="1">
        <v>45803</v>
      </c>
      <c r="Z408" t="s">
        <v>76</v>
      </c>
      <c r="AA408" t="s">
        <v>42</v>
      </c>
      <c r="AB408" t="s">
        <v>1208</v>
      </c>
      <c r="AC408">
        <v>73</v>
      </c>
      <c r="AD408">
        <v>32.519999999999897</v>
      </c>
      <c r="AE408">
        <v>45.53</v>
      </c>
    </row>
    <row r="409" spans="1:31" x14ac:dyDescent="0.25">
      <c r="A409" t="s">
        <v>1686</v>
      </c>
      <c r="B409" s="1">
        <v>45720</v>
      </c>
      <c r="C409" s="2">
        <v>45720.444444444445</v>
      </c>
      <c r="D409" s="2">
        <v>45720.511111111111</v>
      </c>
      <c r="E409" t="s">
        <v>1687</v>
      </c>
      <c r="F409" t="str">
        <f>_xlfn.XLOOKUP(scd[[#This Row],[farm_id]],farms[farm_id],farms[farmer_name])</f>
        <v>Farmer_516</v>
      </c>
      <c r="G409" t="str">
        <f>_xlfn.XLOOKUP(scd[[#This Row],[farm_id]],farms[farm_id],farms[village])</f>
        <v>Village_33</v>
      </c>
      <c r="H409" t="str">
        <f>_xlfn.XLOOKUP(scd[[#This Row],[farm_id]],farms[farm_id],farms[district])</f>
        <v>Panipat</v>
      </c>
      <c r="I409" t="str">
        <f>_xlfn.XLOOKUP(scd[[#This Row],[farm_id]],farms[farm_id],farms[state])</f>
        <v>Haryana</v>
      </c>
      <c r="J409" t="str">
        <f>_xlfn.XLOOKUP(scd[[#This Row],[district]],cooperatives[district],cooperatives[cooperative_id])</f>
        <v>Coop_28</v>
      </c>
      <c r="K409" t="str">
        <f>_xlfn.XLOOKUP(scd[[#This Row],[village]],collectioncenters[village],collectioncenters[collection_center_id])</f>
        <v>CC_126</v>
      </c>
      <c r="L409" t="str">
        <f>_xlfn.XLOOKUP(scd[[#This Row],[district]],chillingcenters[district],chillingcenters[chilling_center_id])</f>
        <v>Chill_28</v>
      </c>
      <c r="M409" t="str">
        <f>_xlfn.XLOOKUP(scd[[#This Row],[chilling_center_id]],chillingcenters[chilling_center_id],chillingcenters[zone])</f>
        <v>HR2</v>
      </c>
      <c r="N409" t="str">
        <f>_xlfn.XLOOKUP(scd[[#This Row],[zone]],plants[zone],plants[processing_plant_id])</f>
        <v>Plant_12</v>
      </c>
      <c r="O409" t="s">
        <v>117</v>
      </c>
      <c r="P409">
        <v>5.6</v>
      </c>
      <c r="Q409">
        <v>36.700000000000003</v>
      </c>
      <c r="R409">
        <v>4.05</v>
      </c>
      <c r="S409">
        <v>7.88</v>
      </c>
      <c r="T409">
        <v>29.7</v>
      </c>
      <c r="U409">
        <v>9.9</v>
      </c>
      <c r="V409" t="b">
        <v>1</v>
      </c>
      <c r="W409">
        <v>0</v>
      </c>
      <c r="X409">
        <v>1629.11</v>
      </c>
      <c r="Y409" s="1">
        <v>45722</v>
      </c>
      <c r="Z409" t="s">
        <v>41</v>
      </c>
      <c r="AA409" t="s">
        <v>42</v>
      </c>
      <c r="AB409" t="s">
        <v>1688</v>
      </c>
      <c r="AC409">
        <v>96</v>
      </c>
      <c r="AD409">
        <v>36.700000000000003</v>
      </c>
      <c r="AE409">
        <v>44.39</v>
      </c>
    </row>
    <row r="410" spans="1:31" x14ac:dyDescent="0.25">
      <c r="A410" t="s">
        <v>1973</v>
      </c>
      <c r="B410" s="1">
        <v>45661</v>
      </c>
      <c r="C410" s="2">
        <v>45661.284722222219</v>
      </c>
      <c r="D410" s="2">
        <v>45661.331944444442</v>
      </c>
      <c r="E410" t="s">
        <v>531</v>
      </c>
      <c r="F410" t="str">
        <f>_xlfn.XLOOKUP(scd[[#This Row],[farm_id]],farms[farm_id],farms[farmer_name])</f>
        <v>Farmer_408</v>
      </c>
      <c r="G410" t="str">
        <f>_xlfn.XLOOKUP(scd[[#This Row],[farm_id]],farms[farm_id],farms[village])</f>
        <v>Village_36</v>
      </c>
      <c r="H410" t="str">
        <f>_xlfn.XLOOKUP(scd[[#This Row],[farm_id]],farms[farm_id],farms[district])</f>
        <v>Hubli</v>
      </c>
      <c r="I410" t="str">
        <f>_xlfn.XLOOKUP(scd[[#This Row],[farm_id]],farms[farm_id],farms[state])</f>
        <v>Karnataka</v>
      </c>
      <c r="J410" t="str">
        <f>_xlfn.XLOOKUP(scd[[#This Row],[district]],cooperatives[district],cooperatives[cooperative_id])</f>
        <v>Coop_18</v>
      </c>
      <c r="K410" t="str">
        <f>_xlfn.XLOOKUP(scd[[#This Row],[village]],collectioncenters[village],collectioncenters[collection_center_id])</f>
        <v>CC_129</v>
      </c>
      <c r="L410" t="str">
        <f>_xlfn.XLOOKUP(scd[[#This Row],[district]],chillingcenters[district],chillingcenters[chilling_center_id])</f>
        <v>Chill_18</v>
      </c>
      <c r="M410" t="str">
        <f>_xlfn.XLOOKUP(scd[[#This Row],[chilling_center_id]],chillingcenters[chilling_center_id],chillingcenters[zone])</f>
        <v>KA2</v>
      </c>
      <c r="N410" t="str">
        <f>_xlfn.XLOOKUP(scd[[#This Row],[zone]],plants[zone],plants[processing_plant_id])</f>
        <v>Plant_8</v>
      </c>
      <c r="O410" t="s">
        <v>350</v>
      </c>
      <c r="P410">
        <v>18.2</v>
      </c>
      <c r="Q410">
        <v>36.9</v>
      </c>
      <c r="R410">
        <v>4.05</v>
      </c>
      <c r="S410">
        <v>8.9600000000000009</v>
      </c>
      <c r="T410">
        <v>25.9</v>
      </c>
      <c r="U410">
        <v>3.1</v>
      </c>
      <c r="V410" t="b">
        <v>1</v>
      </c>
      <c r="W410">
        <v>0</v>
      </c>
      <c r="X410">
        <v>1757.55</v>
      </c>
      <c r="Y410" s="1">
        <v>45668</v>
      </c>
      <c r="Z410" t="s">
        <v>41</v>
      </c>
      <c r="AA410" t="s">
        <v>42</v>
      </c>
      <c r="AB410" t="s">
        <v>1974</v>
      </c>
      <c r="AC410">
        <v>68</v>
      </c>
      <c r="AD410">
        <v>36.9</v>
      </c>
      <c r="AE410">
        <v>47.63</v>
      </c>
    </row>
    <row r="411" spans="1:31" x14ac:dyDescent="0.25">
      <c r="A411" t="s">
        <v>2001</v>
      </c>
      <c r="B411" s="1">
        <v>45835</v>
      </c>
      <c r="C411" s="2">
        <v>45835.229861111111</v>
      </c>
      <c r="D411" s="2">
        <v>45835.272916666669</v>
      </c>
      <c r="E411" t="s">
        <v>956</v>
      </c>
      <c r="F411" t="str">
        <f>_xlfn.XLOOKUP(scd[[#This Row],[farm_id]],farms[farm_id],farms[farmer_name])</f>
        <v>Farmer_176</v>
      </c>
      <c r="G411" t="str">
        <f>_xlfn.XLOOKUP(scd[[#This Row],[farm_id]],farms[farm_id],farms[village])</f>
        <v>Village_146</v>
      </c>
      <c r="H411" t="str">
        <f>_xlfn.XLOOKUP(scd[[#This Row],[farm_id]],farms[farm_id],farms[district])</f>
        <v>Surat</v>
      </c>
      <c r="I411" t="str">
        <f>_xlfn.XLOOKUP(scd[[#This Row],[farm_id]],farms[farm_id],farms[state])</f>
        <v>Gujarat</v>
      </c>
      <c r="J411" t="str">
        <f>_xlfn.XLOOKUP(scd[[#This Row],[district]],cooperatives[district],cooperatives[cooperative_id])</f>
        <v>Coop_12</v>
      </c>
      <c r="K411" t="str">
        <f>_xlfn.XLOOKUP(scd[[#This Row],[village]],collectioncenters[village],collectioncenters[collection_center_id])</f>
        <v>CC_53</v>
      </c>
      <c r="L411" t="str">
        <f>_xlfn.XLOOKUP(scd[[#This Row],[district]],chillingcenters[district],chillingcenters[chilling_center_id])</f>
        <v>Chill_12</v>
      </c>
      <c r="M411" t="str">
        <f>_xlfn.XLOOKUP(scd[[#This Row],[chilling_center_id]],chillingcenters[chilling_center_id],chillingcenters[zone])</f>
        <v>MH1</v>
      </c>
      <c r="N411" t="str">
        <f>_xlfn.XLOOKUP(scd[[#This Row],[zone]],plants[zone],plants[processing_plant_id])</f>
        <v>Plant_4</v>
      </c>
      <c r="O411" t="s">
        <v>313</v>
      </c>
      <c r="P411">
        <v>16.8</v>
      </c>
      <c r="Q411">
        <v>76.400000000000006</v>
      </c>
      <c r="R411">
        <v>4.05</v>
      </c>
      <c r="S411">
        <v>8.43</v>
      </c>
      <c r="T411">
        <v>30</v>
      </c>
      <c r="U411">
        <v>8.6</v>
      </c>
      <c r="V411" t="b">
        <v>1</v>
      </c>
      <c r="W411">
        <v>0.62</v>
      </c>
      <c r="X411">
        <v>3488.91</v>
      </c>
      <c r="Y411" s="1">
        <v>45842</v>
      </c>
      <c r="Z411" t="s">
        <v>41</v>
      </c>
      <c r="AA411" t="s">
        <v>42</v>
      </c>
      <c r="AB411" t="s">
        <v>2002</v>
      </c>
      <c r="AC411">
        <v>62</v>
      </c>
      <c r="AD411">
        <v>75.78</v>
      </c>
      <c r="AE411">
        <v>46.04</v>
      </c>
    </row>
    <row r="412" spans="1:31" x14ac:dyDescent="0.25">
      <c r="A412" t="s">
        <v>2534</v>
      </c>
      <c r="B412" s="1">
        <v>45759</v>
      </c>
      <c r="C412" s="2">
        <v>45759.347916666666</v>
      </c>
      <c r="D412" s="2">
        <v>45759.415972222225</v>
      </c>
      <c r="E412" t="s">
        <v>1363</v>
      </c>
      <c r="F412" t="str">
        <f>_xlfn.XLOOKUP(scd[[#This Row],[farm_id]],farms[farm_id],farms[farmer_name])</f>
        <v>Farmer_796</v>
      </c>
      <c r="G412" t="str">
        <f>_xlfn.XLOOKUP(scd[[#This Row],[farm_id]],farms[farm_id],farms[village])</f>
        <v>Village_184</v>
      </c>
      <c r="H412" t="str">
        <f>_xlfn.XLOOKUP(scd[[#This Row],[farm_id]],farms[farm_id],farms[district])</f>
        <v>Ludhiana</v>
      </c>
      <c r="I412" t="str">
        <f>_xlfn.XLOOKUP(scd[[#This Row],[farm_id]],farms[farm_id],farms[state])</f>
        <v>Punjab</v>
      </c>
      <c r="J412" t="str">
        <f>_xlfn.XLOOKUP(scd[[#This Row],[district]],cooperatives[district],cooperatives[cooperative_id])</f>
        <v>Coop_27</v>
      </c>
      <c r="K412" t="str">
        <f>_xlfn.XLOOKUP(scd[[#This Row],[village]],collectioncenters[village],collectioncenters[collection_center_id])</f>
        <v>CC_94</v>
      </c>
      <c r="L412" t="str">
        <f>_xlfn.XLOOKUP(scd[[#This Row],[district]],chillingcenters[district],chillingcenters[chilling_center_id])</f>
        <v>Chill_27</v>
      </c>
      <c r="M412" t="str">
        <f>_xlfn.XLOOKUP(scd[[#This Row],[chilling_center_id]],chillingcenters[chilling_center_id],chillingcenters[zone])</f>
        <v>PJ2</v>
      </c>
      <c r="N412" t="str">
        <f>_xlfn.XLOOKUP(scd[[#This Row],[zone]],plants[zone],plants[processing_plant_id])</f>
        <v>Plant_7</v>
      </c>
      <c r="O412" t="s">
        <v>108</v>
      </c>
      <c r="P412">
        <v>22.4</v>
      </c>
      <c r="Q412">
        <v>24.9</v>
      </c>
      <c r="R412">
        <v>4.05</v>
      </c>
      <c r="S412">
        <v>8.2799999999999994</v>
      </c>
      <c r="T412">
        <v>29.7</v>
      </c>
      <c r="U412">
        <v>8.9</v>
      </c>
      <c r="V412" t="b">
        <v>1</v>
      </c>
      <c r="W412">
        <v>0.45</v>
      </c>
      <c r="X412">
        <v>1114.68</v>
      </c>
      <c r="Y412" s="1">
        <v>45761</v>
      </c>
      <c r="Z412" t="s">
        <v>118</v>
      </c>
      <c r="AA412" t="s">
        <v>42</v>
      </c>
      <c r="AB412" t="s">
        <v>2535</v>
      </c>
      <c r="AC412">
        <v>98</v>
      </c>
      <c r="AD412">
        <v>24.45</v>
      </c>
      <c r="AE412">
        <v>45.59</v>
      </c>
    </row>
    <row r="413" spans="1:31" x14ac:dyDescent="0.25">
      <c r="A413" t="s">
        <v>2788</v>
      </c>
      <c r="B413" s="1">
        <v>45823</v>
      </c>
      <c r="C413" s="2">
        <v>45823.336111111108</v>
      </c>
      <c r="D413" s="2">
        <v>45823.359722222223</v>
      </c>
      <c r="E413" t="s">
        <v>2789</v>
      </c>
      <c r="F413" t="str">
        <f>_xlfn.XLOOKUP(scd[[#This Row],[farm_id]],farms[farm_id],farms[farmer_name])</f>
        <v>Farmer_83</v>
      </c>
      <c r="G413" t="str">
        <f>_xlfn.XLOOKUP(scd[[#This Row],[farm_id]],farms[farm_id],farms[village])</f>
        <v>Village_53</v>
      </c>
      <c r="H413" t="str">
        <f>_xlfn.XLOOKUP(scd[[#This Row],[farm_id]],farms[farm_id],farms[district])</f>
        <v>Tiruchirappalli</v>
      </c>
      <c r="I413" t="str">
        <f>_xlfn.XLOOKUP(scd[[#This Row],[farm_id]],farms[farm_id],farms[state])</f>
        <v>Tamil Nadu</v>
      </c>
      <c r="J413" t="str">
        <f>_xlfn.XLOOKUP(scd[[#This Row],[district]],cooperatives[district],cooperatives[cooperative_id])</f>
        <v>Coop_9</v>
      </c>
      <c r="K413" t="str">
        <f>_xlfn.XLOOKUP(scd[[#This Row],[village]],collectioncenters[village],collectioncenters[collection_center_id])</f>
        <v>CC_148</v>
      </c>
      <c r="L413" t="str">
        <f>_xlfn.XLOOKUP(scd[[#This Row],[district]],chillingcenters[district],chillingcenters[chilling_center_id])</f>
        <v>Chill_9</v>
      </c>
      <c r="M413" t="str">
        <f>_xlfn.XLOOKUP(scd[[#This Row],[chilling_center_id]],chillingcenters[chilling_center_id],chillingcenters[zone])</f>
        <v>TN2</v>
      </c>
      <c r="N413" t="str">
        <f>_xlfn.XLOOKUP(scd[[#This Row],[zone]],plants[zone],plants[processing_plant_id])</f>
        <v>Plant_10</v>
      </c>
      <c r="O413" t="s">
        <v>393</v>
      </c>
      <c r="P413">
        <v>1.9</v>
      </c>
      <c r="Q413">
        <v>14.5</v>
      </c>
      <c r="R413">
        <v>4.05</v>
      </c>
      <c r="S413">
        <v>8.42</v>
      </c>
      <c r="T413">
        <v>30</v>
      </c>
      <c r="U413">
        <v>11.8</v>
      </c>
      <c r="V413" t="b">
        <v>1</v>
      </c>
      <c r="W413">
        <v>0</v>
      </c>
      <c r="X413">
        <v>667.14</v>
      </c>
      <c r="Y413" s="1">
        <v>45830</v>
      </c>
      <c r="Z413" t="s">
        <v>118</v>
      </c>
      <c r="AA413" t="s">
        <v>42</v>
      </c>
      <c r="AB413" t="s">
        <v>2790</v>
      </c>
      <c r="AC413">
        <v>34</v>
      </c>
      <c r="AD413">
        <v>14.5</v>
      </c>
      <c r="AE413">
        <v>46.01</v>
      </c>
    </row>
    <row r="414" spans="1:31" x14ac:dyDescent="0.25">
      <c r="A414" t="s">
        <v>3242</v>
      </c>
      <c r="B414" s="1">
        <v>45836</v>
      </c>
      <c r="C414" s="2">
        <v>45836.204861111109</v>
      </c>
      <c r="D414" s="2">
        <v>45836.208333333336</v>
      </c>
      <c r="E414" t="s">
        <v>267</v>
      </c>
      <c r="F414" t="str">
        <f>_xlfn.XLOOKUP(scd[[#This Row],[farm_id]],farms[farm_id],farms[farmer_name])</f>
        <v>Farmer_782</v>
      </c>
      <c r="G414" t="str">
        <f>_xlfn.XLOOKUP(scd[[#This Row],[farm_id]],farms[farm_id],farms[village])</f>
        <v>Village_104</v>
      </c>
      <c r="H414" t="str">
        <f>_xlfn.XLOOKUP(scd[[#This Row],[farm_id]],farms[farm_id],farms[district])</f>
        <v>Madurai</v>
      </c>
      <c r="I414" t="str">
        <f>_xlfn.XLOOKUP(scd[[#This Row],[farm_id]],farms[farm_id],farms[state])</f>
        <v>Tamil Nadu</v>
      </c>
      <c r="J414" t="str">
        <f>_xlfn.XLOOKUP(scd[[#This Row],[district]],cooperatives[district],cooperatives[cooperative_id])</f>
        <v>Coop_20</v>
      </c>
      <c r="K414" t="str">
        <f>_xlfn.XLOOKUP(scd[[#This Row],[village]],collectioncenters[village],collectioncenters[collection_center_id])</f>
        <v>CC_7</v>
      </c>
      <c r="L414" t="str">
        <f>_xlfn.XLOOKUP(scd[[#This Row],[district]],chillingcenters[district],chillingcenters[chilling_center_id])</f>
        <v>Chill_20</v>
      </c>
      <c r="M414" t="str">
        <f>_xlfn.XLOOKUP(scd[[#This Row],[chilling_center_id]],chillingcenters[chilling_center_id],chillingcenters[zone])</f>
        <v>TN2</v>
      </c>
      <c r="N414" t="str">
        <f>_xlfn.XLOOKUP(scd[[#This Row],[zone]],plants[zone],plants[processing_plant_id])</f>
        <v>Plant_10</v>
      </c>
      <c r="O414" t="s">
        <v>185</v>
      </c>
      <c r="P414">
        <v>30.9</v>
      </c>
      <c r="Q414">
        <v>158.5</v>
      </c>
      <c r="R414">
        <v>4.05</v>
      </c>
      <c r="S414">
        <v>8.73</v>
      </c>
      <c r="T414">
        <v>34.6</v>
      </c>
      <c r="U414">
        <v>33.799999999999997</v>
      </c>
      <c r="V414" t="b">
        <v>1</v>
      </c>
      <c r="W414">
        <v>0.28000000000000003</v>
      </c>
      <c r="X414">
        <v>7426.85</v>
      </c>
      <c r="Y414" s="1">
        <v>45839</v>
      </c>
      <c r="Z414" t="s">
        <v>118</v>
      </c>
      <c r="AA414" t="s">
        <v>216</v>
      </c>
      <c r="AB414" t="s">
        <v>3243</v>
      </c>
      <c r="AC414">
        <v>5</v>
      </c>
      <c r="AD414">
        <v>158.22</v>
      </c>
      <c r="AE414">
        <v>46.94</v>
      </c>
    </row>
    <row r="415" spans="1:31" x14ac:dyDescent="0.25">
      <c r="A415" t="s">
        <v>3265</v>
      </c>
      <c r="B415" s="1">
        <v>45677</v>
      </c>
      <c r="C415" s="2">
        <v>45677.447222222225</v>
      </c>
      <c r="D415" s="2">
        <v>45677.467361111114</v>
      </c>
      <c r="E415" t="s">
        <v>2799</v>
      </c>
      <c r="F415" t="str">
        <f>_xlfn.XLOOKUP(scd[[#This Row],[farm_id]],farms[farm_id],farms[farmer_name])</f>
        <v>Farmer_275</v>
      </c>
      <c r="G415" t="str">
        <f>_xlfn.XLOOKUP(scd[[#This Row],[farm_id]],farms[farm_id],farms[village])</f>
        <v>Village_170</v>
      </c>
      <c r="H415" t="str">
        <f>_xlfn.XLOOKUP(scd[[#This Row],[farm_id]],farms[farm_id],farms[district])</f>
        <v>Tiruchirappalli</v>
      </c>
      <c r="I415" t="str">
        <f>_xlfn.XLOOKUP(scd[[#This Row],[farm_id]],farms[farm_id],farms[state])</f>
        <v>Tamil Nadu</v>
      </c>
      <c r="J415" t="str">
        <f>_xlfn.XLOOKUP(scd[[#This Row],[district]],cooperatives[district],cooperatives[cooperative_id])</f>
        <v>Coop_9</v>
      </c>
      <c r="K415" t="str">
        <f>_xlfn.XLOOKUP(scd[[#This Row],[village]],collectioncenters[village],collectioncenters[collection_center_id])</f>
        <v>CC_80</v>
      </c>
      <c r="L415" t="str">
        <f>_xlfn.XLOOKUP(scd[[#This Row],[district]],chillingcenters[district],chillingcenters[chilling_center_id])</f>
        <v>Chill_9</v>
      </c>
      <c r="M415" t="str">
        <f>_xlfn.XLOOKUP(scd[[#This Row],[chilling_center_id]],chillingcenters[chilling_center_id],chillingcenters[zone])</f>
        <v>TN2</v>
      </c>
      <c r="N415" t="str">
        <f>_xlfn.XLOOKUP(scd[[#This Row],[zone]],plants[zone],plants[processing_plant_id])</f>
        <v>Plant_10</v>
      </c>
      <c r="O415" t="s">
        <v>674</v>
      </c>
      <c r="P415">
        <v>5</v>
      </c>
      <c r="Q415">
        <v>22.7</v>
      </c>
      <c r="R415">
        <v>4.05</v>
      </c>
      <c r="S415">
        <v>7.82</v>
      </c>
      <c r="T415">
        <v>31.3</v>
      </c>
      <c r="U415">
        <v>12</v>
      </c>
      <c r="V415" t="b">
        <v>1</v>
      </c>
      <c r="W415">
        <v>0.64</v>
      </c>
      <c r="X415">
        <v>975.27</v>
      </c>
      <c r="Y415" s="1">
        <v>45679</v>
      </c>
      <c r="Z415" t="s">
        <v>41</v>
      </c>
      <c r="AA415" t="s">
        <v>42</v>
      </c>
      <c r="AB415" t="s">
        <v>3266</v>
      </c>
      <c r="AC415">
        <v>29</v>
      </c>
      <c r="AD415">
        <v>22.06</v>
      </c>
      <c r="AE415">
        <v>44.21</v>
      </c>
    </row>
    <row r="416" spans="1:31" x14ac:dyDescent="0.25">
      <c r="A416" t="s">
        <v>3328</v>
      </c>
      <c r="B416" s="1">
        <v>45787</v>
      </c>
      <c r="C416" s="2">
        <v>45787.370138888888</v>
      </c>
      <c r="D416" s="2">
        <v>45787.444444444445</v>
      </c>
      <c r="E416" t="s">
        <v>309</v>
      </c>
      <c r="F416" t="str">
        <f>_xlfn.XLOOKUP(scd[[#This Row],[farm_id]],farms[farm_id],farms[farmer_name])</f>
        <v>Farmer_355</v>
      </c>
      <c r="G416" t="str">
        <f>_xlfn.XLOOKUP(scd[[#This Row],[farm_id]],farms[farm_id],farms[village])</f>
        <v>Village_73</v>
      </c>
      <c r="H416" t="str">
        <f>_xlfn.XLOOKUP(scd[[#This Row],[farm_id]],farms[farm_id],farms[district])</f>
        <v>Gurugram</v>
      </c>
      <c r="I416" t="str">
        <f>_xlfn.XLOOKUP(scd[[#This Row],[farm_id]],farms[farm_id],farms[state])</f>
        <v>Haryana</v>
      </c>
      <c r="J416" t="str">
        <f>_xlfn.XLOOKUP(scd[[#This Row],[district]],cooperatives[district],cooperatives[cooperative_id])</f>
        <v>Coop_2</v>
      </c>
      <c r="K416" t="str">
        <f>_xlfn.XLOOKUP(scd[[#This Row],[village]],collectioncenters[village],collectioncenters[collection_center_id])</f>
        <v>CC_169</v>
      </c>
      <c r="L416" t="str">
        <f>_xlfn.XLOOKUP(scd[[#This Row],[district]],chillingcenters[district],chillingcenters[chilling_center_id])</f>
        <v>Chill_2</v>
      </c>
      <c r="M416" t="str">
        <f>_xlfn.XLOOKUP(scd[[#This Row],[chilling_center_id]],chillingcenters[chilling_center_id],chillingcenters[zone])</f>
        <v>HR1</v>
      </c>
      <c r="N416" t="str">
        <f>_xlfn.XLOOKUP(scd[[#This Row],[zone]],plants[zone],plants[processing_plant_id])</f>
        <v>Plant_11</v>
      </c>
      <c r="O416" t="s">
        <v>259</v>
      </c>
      <c r="P416">
        <v>18.2</v>
      </c>
      <c r="Q416">
        <v>64.8</v>
      </c>
      <c r="R416">
        <v>4.05</v>
      </c>
      <c r="S416">
        <v>8.8800000000000008</v>
      </c>
      <c r="T416">
        <v>33.6</v>
      </c>
      <c r="U416">
        <v>12</v>
      </c>
      <c r="V416" t="b">
        <v>0</v>
      </c>
      <c r="W416">
        <v>0.52</v>
      </c>
      <c r="X416">
        <v>3046.23</v>
      </c>
      <c r="Y416" s="1">
        <v>45788</v>
      </c>
      <c r="Z416" t="s">
        <v>118</v>
      </c>
      <c r="AA416" t="s">
        <v>42</v>
      </c>
      <c r="AB416" t="s">
        <v>3329</v>
      </c>
      <c r="AC416">
        <v>107</v>
      </c>
      <c r="AD416">
        <v>64.28</v>
      </c>
      <c r="AE416">
        <v>47.39</v>
      </c>
    </row>
    <row r="417" spans="1:31" x14ac:dyDescent="0.25">
      <c r="A417" t="s">
        <v>3372</v>
      </c>
      <c r="B417" s="1">
        <v>45735</v>
      </c>
      <c r="C417" s="2">
        <v>45735.324999999997</v>
      </c>
      <c r="D417" s="2">
        <v>45735.359027777777</v>
      </c>
      <c r="E417" t="s">
        <v>412</v>
      </c>
      <c r="F417" t="str">
        <f>_xlfn.XLOOKUP(scd[[#This Row],[farm_id]],farms[farm_id],farms[farmer_name])</f>
        <v>Farmer_168</v>
      </c>
      <c r="G417" t="str">
        <f>_xlfn.XLOOKUP(scd[[#This Row],[farm_id]],farms[farm_id],farms[village])</f>
        <v>Village_143</v>
      </c>
      <c r="H417" t="str">
        <f>_xlfn.XLOOKUP(scd[[#This Row],[farm_id]],farms[farm_id],farms[district])</f>
        <v>Coimbatore</v>
      </c>
      <c r="I417" t="str">
        <f>_xlfn.XLOOKUP(scd[[#This Row],[farm_id]],farms[farm_id],farms[state])</f>
        <v>Tamil Nadu</v>
      </c>
      <c r="J417" t="str">
        <f>_xlfn.XLOOKUP(scd[[#This Row],[district]],cooperatives[district],cooperatives[cooperative_id])</f>
        <v>Coop_25</v>
      </c>
      <c r="K417" t="str">
        <f>_xlfn.XLOOKUP(scd[[#This Row],[village]],collectioncenters[village],collectioncenters[collection_center_id])</f>
        <v>CC_50</v>
      </c>
      <c r="L417" t="str">
        <f>_xlfn.XLOOKUP(scd[[#This Row],[district]],chillingcenters[district],chillingcenters[chilling_center_id])</f>
        <v>Chill_25</v>
      </c>
      <c r="M417" t="str">
        <f>_xlfn.XLOOKUP(scd[[#This Row],[chilling_center_id]],chillingcenters[chilling_center_id],chillingcenters[zone])</f>
        <v>TN2</v>
      </c>
      <c r="N417" t="str">
        <f>_xlfn.XLOOKUP(scd[[#This Row],[zone]],plants[zone],plants[processing_plant_id])</f>
        <v>Plant_10</v>
      </c>
      <c r="O417" t="s">
        <v>384</v>
      </c>
      <c r="P417">
        <v>11.7</v>
      </c>
      <c r="Q417">
        <v>275.3</v>
      </c>
      <c r="R417">
        <v>4.05</v>
      </c>
      <c r="S417">
        <v>8.6999999999999993</v>
      </c>
      <c r="T417">
        <v>25.8</v>
      </c>
      <c r="U417">
        <v>22.7</v>
      </c>
      <c r="V417" t="b">
        <v>0</v>
      </c>
      <c r="W417">
        <v>1.96</v>
      </c>
      <c r="X417">
        <v>12805.98</v>
      </c>
      <c r="Y417" s="1">
        <v>45742</v>
      </c>
      <c r="Z417" t="s">
        <v>118</v>
      </c>
      <c r="AA417" t="s">
        <v>54</v>
      </c>
      <c r="AB417" t="s">
        <v>3373</v>
      </c>
      <c r="AC417">
        <v>49</v>
      </c>
      <c r="AD417">
        <v>273.33999999999997</v>
      </c>
      <c r="AE417">
        <v>46.85</v>
      </c>
    </row>
    <row r="418" spans="1:31" x14ac:dyDescent="0.25">
      <c r="A418" t="s">
        <v>148</v>
      </c>
      <c r="B418" s="1">
        <v>45774</v>
      </c>
      <c r="C418" s="2">
        <v>45774.240277777775</v>
      </c>
      <c r="D418" s="2">
        <v>45774.275000000001</v>
      </c>
      <c r="E418" t="s">
        <v>149</v>
      </c>
      <c r="F418" t="str">
        <f>_xlfn.XLOOKUP(scd[[#This Row],[farm_id]],farms[farm_id],farms[farmer_name])</f>
        <v>Farmer_48</v>
      </c>
      <c r="G418" t="str">
        <f>_xlfn.XLOOKUP(scd[[#This Row],[farm_id]],farms[farm_id],farms[village])</f>
        <v>Village_69</v>
      </c>
      <c r="H418" t="str">
        <f>_xlfn.XLOOKUP(scd[[#This Row],[farm_id]],farms[farm_id],farms[district])</f>
        <v>Hubli</v>
      </c>
      <c r="I418" t="str">
        <f>_xlfn.XLOOKUP(scd[[#This Row],[farm_id]],farms[farm_id],farms[state])</f>
        <v>Karnataka</v>
      </c>
      <c r="J418" t="str">
        <f>_xlfn.XLOOKUP(scd[[#This Row],[district]],cooperatives[district],cooperatives[cooperative_id])</f>
        <v>Coop_18</v>
      </c>
      <c r="K418" t="str">
        <f>_xlfn.XLOOKUP(scd[[#This Row],[village]],collectioncenters[village],collectioncenters[collection_center_id])</f>
        <v>CC_164</v>
      </c>
      <c r="L418" t="str">
        <f>_xlfn.XLOOKUP(scd[[#This Row],[district]],chillingcenters[district],chillingcenters[chilling_center_id])</f>
        <v>Chill_18</v>
      </c>
      <c r="M418" t="str">
        <f>_xlfn.XLOOKUP(scd[[#This Row],[chilling_center_id]],chillingcenters[chilling_center_id],chillingcenters[zone])</f>
        <v>KA2</v>
      </c>
      <c r="N418" t="str">
        <f>_xlfn.XLOOKUP(scd[[#This Row],[zone]],plants[zone],plants[processing_plant_id])</f>
        <v>Plant_8</v>
      </c>
      <c r="O418" t="s">
        <v>155</v>
      </c>
      <c r="P418">
        <v>1.2</v>
      </c>
      <c r="Q418">
        <v>79.900000000000006</v>
      </c>
      <c r="R418">
        <v>4.0599999999999996</v>
      </c>
      <c r="S418">
        <v>8.74</v>
      </c>
      <c r="T418">
        <v>29.5</v>
      </c>
      <c r="U418">
        <v>10.8</v>
      </c>
      <c r="V418" t="b">
        <v>1</v>
      </c>
      <c r="W418">
        <v>0.44</v>
      </c>
      <c r="X418">
        <v>3736.21</v>
      </c>
      <c r="Y418" s="1">
        <v>45777</v>
      </c>
      <c r="Z418" t="s">
        <v>118</v>
      </c>
      <c r="AA418" t="s">
        <v>42</v>
      </c>
      <c r="AB418" t="s">
        <v>156</v>
      </c>
      <c r="AC418">
        <v>50</v>
      </c>
      <c r="AD418">
        <v>79.459999999999994</v>
      </c>
      <c r="AE418">
        <v>47.02</v>
      </c>
    </row>
    <row r="419" spans="1:31" x14ac:dyDescent="0.25">
      <c r="A419" t="s">
        <v>303</v>
      </c>
      <c r="B419" s="1">
        <v>45708</v>
      </c>
      <c r="C419" s="2">
        <v>45708.26666666667</v>
      </c>
      <c r="D419" s="2">
        <v>45708.296527777777</v>
      </c>
      <c r="E419" t="s">
        <v>304</v>
      </c>
      <c r="F419" t="str">
        <f>_xlfn.XLOOKUP(scd[[#This Row],[farm_id]],farms[farm_id],farms[farmer_name])</f>
        <v>Farmer_840</v>
      </c>
      <c r="G419" t="str">
        <f>_xlfn.XLOOKUP(scd[[#This Row],[farm_id]],farms[farm_id],farms[village])</f>
        <v>Village_144</v>
      </c>
      <c r="H419" t="str">
        <f>_xlfn.XLOOKUP(scd[[#This Row],[farm_id]],farms[farm_id],farms[district])</f>
        <v>Patiala</v>
      </c>
      <c r="I419" t="str">
        <f>_xlfn.XLOOKUP(scd[[#This Row],[farm_id]],farms[farm_id],farms[state])</f>
        <v>Punjab</v>
      </c>
      <c r="J419" t="str">
        <f>_xlfn.XLOOKUP(scd[[#This Row],[district]],cooperatives[district],cooperatives[cooperative_id])</f>
        <v>Coop_13</v>
      </c>
      <c r="K419" t="str">
        <f>_xlfn.XLOOKUP(scd[[#This Row],[village]],collectioncenters[village],collectioncenters[collection_center_id])</f>
        <v>CC_51</v>
      </c>
      <c r="L419" t="str">
        <f>_xlfn.XLOOKUP(scd[[#This Row],[district]],chillingcenters[district],chillingcenters[chilling_center_id])</f>
        <v>Chill_13</v>
      </c>
      <c r="M419" t="str">
        <f>_xlfn.XLOOKUP(scd[[#This Row],[chilling_center_id]],chillingcenters[chilling_center_id],chillingcenters[zone])</f>
        <v>PJ2</v>
      </c>
      <c r="N419" t="str">
        <f>_xlfn.XLOOKUP(scd[[#This Row],[zone]],plants[zone],plants[processing_plant_id])</f>
        <v>Plant_7</v>
      </c>
      <c r="O419" t="s">
        <v>279</v>
      </c>
      <c r="P419">
        <v>6.8</v>
      </c>
      <c r="Q419">
        <v>17.399999999999999</v>
      </c>
      <c r="R419">
        <v>4.0599999999999996</v>
      </c>
      <c r="S419">
        <v>8.1999999999999993</v>
      </c>
      <c r="T419">
        <v>27.8</v>
      </c>
      <c r="U419">
        <v>26.8</v>
      </c>
      <c r="V419" t="b">
        <v>1</v>
      </c>
      <c r="W419">
        <v>0.17</v>
      </c>
      <c r="X419">
        <v>782.24</v>
      </c>
      <c r="Y419" s="1">
        <v>45710</v>
      </c>
      <c r="Z419" t="s">
        <v>76</v>
      </c>
      <c r="AA419" t="s">
        <v>216</v>
      </c>
      <c r="AB419" t="s">
        <v>307</v>
      </c>
      <c r="AC419">
        <v>43</v>
      </c>
      <c r="AD419">
        <v>17.229999999999901</v>
      </c>
      <c r="AE419">
        <v>45.4</v>
      </c>
    </row>
    <row r="420" spans="1:31" x14ac:dyDescent="0.25">
      <c r="A420" t="s">
        <v>920</v>
      </c>
      <c r="B420" s="1">
        <v>45778</v>
      </c>
      <c r="C420" s="2">
        <v>45778.418749999997</v>
      </c>
      <c r="D420" s="2">
        <v>45778.422222222223</v>
      </c>
      <c r="E420" t="s">
        <v>921</v>
      </c>
      <c r="F420" t="str">
        <f>_xlfn.XLOOKUP(scd[[#This Row],[farm_id]],farms[farm_id],farms[farmer_name])</f>
        <v>Farmer_783</v>
      </c>
      <c r="G420" t="str">
        <f>_xlfn.XLOOKUP(scd[[#This Row],[farm_id]],farms[farm_id],farms[village])</f>
        <v>Village_2</v>
      </c>
      <c r="H420" t="str">
        <f>_xlfn.XLOOKUP(scd[[#This Row],[farm_id]],farms[farm_id],farms[district])</f>
        <v>Ludhiana</v>
      </c>
      <c r="I420" t="str">
        <f>_xlfn.XLOOKUP(scd[[#This Row],[farm_id]],farms[farm_id],farms[state])</f>
        <v>Punjab</v>
      </c>
      <c r="J420" t="str">
        <f>_xlfn.XLOOKUP(scd[[#This Row],[district]],cooperatives[district],cooperatives[cooperative_id])</f>
        <v>Coop_27</v>
      </c>
      <c r="K420" t="str">
        <f>_xlfn.XLOOKUP(scd[[#This Row],[village]],collectioncenters[village],collectioncenters[collection_center_id])</f>
        <v>CC_110</v>
      </c>
      <c r="L420" t="str">
        <f>_xlfn.XLOOKUP(scd[[#This Row],[district]],chillingcenters[district],chillingcenters[chilling_center_id])</f>
        <v>Chill_27</v>
      </c>
      <c r="M420" t="str">
        <f>_xlfn.XLOOKUP(scd[[#This Row],[chilling_center_id]],chillingcenters[chilling_center_id],chillingcenters[zone])</f>
        <v>PJ2</v>
      </c>
      <c r="N420" t="str">
        <f>_xlfn.XLOOKUP(scd[[#This Row],[zone]],plants[zone],plants[processing_plant_id])</f>
        <v>Plant_7</v>
      </c>
      <c r="O420" t="s">
        <v>723</v>
      </c>
      <c r="P420">
        <v>7</v>
      </c>
      <c r="Q420">
        <v>39.799999999999997</v>
      </c>
      <c r="R420">
        <v>4.0599999999999996</v>
      </c>
      <c r="S420">
        <v>8.59</v>
      </c>
      <c r="T420">
        <v>32.700000000000003</v>
      </c>
      <c r="U420">
        <v>9.5</v>
      </c>
      <c r="V420" t="b">
        <v>1</v>
      </c>
      <c r="W420">
        <v>0.25</v>
      </c>
      <c r="X420">
        <v>1841.84</v>
      </c>
      <c r="Y420" s="1">
        <v>45785</v>
      </c>
      <c r="Z420" t="s">
        <v>41</v>
      </c>
      <c r="AA420" t="s">
        <v>42</v>
      </c>
      <c r="AB420" t="s">
        <v>924</v>
      </c>
      <c r="AC420">
        <v>5</v>
      </c>
      <c r="AD420">
        <v>39.549999999999997</v>
      </c>
      <c r="AE420">
        <v>46.57</v>
      </c>
    </row>
    <row r="421" spans="1:31" x14ac:dyDescent="0.25">
      <c r="A421" t="s">
        <v>1135</v>
      </c>
      <c r="B421" s="1">
        <v>45821</v>
      </c>
      <c r="C421" s="2">
        <v>45821.19027777778</v>
      </c>
      <c r="D421" s="2">
        <v>45821.216666666667</v>
      </c>
      <c r="E421" t="s">
        <v>500</v>
      </c>
      <c r="F421" t="str">
        <f>_xlfn.XLOOKUP(scd[[#This Row],[farm_id]],farms[farm_id],farms[farmer_name])</f>
        <v>Farmer_92</v>
      </c>
      <c r="G421" t="str">
        <f>_xlfn.XLOOKUP(scd[[#This Row],[farm_id]],farms[farm_id],farms[village])</f>
        <v>Village_110</v>
      </c>
      <c r="H421" t="str">
        <f>_xlfn.XLOOKUP(scd[[#This Row],[farm_id]],farms[farm_id],farms[district])</f>
        <v>Hubli</v>
      </c>
      <c r="I421" t="str">
        <f>_xlfn.XLOOKUP(scd[[#This Row],[farm_id]],farms[farm_id],farms[state])</f>
        <v>Karnataka</v>
      </c>
      <c r="J421" t="str">
        <f>_xlfn.XLOOKUP(scd[[#This Row],[district]],cooperatives[district],cooperatives[cooperative_id])</f>
        <v>Coop_18</v>
      </c>
      <c r="K421" t="str">
        <f>_xlfn.XLOOKUP(scd[[#This Row],[village]],collectioncenters[village],collectioncenters[collection_center_id])</f>
        <v>CC_14</v>
      </c>
      <c r="L421" t="str">
        <f>_xlfn.XLOOKUP(scd[[#This Row],[district]],chillingcenters[district],chillingcenters[chilling_center_id])</f>
        <v>Chill_18</v>
      </c>
      <c r="M421" t="str">
        <f>_xlfn.XLOOKUP(scd[[#This Row],[chilling_center_id]],chillingcenters[chilling_center_id],chillingcenters[zone])</f>
        <v>KA2</v>
      </c>
      <c r="N421" t="str">
        <f>_xlfn.XLOOKUP(scd[[#This Row],[zone]],plants[zone],plants[processing_plant_id])</f>
        <v>Plant_8</v>
      </c>
      <c r="O421" t="s">
        <v>117</v>
      </c>
      <c r="P421">
        <v>15.7</v>
      </c>
      <c r="Q421">
        <v>26</v>
      </c>
      <c r="R421">
        <v>4.0599999999999996</v>
      </c>
      <c r="S421">
        <v>8.9499999999999993</v>
      </c>
      <c r="T421">
        <v>33.700000000000003</v>
      </c>
      <c r="U421">
        <v>12</v>
      </c>
      <c r="V421" t="b">
        <v>1</v>
      </c>
      <c r="W421">
        <v>0</v>
      </c>
      <c r="X421">
        <v>1238.9000000000001</v>
      </c>
      <c r="Y421" s="1">
        <v>45821</v>
      </c>
      <c r="Z421" t="s">
        <v>118</v>
      </c>
      <c r="AA421" t="s">
        <v>42</v>
      </c>
      <c r="AB421" t="s">
        <v>1136</v>
      </c>
      <c r="AC421">
        <v>38</v>
      </c>
      <c r="AD421">
        <v>26</v>
      </c>
      <c r="AE421">
        <v>47.65</v>
      </c>
    </row>
    <row r="422" spans="1:31" x14ac:dyDescent="0.25">
      <c r="A422" t="s">
        <v>1471</v>
      </c>
      <c r="B422" s="1">
        <v>45663</v>
      </c>
      <c r="C422" s="2">
        <v>45663.269444444442</v>
      </c>
      <c r="D422" s="2">
        <v>45663.28125</v>
      </c>
      <c r="E422" t="s">
        <v>1472</v>
      </c>
      <c r="F422" t="str">
        <f>_xlfn.XLOOKUP(scd[[#This Row],[farm_id]],farms[farm_id],farms[farmer_name])</f>
        <v>Farmer_896</v>
      </c>
      <c r="G422" t="str">
        <f>_xlfn.XLOOKUP(scd[[#This Row],[farm_id]],farms[farm_id],farms[village])</f>
        <v>Village_10</v>
      </c>
      <c r="H422" t="str">
        <f>_xlfn.XLOOKUP(scd[[#This Row],[farm_id]],farms[farm_id],farms[district])</f>
        <v>Chennai</v>
      </c>
      <c r="I422" t="str">
        <f>_xlfn.XLOOKUP(scd[[#This Row],[farm_id]],farms[farm_id],farms[state])</f>
        <v>Tamil Nadu</v>
      </c>
      <c r="J422" t="str">
        <f>_xlfn.XLOOKUP(scd[[#This Row],[district]],cooperatives[district],cooperatives[cooperative_id])</f>
        <v>Coop_22</v>
      </c>
      <c r="K422" t="str">
        <f>_xlfn.XLOOKUP(scd[[#This Row],[village]],collectioncenters[village],collectioncenters[collection_center_id])</f>
        <v>CC_2</v>
      </c>
      <c r="L422" t="str">
        <f>_xlfn.XLOOKUP(scd[[#This Row],[district]],chillingcenters[district],chillingcenters[chilling_center_id])</f>
        <v>Chill_22</v>
      </c>
      <c r="M422" t="str">
        <f>_xlfn.XLOOKUP(scd[[#This Row],[chilling_center_id]],chillingcenters[chilling_center_id],chillingcenters[zone])</f>
        <v>TN1</v>
      </c>
      <c r="N422" t="str">
        <f>_xlfn.XLOOKUP(scd[[#This Row],[zone]],plants[zone],plants[processing_plant_id])</f>
        <v>Plant_1</v>
      </c>
      <c r="O422" t="s">
        <v>231</v>
      </c>
      <c r="P422">
        <v>14.5</v>
      </c>
      <c r="Q422">
        <v>97.2</v>
      </c>
      <c r="R422">
        <v>4.0599999999999996</v>
      </c>
      <c r="S422">
        <v>8.57</v>
      </c>
      <c r="T422">
        <v>24.4</v>
      </c>
      <c r="U422">
        <v>1.6</v>
      </c>
      <c r="V422" t="b">
        <v>1</v>
      </c>
      <c r="W422">
        <v>0.15</v>
      </c>
      <c r="X422">
        <v>4513.8</v>
      </c>
      <c r="Y422" s="1">
        <v>45665</v>
      </c>
      <c r="Z422" t="s">
        <v>41</v>
      </c>
      <c r="AA422" t="s">
        <v>42</v>
      </c>
      <c r="AB422" t="s">
        <v>1473</v>
      </c>
      <c r="AC422">
        <v>17</v>
      </c>
      <c r="AD422">
        <v>97.05</v>
      </c>
      <c r="AE422">
        <v>46.51</v>
      </c>
    </row>
    <row r="423" spans="1:31" x14ac:dyDescent="0.25">
      <c r="A423" t="s">
        <v>1488</v>
      </c>
      <c r="B423" s="1">
        <v>45750</v>
      </c>
      <c r="C423" s="2">
        <v>45750.328472222223</v>
      </c>
      <c r="D423" s="2">
        <v>45750.352083333331</v>
      </c>
      <c r="E423" t="s">
        <v>1489</v>
      </c>
      <c r="F423" t="str">
        <f>_xlfn.XLOOKUP(scd[[#This Row],[farm_id]],farms[farm_id],farms[farmer_name])</f>
        <v>Farmer_593</v>
      </c>
      <c r="G423" t="str">
        <f>_xlfn.XLOOKUP(scd[[#This Row],[farm_id]],farms[farm_id],farms[village])</f>
        <v>Village_1</v>
      </c>
      <c r="H423" t="str">
        <f>_xlfn.XLOOKUP(scd[[#This Row],[farm_id]],farms[farm_id],farms[district])</f>
        <v>Nagpur</v>
      </c>
      <c r="I423" t="str">
        <f>_xlfn.XLOOKUP(scd[[#This Row],[farm_id]],farms[farm_id],farms[state])</f>
        <v>Maharashtra</v>
      </c>
      <c r="J423" t="str">
        <f>_xlfn.XLOOKUP(scd[[#This Row],[district]],cooperatives[district],cooperatives[cooperative_id])</f>
        <v>Coop_16</v>
      </c>
      <c r="K423" t="str">
        <f>_xlfn.XLOOKUP(scd[[#This Row],[village]],collectioncenters[village],collectioncenters[collection_center_id])</f>
        <v>CC_1</v>
      </c>
      <c r="L423" t="str">
        <f>_xlfn.XLOOKUP(scd[[#This Row],[district]],chillingcenters[district],chillingcenters[chilling_center_id])</f>
        <v>Chill_16</v>
      </c>
      <c r="M423" t="str">
        <f>_xlfn.XLOOKUP(scd[[#This Row],[chilling_center_id]],chillingcenters[chilling_center_id],chillingcenters[zone])</f>
        <v>MH2</v>
      </c>
      <c r="N423" t="str">
        <f>_xlfn.XLOOKUP(scd[[#This Row],[zone]],plants[zone],plants[processing_plant_id])</f>
        <v>Plant_9</v>
      </c>
      <c r="O423" t="s">
        <v>97</v>
      </c>
      <c r="P423">
        <v>5.8</v>
      </c>
      <c r="Q423">
        <v>11.2</v>
      </c>
      <c r="R423">
        <v>4.0599999999999996</v>
      </c>
      <c r="S423">
        <v>8.49</v>
      </c>
      <c r="T423">
        <v>30.8</v>
      </c>
      <c r="U423">
        <v>10.4</v>
      </c>
      <c r="V423" t="b">
        <v>0</v>
      </c>
      <c r="W423">
        <v>2.1800000000000002</v>
      </c>
      <c r="X423">
        <v>417.36</v>
      </c>
      <c r="Y423" s="1">
        <v>45757</v>
      </c>
      <c r="Z423" t="s">
        <v>41</v>
      </c>
      <c r="AA423" t="s">
        <v>42</v>
      </c>
      <c r="AB423" t="s">
        <v>1491</v>
      </c>
      <c r="AC423">
        <v>34</v>
      </c>
      <c r="AD423">
        <v>9.02</v>
      </c>
      <c r="AE423">
        <v>46.27</v>
      </c>
    </row>
    <row r="424" spans="1:31" x14ac:dyDescent="0.25">
      <c r="A424" t="s">
        <v>1966</v>
      </c>
      <c r="B424" s="1">
        <v>45753</v>
      </c>
      <c r="C424" s="2">
        <v>45753.433333333334</v>
      </c>
      <c r="D424" s="2">
        <v>45753.459027777775</v>
      </c>
      <c r="E424" t="s">
        <v>749</v>
      </c>
      <c r="F424" t="str">
        <f>_xlfn.XLOOKUP(scd[[#This Row],[farm_id]],farms[farm_id],farms[farmer_name])</f>
        <v>Farmer_504</v>
      </c>
      <c r="G424" t="str">
        <f>_xlfn.XLOOKUP(scd[[#This Row],[farm_id]],farms[farm_id],farms[village])</f>
        <v>Village_17</v>
      </c>
      <c r="H424" t="str">
        <f>_xlfn.XLOOKUP(scd[[#This Row],[farm_id]],farms[farm_id],farms[district])</f>
        <v>Karnal</v>
      </c>
      <c r="I424" t="str">
        <f>_xlfn.XLOOKUP(scd[[#This Row],[farm_id]],farms[farm_id],farms[state])</f>
        <v>Haryana</v>
      </c>
      <c r="J424" t="str">
        <f>_xlfn.XLOOKUP(scd[[#This Row],[district]],cooperatives[district],cooperatives[cooperative_id])</f>
        <v>Coop_1</v>
      </c>
      <c r="K424" t="str">
        <f>_xlfn.XLOOKUP(scd[[#This Row],[village]],collectioncenters[village],collectioncenters[collection_center_id])</f>
        <v>CC_79</v>
      </c>
      <c r="L424" t="str">
        <f>_xlfn.XLOOKUP(scd[[#This Row],[district]],chillingcenters[district],chillingcenters[chilling_center_id])</f>
        <v>Chill_1</v>
      </c>
      <c r="M424" t="str">
        <f>_xlfn.XLOOKUP(scd[[#This Row],[chilling_center_id]],chillingcenters[chilling_center_id],chillingcenters[zone])</f>
        <v>HR1</v>
      </c>
      <c r="N424" t="str">
        <f>_xlfn.XLOOKUP(scd[[#This Row],[zone]],plants[zone],plants[processing_plant_id])</f>
        <v>Plant_11</v>
      </c>
      <c r="O424" t="s">
        <v>146</v>
      </c>
      <c r="P424">
        <v>2.2000000000000002</v>
      </c>
      <c r="Q424">
        <v>10</v>
      </c>
      <c r="R424">
        <v>4.0599999999999996</v>
      </c>
      <c r="S424">
        <v>8.4499999999999993</v>
      </c>
      <c r="T424">
        <v>27.3</v>
      </c>
      <c r="U424">
        <v>2.6</v>
      </c>
      <c r="V424" t="b">
        <v>1</v>
      </c>
      <c r="W424">
        <v>0.26</v>
      </c>
      <c r="X424">
        <v>449.5</v>
      </c>
      <c r="Y424" s="1">
        <v>45760</v>
      </c>
      <c r="Z424" t="s">
        <v>41</v>
      </c>
      <c r="AA424" t="s">
        <v>42</v>
      </c>
      <c r="AB424" t="s">
        <v>1967</v>
      </c>
      <c r="AC424">
        <v>37</v>
      </c>
      <c r="AD424">
        <v>9.74</v>
      </c>
      <c r="AE424">
        <v>46.15</v>
      </c>
    </row>
    <row r="425" spans="1:31" x14ac:dyDescent="0.25">
      <c r="A425" t="s">
        <v>2268</v>
      </c>
      <c r="B425" s="1">
        <v>45714</v>
      </c>
      <c r="C425" s="2">
        <v>45714.375</v>
      </c>
      <c r="D425" s="2">
        <v>45714.378472222219</v>
      </c>
      <c r="E425" t="s">
        <v>2269</v>
      </c>
      <c r="F425" t="str">
        <f>_xlfn.XLOOKUP(scd[[#This Row],[farm_id]],farms[farm_id],farms[farmer_name])</f>
        <v>Farmer_555</v>
      </c>
      <c r="G425" t="str">
        <f>_xlfn.XLOOKUP(scd[[#This Row],[farm_id]],farms[farm_id],farms[village])</f>
        <v>Village_64</v>
      </c>
      <c r="H425" t="str">
        <f>_xlfn.XLOOKUP(scd[[#This Row],[farm_id]],farms[farm_id],farms[district])</f>
        <v>Ahmedabad</v>
      </c>
      <c r="I425" t="str">
        <f>_xlfn.XLOOKUP(scd[[#This Row],[farm_id]],farms[farm_id],farms[state])</f>
        <v>Gujarat</v>
      </c>
      <c r="J425" t="str">
        <f>_xlfn.XLOOKUP(scd[[#This Row],[district]],cooperatives[district],cooperatives[cooperative_id])</f>
        <v>Coop_24</v>
      </c>
      <c r="K425" t="str">
        <f>_xlfn.XLOOKUP(scd[[#This Row],[village]],collectioncenters[village],collectioncenters[collection_center_id])</f>
        <v>CC_160</v>
      </c>
      <c r="L425" t="str">
        <f>_xlfn.XLOOKUP(scd[[#This Row],[district]],chillingcenters[district],chillingcenters[chilling_center_id])</f>
        <v>Chill_24</v>
      </c>
      <c r="M425" t="str">
        <f>_xlfn.XLOOKUP(scd[[#This Row],[chilling_center_id]],chillingcenters[chilling_center_id],chillingcenters[zone])</f>
        <v>MH1</v>
      </c>
      <c r="N425" t="str">
        <f>_xlfn.XLOOKUP(scd[[#This Row],[zone]],plants[zone],plants[processing_plant_id])</f>
        <v>Plant_4</v>
      </c>
      <c r="O425" t="s">
        <v>108</v>
      </c>
      <c r="P425">
        <v>7.8</v>
      </c>
      <c r="Q425">
        <v>38.700000000000003</v>
      </c>
      <c r="R425">
        <v>4.0599999999999996</v>
      </c>
      <c r="S425">
        <v>8.31</v>
      </c>
      <c r="T425">
        <v>29.1</v>
      </c>
      <c r="U425">
        <v>7.2</v>
      </c>
      <c r="V425" t="b">
        <v>1</v>
      </c>
      <c r="W425">
        <v>0</v>
      </c>
      <c r="X425">
        <v>1769.75</v>
      </c>
      <c r="Y425" s="1">
        <v>45716</v>
      </c>
      <c r="Z425" t="s">
        <v>41</v>
      </c>
      <c r="AA425" t="s">
        <v>42</v>
      </c>
      <c r="AB425" t="s">
        <v>2270</v>
      </c>
      <c r="AC425">
        <v>5</v>
      </c>
      <c r="AD425">
        <v>38.700000000000003</v>
      </c>
      <c r="AE425">
        <v>45.73</v>
      </c>
    </row>
    <row r="426" spans="1:31" x14ac:dyDescent="0.25">
      <c r="A426" t="s">
        <v>2766</v>
      </c>
      <c r="B426" s="1">
        <v>45769</v>
      </c>
      <c r="C426" s="2">
        <v>45769.311805555553</v>
      </c>
      <c r="D426" s="2">
        <v>45769.324305555558</v>
      </c>
      <c r="E426" t="s">
        <v>1987</v>
      </c>
      <c r="F426" t="str">
        <f>_xlfn.XLOOKUP(scd[[#This Row],[farm_id]],farms[farm_id],farms[farmer_name])</f>
        <v>Farmer_818</v>
      </c>
      <c r="G426" t="str">
        <f>_xlfn.XLOOKUP(scd[[#This Row],[farm_id]],farms[farm_id],farms[village])</f>
        <v>Village_31</v>
      </c>
      <c r="H426" t="str">
        <f>_xlfn.XLOOKUP(scd[[#This Row],[farm_id]],farms[farm_id],farms[district])</f>
        <v>Madurai</v>
      </c>
      <c r="I426" t="str">
        <f>_xlfn.XLOOKUP(scd[[#This Row],[farm_id]],farms[farm_id],farms[state])</f>
        <v>Tamil Nadu</v>
      </c>
      <c r="J426" t="str">
        <f>_xlfn.XLOOKUP(scd[[#This Row],[district]],cooperatives[district],cooperatives[cooperative_id])</f>
        <v>Coop_20</v>
      </c>
      <c r="K426" t="str">
        <f>_xlfn.XLOOKUP(scd[[#This Row],[village]],collectioncenters[village],collectioncenters[collection_center_id])</f>
        <v>CC_124</v>
      </c>
      <c r="L426" t="str">
        <f>_xlfn.XLOOKUP(scd[[#This Row],[district]],chillingcenters[district],chillingcenters[chilling_center_id])</f>
        <v>Chill_20</v>
      </c>
      <c r="M426" t="str">
        <f>_xlfn.XLOOKUP(scd[[#This Row],[chilling_center_id]],chillingcenters[chilling_center_id],chillingcenters[zone])</f>
        <v>TN2</v>
      </c>
      <c r="N426" t="str">
        <f>_xlfn.XLOOKUP(scd[[#This Row],[zone]],plants[zone],plants[processing_plant_id])</f>
        <v>Plant_10</v>
      </c>
      <c r="O426" t="s">
        <v>297</v>
      </c>
      <c r="P426">
        <v>59</v>
      </c>
      <c r="Q426">
        <v>22.7</v>
      </c>
      <c r="R426">
        <v>4.0599999999999996</v>
      </c>
      <c r="S426">
        <v>8.48</v>
      </c>
      <c r="T426">
        <v>27.7</v>
      </c>
      <c r="U426">
        <v>24.5</v>
      </c>
      <c r="V426" t="b">
        <v>1</v>
      </c>
      <c r="W426">
        <v>0</v>
      </c>
      <c r="X426">
        <v>1049.6500000000001</v>
      </c>
      <c r="Y426" s="1">
        <v>45770</v>
      </c>
      <c r="Z426" t="s">
        <v>76</v>
      </c>
      <c r="AA426" t="s">
        <v>42</v>
      </c>
      <c r="AB426" t="s">
        <v>2767</v>
      </c>
      <c r="AC426">
        <v>18</v>
      </c>
      <c r="AD426">
        <v>22.7</v>
      </c>
      <c r="AE426">
        <v>46.24</v>
      </c>
    </row>
    <row r="427" spans="1:31" x14ac:dyDescent="0.25">
      <c r="A427" t="s">
        <v>3068</v>
      </c>
      <c r="B427" s="1">
        <v>45776</v>
      </c>
      <c r="C427" s="2">
        <v>45776.354861111111</v>
      </c>
      <c r="D427" s="2">
        <v>45776.4375</v>
      </c>
      <c r="E427" t="s">
        <v>3069</v>
      </c>
      <c r="F427" t="str">
        <f>_xlfn.XLOOKUP(scd[[#This Row],[farm_id]],farms[farm_id],farms[farmer_name])</f>
        <v>Farmer_394</v>
      </c>
      <c r="G427" t="str">
        <f>_xlfn.XLOOKUP(scd[[#This Row],[farm_id]],farms[farm_id],farms[village])</f>
        <v>Village_114</v>
      </c>
      <c r="H427" t="str">
        <f>_xlfn.XLOOKUP(scd[[#This Row],[farm_id]],farms[farm_id],farms[district])</f>
        <v>Tiruchirappalli</v>
      </c>
      <c r="I427" t="str">
        <f>_xlfn.XLOOKUP(scd[[#This Row],[farm_id]],farms[farm_id],farms[state])</f>
        <v>Tamil Nadu</v>
      </c>
      <c r="J427" t="str">
        <f>_xlfn.XLOOKUP(scd[[#This Row],[district]],cooperatives[district],cooperatives[cooperative_id])</f>
        <v>Coop_9</v>
      </c>
      <c r="K427" t="str">
        <f>_xlfn.XLOOKUP(scd[[#This Row],[village]],collectioncenters[village],collectioncenters[collection_center_id])</f>
        <v>CC_18</v>
      </c>
      <c r="L427" t="str">
        <f>_xlfn.XLOOKUP(scd[[#This Row],[district]],chillingcenters[district],chillingcenters[chilling_center_id])</f>
        <v>Chill_9</v>
      </c>
      <c r="M427" t="str">
        <f>_xlfn.XLOOKUP(scd[[#This Row],[chilling_center_id]],chillingcenters[chilling_center_id],chillingcenters[zone])</f>
        <v>TN2</v>
      </c>
      <c r="N427" t="str">
        <f>_xlfn.XLOOKUP(scd[[#This Row],[zone]],plants[zone],plants[processing_plant_id])</f>
        <v>Plant_10</v>
      </c>
      <c r="O427" t="s">
        <v>994</v>
      </c>
      <c r="P427">
        <v>2.9</v>
      </c>
      <c r="Q427">
        <v>23.4</v>
      </c>
      <c r="R427">
        <v>4.0599999999999996</v>
      </c>
      <c r="S427">
        <v>8.16</v>
      </c>
      <c r="T427">
        <v>27.4</v>
      </c>
      <c r="U427">
        <v>7.7</v>
      </c>
      <c r="V427" t="b">
        <v>1</v>
      </c>
      <c r="W427">
        <v>0.23</v>
      </c>
      <c r="X427">
        <v>1049.1400000000001</v>
      </c>
      <c r="Y427" s="1">
        <v>45776</v>
      </c>
      <c r="Z427" t="s">
        <v>41</v>
      </c>
      <c r="AA427" t="s">
        <v>42</v>
      </c>
      <c r="AB427" t="s">
        <v>3070</v>
      </c>
      <c r="AC427">
        <v>119</v>
      </c>
      <c r="AD427">
        <v>23.169999999999899</v>
      </c>
      <c r="AE427">
        <v>45.28</v>
      </c>
    </row>
    <row r="428" spans="1:31" x14ac:dyDescent="0.25">
      <c r="A428" t="s">
        <v>3274</v>
      </c>
      <c r="B428" s="1">
        <v>45658</v>
      </c>
      <c r="C428" s="2">
        <v>45658.43472222222</v>
      </c>
      <c r="D428" s="2">
        <v>45658.507638888892</v>
      </c>
      <c r="E428" t="s">
        <v>586</v>
      </c>
      <c r="F428" t="str">
        <f>_xlfn.XLOOKUP(scd[[#This Row],[farm_id]],farms[farm_id],farms[farmer_name])</f>
        <v>Farmer_667</v>
      </c>
      <c r="G428" t="str">
        <f>_xlfn.XLOOKUP(scd[[#This Row],[farm_id]],farms[farm_id],farms[village])</f>
        <v>Village_173</v>
      </c>
      <c r="H428" t="str">
        <f>_xlfn.XLOOKUP(scd[[#This Row],[farm_id]],farms[farm_id],farms[district])</f>
        <v>Jodhpur</v>
      </c>
      <c r="I428" t="str">
        <f>_xlfn.XLOOKUP(scd[[#This Row],[farm_id]],farms[farm_id],farms[state])</f>
        <v>Rajasthan</v>
      </c>
      <c r="J428" t="str">
        <f>_xlfn.XLOOKUP(scd[[#This Row],[district]],cooperatives[district],cooperatives[cooperative_id])</f>
        <v>Coop_23</v>
      </c>
      <c r="K428" t="str">
        <f>_xlfn.XLOOKUP(scd[[#This Row],[village]],collectioncenters[village],collectioncenters[collection_center_id])</f>
        <v>CC_83</v>
      </c>
      <c r="L428" t="str">
        <f>_xlfn.XLOOKUP(scd[[#This Row],[district]],chillingcenters[district],chillingcenters[chilling_center_id])</f>
        <v>Chill_23</v>
      </c>
      <c r="M428" t="str">
        <f>_xlfn.XLOOKUP(scd[[#This Row],[chilling_center_id]],chillingcenters[chilling_center_id],chillingcenters[zone])</f>
        <v>RJ2</v>
      </c>
      <c r="N428" t="str">
        <f>_xlfn.XLOOKUP(scd[[#This Row],[zone]],plants[zone],plants[processing_plant_id])</f>
        <v>Plant_5</v>
      </c>
      <c r="O428" t="s">
        <v>146</v>
      </c>
      <c r="P428">
        <v>4.9000000000000004</v>
      </c>
      <c r="Q428">
        <v>161.4</v>
      </c>
      <c r="R428">
        <v>4.0599999999999996</v>
      </c>
      <c r="S428">
        <v>8.57</v>
      </c>
      <c r="T428">
        <v>29.5</v>
      </c>
      <c r="U428">
        <v>8</v>
      </c>
      <c r="V428" t="b">
        <v>1</v>
      </c>
      <c r="W428">
        <v>7.0000000000000007E-2</v>
      </c>
      <c r="X428">
        <v>7503.46</v>
      </c>
      <c r="Y428" s="1">
        <v>45660</v>
      </c>
      <c r="Z428" t="s">
        <v>41</v>
      </c>
      <c r="AA428" t="s">
        <v>42</v>
      </c>
      <c r="AB428" t="s">
        <v>3275</v>
      </c>
      <c r="AC428">
        <v>105</v>
      </c>
      <c r="AD428">
        <v>161.33000000000001</v>
      </c>
      <c r="AE428">
        <v>46.51</v>
      </c>
    </row>
    <row r="429" spans="1:31" x14ac:dyDescent="0.25">
      <c r="A429" t="s">
        <v>3363</v>
      </c>
      <c r="B429" s="1">
        <v>45706</v>
      </c>
      <c r="C429" s="2">
        <v>45706.304861111108</v>
      </c>
      <c r="D429" s="2">
        <v>45706.345833333333</v>
      </c>
      <c r="E429" t="s">
        <v>205</v>
      </c>
      <c r="F429" t="str">
        <f>_xlfn.XLOOKUP(scd[[#This Row],[farm_id]],farms[farm_id],farms[farmer_name])</f>
        <v>Farmer_743</v>
      </c>
      <c r="G429" t="str">
        <f>_xlfn.XLOOKUP(scd[[#This Row],[farm_id]],farms[farm_id],farms[village])</f>
        <v>Village_118</v>
      </c>
      <c r="H429" t="str">
        <f>_xlfn.XLOOKUP(scd[[#This Row],[farm_id]],farms[farm_id],farms[district])</f>
        <v>Mumbai Suburban</v>
      </c>
      <c r="I429" t="str">
        <f>_xlfn.XLOOKUP(scd[[#This Row],[farm_id]],farms[farm_id],farms[state])</f>
        <v>Maharashtra</v>
      </c>
      <c r="J429" t="str">
        <f>_xlfn.XLOOKUP(scd[[#This Row],[district]],cooperatives[district],cooperatives[cooperative_id])</f>
        <v>Coop_3</v>
      </c>
      <c r="K429" t="str">
        <f>_xlfn.XLOOKUP(scd[[#This Row],[village]],collectioncenters[village],collectioncenters[collection_center_id])</f>
        <v>CC_22</v>
      </c>
      <c r="L429" t="str">
        <f>_xlfn.XLOOKUP(scd[[#This Row],[district]],chillingcenters[district],chillingcenters[chilling_center_id])</f>
        <v>Chill_3</v>
      </c>
      <c r="M429" t="str">
        <f>_xlfn.XLOOKUP(scd[[#This Row],[chilling_center_id]],chillingcenters[chilling_center_id],chillingcenters[zone])</f>
        <v>MH1</v>
      </c>
      <c r="N429" t="str">
        <f>_xlfn.XLOOKUP(scd[[#This Row],[zone]],plants[zone],plants[processing_plant_id])</f>
        <v>Plant_4</v>
      </c>
      <c r="O429" t="s">
        <v>409</v>
      </c>
      <c r="P429">
        <v>2.5</v>
      </c>
      <c r="Q429">
        <v>9.6</v>
      </c>
      <c r="R429">
        <v>4.0599999999999996</v>
      </c>
      <c r="S429">
        <v>8.16</v>
      </c>
      <c r="T429">
        <v>31.9</v>
      </c>
      <c r="U429">
        <v>11.1</v>
      </c>
      <c r="V429" t="b">
        <v>0</v>
      </c>
      <c r="W429">
        <v>0</v>
      </c>
      <c r="X429">
        <v>434.69</v>
      </c>
      <c r="Y429" s="1">
        <v>45708</v>
      </c>
      <c r="Z429" t="s">
        <v>41</v>
      </c>
      <c r="AA429" t="s">
        <v>109</v>
      </c>
      <c r="AB429" t="s">
        <v>3364</v>
      </c>
      <c r="AC429">
        <v>59</v>
      </c>
      <c r="AD429">
        <v>9.6</v>
      </c>
      <c r="AE429">
        <v>45.28</v>
      </c>
    </row>
    <row r="430" spans="1:31" x14ac:dyDescent="0.25">
      <c r="A430" t="s">
        <v>662</v>
      </c>
      <c r="B430" s="1">
        <v>45662</v>
      </c>
      <c r="C430" s="2">
        <v>45662.243055555555</v>
      </c>
      <c r="D430" s="2">
        <v>45662.275694444441</v>
      </c>
      <c r="E430" t="s">
        <v>663</v>
      </c>
      <c r="F430" t="str">
        <f>_xlfn.XLOOKUP(scd[[#This Row],[farm_id]],farms[farm_id],farms[farmer_name])</f>
        <v>Farmer_16</v>
      </c>
      <c r="G430" t="str">
        <f>_xlfn.XLOOKUP(scd[[#This Row],[farm_id]],farms[farm_id],farms[village])</f>
        <v>Village_124</v>
      </c>
      <c r="H430" t="str">
        <f>_xlfn.XLOOKUP(scd[[#This Row],[farm_id]],farms[farm_id],farms[district])</f>
        <v>Ahmedabad</v>
      </c>
      <c r="I430" t="str">
        <f>_xlfn.XLOOKUP(scd[[#This Row],[farm_id]],farms[farm_id],farms[state])</f>
        <v>Gujarat</v>
      </c>
      <c r="J430" t="str">
        <f>_xlfn.XLOOKUP(scd[[#This Row],[district]],cooperatives[district],cooperatives[cooperative_id])</f>
        <v>Coop_24</v>
      </c>
      <c r="K430" t="str">
        <f>_xlfn.XLOOKUP(scd[[#This Row],[village]],collectioncenters[village],collectioncenters[collection_center_id])</f>
        <v>CC_29</v>
      </c>
      <c r="L430" t="str">
        <f>_xlfn.XLOOKUP(scd[[#This Row],[district]],chillingcenters[district],chillingcenters[chilling_center_id])</f>
        <v>Chill_24</v>
      </c>
      <c r="M430" t="str">
        <f>_xlfn.XLOOKUP(scd[[#This Row],[chilling_center_id]],chillingcenters[chilling_center_id],chillingcenters[zone])</f>
        <v>MH1</v>
      </c>
      <c r="N430" t="str">
        <f>_xlfn.XLOOKUP(scd[[#This Row],[zone]],plants[zone],plants[processing_plant_id])</f>
        <v>Plant_4</v>
      </c>
      <c r="O430" t="s">
        <v>660</v>
      </c>
      <c r="P430">
        <v>47.9</v>
      </c>
      <c r="Q430">
        <v>26.5</v>
      </c>
      <c r="R430">
        <v>4.07</v>
      </c>
      <c r="S430">
        <v>8.69</v>
      </c>
      <c r="T430">
        <v>33.700000000000003</v>
      </c>
      <c r="U430">
        <v>11.3</v>
      </c>
      <c r="V430" t="b">
        <v>1</v>
      </c>
      <c r="W430">
        <v>0.38</v>
      </c>
      <c r="X430">
        <v>1225.55</v>
      </c>
      <c r="Y430" s="1">
        <v>45662</v>
      </c>
      <c r="Z430" t="s">
        <v>41</v>
      </c>
      <c r="AA430" t="s">
        <v>109</v>
      </c>
      <c r="AB430" t="s">
        <v>666</v>
      </c>
      <c r="AC430">
        <v>47</v>
      </c>
      <c r="AD430">
        <v>26.12</v>
      </c>
      <c r="AE430">
        <v>46.92</v>
      </c>
    </row>
    <row r="431" spans="1:31" x14ac:dyDescent="0.25">
      <c r="A431" t="s">
        <v>2256</v>
      </c>
      <c r="B431" s="1">
        <v>45780</v>
      </c>
      <c r="C431" s="2">
        <v>45780.265277777777</v>
      </c>
      <c r="D431" s="2">
        <v>45780.291666666664</v>
      </c>
      <c r="E431" t="s">
        <v>494</v>
      </c>
      <c r="F431" t="str">
        <f>_xlfn.XLOOKUP(scd[[#This Row],[farm_id]],farms[farm_id],farms[farmer_name])</f>
        <v>Farmer_279</v>
      </c>
      <c r="G431" t="str">
        <f>_xlfn.XLOOKUP(scd[[#This Row],[farm_id]],farms[farm_id],farms[village])</f>
        <v>Village_165</v>
      </c>
      <c r="H431" t="str">
        <f>_xlfn.XLOOKUP(scd[[#This Row],[farm_id]],farms[farm_id],farms[district])</f>
        <v>Udaipur</v>
      </c>
      <c r="I431" t="str">
        <f>_xlfn.XLOOKUP(scd[[#This Row],[farm_id]],farms[farm_id],farms[state])</f>
        <v>Rajasthan</v>
      </c>
      <c r="J431" t="str">
        <f>_xlfn.XLOOKUP(scd[[#This Row],[district]],cooperatives[district],cooperatives[cooperative_id])</f>
        <v>Coop_17</v>
      </c>
      <c r="K431" t="str">
        <f>_xlfn.XLOOKUP(scd[[#This Row],[village]],collectioncenters[village],collectioncenters[collection_center_id])</f>
        <v>CC_74</v>
      </c>
      <c r="L431" t="str">
        <f>_xlfn.XLOOKUP(scd[[#This Row],[district]],chillingcenters[district],chillingcenters[chilling_center_id])</f>
        <v>Chill_17</v>
      </c>
      <c r="M431" t="str">
        <f>_xlfn.XLOOKUP(scd[[#This Row],[chilling_center_id]],chillingcenters[chilling_center_id],chillingcenters[zone])</f>
        <v>RJ2</v>
      </c>
      <c r="N431" t="str">
        <f>_xlfn.XLOOKUP(scd[[#This Row],[zone]],plants[zone],plants[processing_plant_id])</f>
        <v>Plant_5</v>
      </c>
      <c r="O431" t="s">
        <v>393</v>
      </c>
      <c r="P431">
        <v>3.2</v>
      </c>
      <c r="Q431">
        <v>5</v>
      </c>
      <c r="R431">
        <v>4.07</v>
      </c>
      <c r="S431">
        <v>8.8699999999999992</v>
      </c>
      <c r="T431">
        <v>29.4</v>
      </c>
      <c r="U431">
        <v>6.6</v>
      </c>
      <c r="V431" t="b">
        <v>1</v>
      </c>
      <c r="W431">
        <v>0</v>
      </c>
      <c r="X431">
        <v>237.3</v>
      </c>
      <c r="Y431" s="1">
        <v>45782</v>
      </c>
      <c r="Z431" t="s">
        <v>118</v>
      </c>
      <c r="AA431" t="s">
        <v>42</v>
      </c>
      <c r="AB431" t="s">
        <v>2257</v>
      </c>
      <c r="AC431">
        <v>38</v>
      </c>
      <c r="AD431">
        <v>5</v>
      </c>
      <c r="AE431">
        <v>47.46</v>
      </c>
    </row>
    <row r="432" spans="1:31" x14ac:dyDescent="0.25">
      <c r="A432" t="s">
        <v>2383</v>
      </c>
      <c r="B432" s="1">
        <v>45765</v>
      </c>
      <c r="C432" s="2">
        <v>45765.398611111108</v>
      </c>
      <c r="D432" s="2">
        <v>45765.452777777777</v>
      </c>
      <c r="E432" t="s">
        <v>2384</v>
      </c>
      <c r="F432" t="str">
        <f>_xlfn.XLOOKUP(scd[[#This Row],[farm_id]],farms[farm_id],farms[farmer_name])</f>
        <v>Farmer_559</v>
      </c>
      <c r="G432" t="str">
        <f>_xlfn.XLOOKUP(scd[[#This Row],[farm_id]],farms[farm_id],farms[village])</f>
        <v>Village_157</v>
      </c>
      <c r="H432" t="str">
        <f>_xlfn.XLOOKUP(scd[[#This Row],[farm_id]],farms[farm_id],farms[district])</f>
        <v>Belgaum</v>
      </c>
      <c r="I432" t="str">
        <f>_xlfn.XLOOKUP(scd[[#This Row],[farm_id]],farms[farm_id],farms[state])</f>
        <v>Karnataka</v>
      </c>
      <c r="J432" t="str">
        <f>_xlfn.XLOOKUP(scd[[#This Row],[district]],cooperatives[district],cooperatives[cooperative_id])</f>
        <v>Coop_21</v>
      </c>
      <c r="K432" t="str">
        <f>_xlfn.XLOOKUP(scd[[#This Row],[village]],collectioncenters[village],collectioncenters[collection_center_id])</f>
        <v>CC_65</v>
      </c>
      <c r="L432" t="str">
        <f>_xlfn.XLOOKUP(scd[[#This Row],[district]],chillingcenters[district],chillingcenters[chilling_center_id])</f>
        <v>Chill_21</v>
      </c>
      <c r="M432" t="str">
        <f>_xlfn.XLOOKUP(scd[[#This Row],[chilling_center_id]],chillingcenters[chilling_center_id],chillingcenters[zone])</f>
        <v>KA2</v>
      </c>
      <c r="N432" t="str">
        <f>_xlfn.XLOOKUP(scd[[#This Row],[zone]],plants[zone],plants[processing_plant_id])</f>
        <v>Plant_8</v>
      </c>
      <c r="O432" t="s">
        <v>688</v>
      </c>
      <c r="P432">
        <v>4.5999999999999996</v>
      </c>
      <c r="Q432">
        <v>65.7</v>
      </c>
      <c r="R432">
        <v>4.07</v>
      </c>
      <c r="S432">
        <v>8.31</v>
      </c>
      <c r="T432">
        <v>30.2</v>
      </c>
      <c r="U432">
        <v>11.5</v>
      </c>
      <c r="V432" t="b">
        <v>0</v>
      </c>
      <c r="W432">
        <v>4.9400000000000004</v>
      </c>
      <c r="X432">
        <v>2781.59</v>
      </c>
      <c r="Y432" s="1">
        <v>45766</v>
      </c>
      <c r="Z432" t="s">
        <v>239</v>
      </c>
      <c r="AA432" t="s">
        <v>42</v>
      </c>
      <c r="AB432" t="s">
        <v>2386</v>
      </c>
      <c r="AC432">
        <v>78</v>
      </c>
      <c r="AD432">
        <v>60.76</v>
      </c>
      <c r="AE432">
        <v>45.78</v>
      </c>
    </row>
    <row r="433" spans="1:31" x14ac:dyDescent="0.25">
      <c r="A433" t="s">
        <v>2628</v>
      </c>
      <c r="B433" s="1">
        <v>45668</v>
      </c>
      <c r="C433" s="2">
        <v>45668.168055555558</v>
      </c>
      <c r="D433" s="2">
        <v>45668.238888888889</v>
      </c>
      <c r="E433" t="s">
        <v>2611</v>
      </c>
      <c r="F433" t="str">
        <f>_xlfn.XLOOKUP(scd[[#This Row],[farm_id]],farms[farm_id],farms[farmer_name])</f>
        <v>Farmer_60</v>
      </c>
      <c r="G433" t="str">
        <f>_xlfn.XLOOKUP(scd[[#This Row],[farm_id]],farms[farm_id],farms[village])</f>
        <v>Village_199</v>
      </c>
      <c r="H433" t="str">
        <f>_xlfn.XLOOKUP(scd[[#This Row],[farm_id]],farms[farm_id],farms[district])</f>
        <v>Jalandhar</v>
      </c>
      <c r="I433" t="str">
        <f>_xlfn.XLOOKUP(scd[[#This Row],[farm_id]],farms[farm_id],farms[state])</f>
        <v>Punjab</v>
      </c>
      <c r="J433" t="str">
        <f>_xlfn.XLOOKUP(scd[[#This Row],[district]],cooperatives[district],cooperatives[cooperative_id])</f>
        <v>Coop_26</v>
      </c>
      <c r="K433" t="str">
        <f>_xlfn.XLOOKUP(scd[[#This Row],[village]],collectioncenters[village],collectioncenters[collection_center_id])</f>
        <v>CC_109</v>
      </c>
      <c r="L433" t="str">
        <f>_xlfn.XLOOKUP(scd[[#This Row],[district]],chillingcenters[district],chillingcenters[chilling_center_id])</f>
        <v>Chill_26</v>
      </c>
      <c r="M433" t="str">
        <f>_xlfn.XLOOKUP(scd[[#This Row],[chilling_center_id]],chillingcenters[chilling_center_id],chillingcenters[zone])</f>
        <v>PJ1</v>
      </c>
      <c r="N433" t="str">
        <f>_xlfn.XLOOKUP(scd[[#This Row],[zone]],plants[zone],plants[processing_plant_id])</f>
        <v>Plant_3</v>
      </c>
      <c r="O433" t="s">
        <v>575</v>
      </c>
      <c r="P433">
        <v>12.3</v>
      </c>
      <c r="Q433">
        <v>60.1</v>
      </c>
      <c r="R433">
        <v>4.07</v>
      </c>
      <c r="S433">
        <v>8.51</v>
      </c>
      <c r="T433">
        <v>30.6</v>
      </c>
      <c r="U433">
        <v>5.8</v>
      </c>
      <c r="V433" t="b">
        <v>1</v>
      </c>
      <c r="W433">
        <v>0.53</v>
      </c>
      <c r="X433">
        <v>2762.86</v>
      </c>
      <c r="Y433" s="1">
        <v>45675</v>
      </c>
      <c r="Z433" t="s">
        <v>41</v>
      </c>
      <c r="AA433" t="s">
        <v>42</v>
      </c>
      <c r="AB433" t="s">
        <v>2630</v>
      </c>
      <c r="AC433">
        <v>102</v>
      </c>
      <c r="AD433">
        <v>59.57</v>
      </c>
      <c r="AE433">
        <v>46.38</v>
      </c>
    </row>
    <row r="434" spans="1:31" x14ac:dyDescent="0.25">
      <c r="A434" t="s">
        <v>3052</v>
      </c>
      <c r="B434" s="1">
        <v>45808</v>
      </c>
      <c r="C434" s="2">
        <v>45808.325694444444</v>
      </c>
      <c r="D434" s="2">
        <v>45808.383333333331</v>
      </c>
      <c r="E434" t="s">
        <v>1553</v>
      </c>
      <c r="F434" t="str">
        <f>_xlfn.XLOOKUP(scd[[#This Row],[farm_id]],farms[farm_id],farms[farmer_name])</f>
        <v>Farmer_441</v>
      </c>
      <c r="G434" t="str">
        <f>_xlfn.XLOOKUP(scd[[#This Row],[farm_id]],farms[farm_id],farms[village])</f>
        <v>Village_136</v>
      </c>
      <c r="H434" t="str">
        <f>_xlfn.XLOOKUP(scd[[#This Row],[farm_id]],farms[farm_id],farms[district])</f>
        <v>Jodhpur</v>
      </c>
      <c r="I434" t="str">
        <f>_xlfn.XLOOKUP(scd[[#This Row],[farm_id]],farms[farm_id],farms[state])</f>
        <v>Rajasthan</v>
      </c>
      <c r="J434" t="str">
        <f>_xlfn.XLOOKUP(scd[[#This Row],[district]],cooperatives[district],cooperatives[cooperative_id])</f>
        <v>Coop_23</v>
      </c>
      <c r="K434" t="str">
        <f>_xlfn.XLOOKUP(scd[[#This Row],[village]],collectioncenters[village],collectioncenters[collection_center_id])</f>
        <v>CC_42</v>
      </c>
      <c r="L434" t="str">
        <f>_xlfn.XLOOKUP(scd[[#This Row],[district]],chillingcenters[district],chillingcenters[chilling_center_id])</f>
        <v>Chill_23</v>
      </c>
      <c r="M434" t="str">
        <f>_xlfn.XLOOKUP(scd[[#This Row],[chilling_center_id]],chillingcenters[chilling_center_id],chillingcenters[zone])</f>
        <v>RJ2</v>
      </c>
      <c r="N434" t="str">
        <f>_xlfn.XLOOKUP(scd[[#This Row],[zone]],plants[zone],plants[processing_plant_id])</f>
        <v>Plant_5</v>
      </c>
      <c r="O434" t="s">
        <v>467</v>
      </c>
      <c r="P434">
        <v>8.6</v>
      </c>
      <c r="Q434">
        <v>109.6</v>
      </c>
      <c r="R434">
        <v>4.07</v>
      </c>
      <c r="S434">
        <v>7.93</v>
      </c>
      <c r="T434">
        <v>31.9</v>
      </c>
      <c r="U434">
        <v>9.9</v>
      </c>
      <c r="V434" t="b">
        <v>1</v>
      </c>
      <c r="W434">
        <v>0</v>
      </c>
      <c r="X434">
        <v>4892.54</v>
      </c>
      <c r="Y434" s="1">
        <v>45815</v>
      </c>
      <c r="Z434" t="s">
        <v>41</v>
      </c>
      <c r="AA434" t="s">
        <v>42</v>
      </c>
      <c r="AB434" t="s">
        <v>3053</v>
      </c>
      <c r="AC434">
        <v>83</v>
      </c>
      <c r="AD434">
        <v>109.6</v>
      </c>
      <c r="AE434">
        <v>44.64</v>
      </c>
    </row>
    <row r="435" spans="1:31" x14ac:dyDescent="0.25">
      <c r="A435" t="s">
        <v>2077</v>
      </c>
      <c r="B435" s="1">
        <v>45811</v>
      </c>
      <c r="C435" s="2">
        <v>45811.425694444442</v>
      </c>
      <c r="D435" s="2">
        <v>45811.531944444447</v>
      </c>
      <c r="E435" t="s">
        <v>1761</v>
      </c>
      <c r="F435" t="str">
        <f>_xlfn.XLOOKUP(scd[[#This Row],[farm_id]],farms[farm_id],farms[farmer_name])</f>
        <v>Farmer_287</v>
      </c>
      <c r="G435" t="str">
        <f>_xlfn.XLOOKUP(scd[[#This Row],[farm_id]],farms[farm_id],farms[village])</f>
        <v>Village_35</v>
      </c>
      <c r="H435" t="str">
        <f>_xlfn.XLOOKUP(scd[[#This Row],[farm_id]],farms[farm_id],farms[district])</f>
        <v>Gurugram</v>
      </c>
      <c r="I435" t="str">
        <f>_xlfn.XLOOKUP(scd[[#This Row],[farm_id]],farms[farm_id],farms[state])</f>
        <v>Haryana</v>
      </c>
      <c r="J435" t="str">
        <f>_xlfn.XLOOKUP(scd[[#This Row],[district]],cooperatives[district],cooperatives[cooperative_id])</f>
        <v>Coop_2</v>
      </c>
      <c r="K435" t="str">
        <f>_xlfn.XLOOKUP(scd[[#This Row],[village]],collectioncenters[village],collectioncenters[collection_center_id])</f>
        <v>CC_128</v>
      </c>
      <c r="L435" t="str">
        <f>_xlfn.XLOOKUP(scd[[#This Row],[district]],chillingcenters[district],chillingcenters[chilling_center_id])</f>
        <v>Chill_2</v>
      </c>
      <c r="M435" t="str">
        <f>_xlfn.XLOOKUP(scd[[#This Row],[chilling_center_id]],chillingcenters[chilling_center_id],chillingcenters[zone])</f>
        <v>HR1</v>
      </c>
      <c r="N435" t="str">
        <f>_xlfn.XLOOKUP(scd[[#This Row],[zone]],plants[zone],plants[processing_plant_id])</f>
        <v>Plant_11</v>
      </c>
      <c r="O435" t="s">
        <v>447</v>
      </c>
      <c r="P435">
        <v>22.7</v>
      </c>
      <c r="Q435">
        <v>38.1</v>
      </c>
      <c r="R435">
        <v>4.08</v>
      </c>
      <c r="S435">
        <v>8.85</v>
      </c>
      <c r="T435">
        <v>37</v>
      </c>
      <c r="U435">
        <v>12</v>
      </c>
      <c r="V435" t="b">
        <v>0</v>
      </c>
      <c r="W435">
        <v>2.33</v>
      </c>
      <c r="X435">
        <v>1697.29</v>
      </c>
      <c r="Y435" s="1">
        <v>45814</v>
      </c>
      <c r="Z435" t="s">
        <v>118</v>
      </c>
      <c r="AA435" t="s">
        <v>42</v>
      </c>
      <c r="AB435" t="s">
        <v>2079</v>
      </c>
      <c r="AC435">
        <v>153</v>
      </c>
      <c r="AD435">
        <v>35.770000000000003</v>
      </c>
      <c r="AE435">
        <v>47.45</v>
      </c>
    </row>
    <row r="436" spans="1:31" x14ac:dyDescent="0.25">
      <c r="A436" t="s">
        <v>2835</v>
      </c>
      <c r="B436" s="1">
        <v>45686</v>
      </c>
      <c r="C436" s="2">
        <v>45686.216666666667</v>
      </c>
      <c r="D436" s="2">
        <v>45686.220138888886</v>
      </c>
      <c r="E436" t="s">
        <v>2836</v>
      </c>
      <c r="F436" t="str">
        <f>_xlfn.XLOOKUP(scd[[#This Row],[farm_id]],farms[farm_id],farms[farmer_name])</f>
        <v>Farmer_556</v>
      </c>
      <c r="G436" t="str">
        <f>_xlfn.XLOOKUP(scd[[#This Row],[farm_id]],farms[farm_id],farms[village])</f>
        <v>Village_167</v>
      </c>
      <c r="H436" t="str">
        <f>_xlfn.XLOOKUP(scd[[#This Row],[farm_id]],farms[farm_id],farms[district])</f>
        <v>Belgaum</v>
      </c>
      <c r="I436" t="str">
        <f>_xlfn.XLOOKUP(scd[[#This Row],[farm_id]],farms[farm_id],farms[state])</f>
        <v>Karnataka</v>
      </c>
      <c r="J436" t="str">
        <f>_xlfn.XLOOKUP(scd[[#This Row],[district]],cooperatives[district],cooperatives[cooperative_id])</f>
        <v>Coop_21</v>
      </c>
      <c r="K436" t="str">
        <f>_xlfn.XLOOKUP(scd[[#This Row],[village]],collectioncenters[village],collectioncenters[collection_center_id])</f>
        <v>CC_76</v>
      </c>
      <c r="L436" t="str">
        <f>_xlfn.XLOOKUP(scd[[#This Row],[district]],chillingcenters[district],chillingcenters[chilling_center_id])</f>
        <v>Chill_21</v>
      </c>
      <c r="M436" t="str">
        <f>_xlfn.XLOOKUP(scd[[#This Row],[chilling_center_id]],chillingcenters[chilling_center_id],chillingcenters[zone])</f>
        <v>KA2</v>
      </c>
      <c r="N436" t="str">
        <f>_xlfn.XLOOKUP(scd[[#This Row],[zone]],plants[zone],plants[processing_plant_id])</f>
        <v>Plant_8</v>
      </c>
      <c r="O436" t="s">
        <v>297</v>
      </c>
      <c r="P436">
        <v>17.2</v>
      </c>
      <c r="Q436">
        <v>80.400000000000006</v>
      </c>
      <c r="R436">
        <v>4.08</v>
      </c>
      <c r="S436">
        <v>8.59</v>
      </c>
      <c r="T436">
        <v>31.4</v>
      </c>
      <c r="U436">
        <v>8.1</v>
      </c>
      <c r="V436" t="b">
        <v>0</v>
      </c>
      <c r="W436">
        <v>2.11</v>
      </c>
      <c r="X436">
        <v>3653.79</v>
      </c>
      <c r="Y436" s="1">
        <v>45686</v>
      </c>
      <c r="Z436" t="s">
        <v>41</v>
      </c>
      <c r="AA436" t="s">
        <v>42</v>
      </c>
      <c r="AB436" t="s">
        <v>2837</v>
      </c>
      <c r="AC436">
        <v>5</v>
      </c>
      <c r="AD436">
        <v>78.290000000000006</v>
      </c>
      <c r="AE436">
        <v>46.67</v>
      </c>
    </row>
    <row r="437" spans="1:31" x14ac:dyDescent="0.25">
      <c r="A437" t="s">
        <v>2904</v>
      </c>
      <c r="B437" s="1">
        <v>45753</v>
      </c>
      <c r="C437" s="2">
        <v>45753.446527777778</v>
      </c>
      <c r="D437" s="2">
        <v>45753.496527777781</v>
      </c>
      <c r="E437" t="s">
        <v>2905</v>
      </c>
      <c r="F437" t="str">
        <f>_xlfn.XLOOKUP(scd[[#This Row],[farm_id]],farms[farm_id],farms[farmer_name])</f>
        <v>Farmer_776</v>
      </c>
      <c r="G437" t="str">
        <f>_xlfn.XLOOKUP(scd[[#This Row],[farm_id]],farms[farm_id],farms[village])</f>
        <v>Village_162</v>
      </c>
      <c r="H437" t="str">
        <f>_xlfn.XLOOKUP(scd[[#This Row],[farm_id]],farms[farm_id],farms[district])</f>
        <v>Belgaum</v>
      </c>
      <c r="I437" t="str">
        <f>_xlfn.XLOOKUP(scd[[#This Row],[farm_id]],farms[farm_id],farms[state])</f>
        <v>Karnataka</v>
      </c>
      <c r="J437" t="str">
        <f>_xlfn.XLOOKUP(scd[[#This Row],[district]],cooperatives[district],cooperatives[cooperative_id])</f>
        <v>Coop_21</v>
      </c>
      <c r="K437" t="str">
        <f>_xlfn.XLOOKUP(scd[[#This Row],[village]],collectioncenters[village],collectioncenters[collection_center_id])</f>
        <v>CC_71</v>
      </c>
      <c r="L437" t="str">
        <f>_xlfn.XLOOKUP(scd[[#This Row],[district]],chillingcenters[district],chillingcenters[chilling_center_id])</f>
        <v>Chill_21</v>
      </c>
      <c r="M437" t="str">
        <f>_xlfn.XLOOKUP(scd[[#This Row],[chilling_center_id]],chillingcenters[chilling_center_id],chillingcenters[zone])</f>
        <v>KA2</v>
      </c>
      <c r="N437" t="str">
        <f>_xlfn.XLOOKUP(scd[[#This Row],[zone]],plants[zone],plants[processing_plant_id])</f>
        <v>Plant_8</v>
      </c>
      <c r="O437" t="s">
        <v>1141</v>
      </c>
      <c r="P437">
        <v>5.9</v>
      </c>
      <c r="Q437">
        <v>26.6</v>
      </c>
      <c r="R437">
        <v>4.08</v>
      </c>
      <c r="S437">
        <v>8.1199999999999992</v>
      </c>
      <c r="T437">
        <v>29.1</v>
      </c>
      <c r="U437">
        <v>3.7</v>
      </c>
      <c r="V437" t="b">
        <v>1</v>
      </c>
      <c r="W437">
        <v>0.3</v>
      </c>
      <c r="X437">
        <v>1190.3399999999999</v>
      </c>
      <c r="Y437" s="1">
        <v>45754</v>
      </c>
      <c r="Z437" t="s">
        <v>41</v>
      </c>
      <c r="AA437" t="s">
        <v>42</v>
      </c>
      <c r="AB437" t="s">
        <v>2906</v>
      </c>
      <c r="AC437">
        <v>72</v>
      </c>
      <c r="AD437">
        <v>26.3</v>
      </c>
      <c r="AE437">
        <v>45.26</v>
      </c>
    </row>
    <row r="438" spans="1:31" x14ac:dyDescent="0.25">
      <c r="A438" t="s">
        <v>3192</v>
      </c>
      <c r="B438" s="1">
        <v>45794</v>
      </c>
      <c r="C438" s="2">
        <v>45794.370833333334</v>
      </c>
      <c r="D438" s="2">
        <v>45794.407638888886</v>
      </c>
      <c r="E438" t="s">
        <v>112</v>
      </c>
      <c r="F438" t="str">
        <f>_xlfn.XLOOKUP(scd[[#This Row],[farm_id]],farms[farm_id],farms[farmer_name])</f>
        <v>Farmer_469</v>
      </c>
      <c r="G438" t="str">
        <f>_xlfn.XLOOKUP(scd[[#This Row],[farm_id]],farms[farm_id],farms[village])</f>
        <v>Village_143</v>
      </c>
      <c r="H438" t="str">
        <f>_xlfn.XLOOKUP(scd[[#This Row],[farm_id]],farms[farm_id],farms[district])</f>
        <v>Coimbatore</v>
      </c>
      <c r="I438" t="str">
        <f>_xlfn.XLOOKUP(scd[[#This Row],[farm_id]],farms[farm_id],farms[state])</f>
        <v>Tamil Nadu</v>
      </c>
      <c r="J438" t="str">
        <f>_xlfn.XLOOKUP(scd[[#This Row],[district]],cooperatives[district],cooperatives[cooperative_id])</f>
        <v>Coop_25</v>
      </c>
      <c r="K438" t="str">
        <f>_xlfn.XLOOKUP(scd[[#This Row],[village]],collectioncenters[village],collectioncenters[collection_center_id])</f>
        <v>CC_50</v>
      </c>
      <c r="L438" t="str">
        <f>_xlfn.XLOOKUP(scd[[#This Row],[district]],chillingcenters[district],chillingcenters[chilling_center_id])</f>
        <v>Chill_25</v>
      </c>
      <c r="M438" t="str">
        <f>_xlfn.XLOOKUP(scd[[#This Row],[chilling_center_id]],chillingcenters[chilling_center_id],chillingcenters[zone])</f>
        <v>TN2</v>
      </c>
      <c r="N438" t="str">
        <f>_xlfn.XLOOKUP(scd[[#This Row],[zone]],plants[zone],plants[processing_plant_id])</f>
        <v>Plant_10</v>
      </c>
      <c r="O438" t="s">
        <v>138</v>
      </c>
      <c r="P438">
        <v>12.9</v>
      </c>
      <c r="Q438">
        <v>6.6</v>
      </c>
      <c r="R438">
        <v>4.08</v>
      </c>
      <c r="S438">
        <v>8.74</v>
      </c>
      <c r="T438">
        <v>31.4</v>
      </c>
      <c r="U438">
        <v>10.5</v>
      </c>
      <c r="V438" t="b">
        <v>1</v>
      </c>
      <c r="W438">
        <v>0.31</v>
      </c>
      <c r="X438">
        <v>296.38</v>
      </c>
      <c r="Y438" s="1">
        <v>45795</v>
      </c>
      <c r="Z438" t="s">
        <v>41</v>
      </c>
      <c r="AA438" t="s">
        <v>42</v>
      </c>
      <c r="AB438" t="s">
        <v>3194</v>
      </c>
      <c r="AC438">
        <v>53</v>
      </c>
      <c r="AD438">
        <v>6.29</v>
      </c>
      <c r="AE438">
        <v>47.12</v>
      </c>
    </row>
    <row r="439" spans="1:31" x14ac:dyDescent="0.25">
      <c r="A439" t="s">
        <v>535</v>
      </c>
      <c r="B439" s="1">
        <v>45697</v>
      </c>
      <c r="C439" s="2">
        <v>45697.388194444444</v>
      </c>
      <c r="D439" s="2">
        <v>45697.402083333334</v>
      </c>
      <c r="E439" t="s">
        <v>536</v>
      </c>
      <c r="F439" t="str">
        <f>_xlfn.XLOOKUP(scd[[#This Row],[farm_id]],farms[farm_id],farms[farmer_name])</f>
        <v>Farmer_32</v>
      </c>
      <c r="G439" t="str">
        <f>_xlfn.XLOOKUP(scd[[#This Row],[farm_id]],farms[farm_id],farms[village])</f>
        <v>Village_107</v>
      </c>
      <c r="H439" t="str">
        <f>_xlfn.XLOOKUP(scd[[#This Row],[farm_id]],farms[farm_id],farms[district])</f>
        <v>Bikaner</v>
      </c>
      <c r="I439" t="str">
        <f>_xlfn.XLOOKUP(scd[[#This Row],[farm_id]],farms[farm_id],farms[state])</f>
        <v>Rajasthan</v>
      </c>
      <c r="J439" t="str">
        <f>_xlfn.XLOOKUP(scd[[#This Row],[district]],cooperatives[district],cooperatives[cooperative_id])</f>
        <v>Coop_14</v>
      </c>
      <c r="K439" t="str">
        <f>_xlfn.XLOOKUP(scd[[#This Row],[village]],collectioncenters[village],collectioncenters[collection_center_id])</f>
        <v>CC_10</v>
      </c>
      <c r="L439" t="str">
        <f>_xlfn.XLOOKUP(scd[[#This Row],[district]],chillingcenters[district],chillingcenters[chilling_center_id])</f>
        <v>Chill_14</v>
      </c>
      <c r="M439" t="str">
        <f>_xlfn.XLOOKUP(scd[[#This Row],[chilling_center_id]],chillingcenters[chilling_center_id],chillingcenters[zone])</f>
        <v>RJ1</v>
      </c>
      <c r="N439" t="str">
        <f>_xlfn.XLOOKUP(scd[[#This Row],[zone]],plants[zone],plants[processing_plant_id])</f>
        <v>Plant_2</v>
      </c>
      <c r="O439" t="s">
        <v>539</v>
      </c>
      <c r="P439">
        <v>11.1</v>
      </c>
      <c r="Q439">
        <v>11.3</v>
      </c>
      <c r="R439">
        <v>4.09</v>
      </c>
      <c r="S439">
        <v>8.2100000000000009</v>
      </c>
      <c r="T439">
        <v>31.7</v>
      </c>
      <c r="U439">
        <v>9.4</v>
      </c>
      <c r="V439" t="b">
        <v>1</v>
      </c>
      <c r="W439">
        <v>0.2</v>
      </c>
      <c r="X439">
        <v>505.94</v>
      </c>
      <c r="Y439" s="1">
        <v>45704</v>
      </c>
      <c r="Z439" t="s">
        <v>41</v>
      </c>
      <c r="AA439" t="s">
        <v>109</v>
      </c>
      <c r="AB439" t="s">
        <v>540</v>
      </c>
      <c r="AC439">
        <v>20</v>
      </c>
      <c r="AD439">
        <v>11.1</v>
      </c>
      <c r="AE439">
        <v>45.58</v>
      </c>
    </row>
    <row r="440" spans="1:31" x14ac:dyDescent="0.25">
      <c r="A440" t="s">
        <v>897</v>
      </c>
      <c r="B440" s="1">
        <v>45732</v>
      </c>
      <c r="C440" s="2">
        <v>45732.177777777775</v>
      </c>
      <c r="D440" s="2">
        <v>45732.188194444447</v>
      </c>
      <c r="E440" t="s">
        <v>898</v>
      </c>
      <c r="F440" t="str">
        <f>_xlfn.XLOOKUP(scd[[#This Row],[farm_id]],farms[farm_id],farms[farmer_name])</f>
        <v>Farmer_409</v>
      </c>
      <c r="G440" t="str">
        <f>_xlfn.XLOOKUP(scd[[#This Row],[farm_id]],farms[farm_id],farms[village])</f>
        <v>Village_37</v>
      </c>
      <c r="H440" t="str">
        <f>_xlfn.XLOOKUP(scd[[#This Row],[farm_id]],farms[farm_id],farms[district])</f>
        <v>Mumbai Suburban</v>
      </c>
      <c r="I440" t="str">
        <f>_xlfn.XLOOKUP(scd[[#This Row],[farm_id]],farms[farm_id],farms[state])</f>
        <v>Maharashtra</v>
      </c>
      <c r="J440" t="str">
        <f>_xlfn.XLOOKUP(scd[[#This Row],[district]],cooperatives[district],cooperatives[cooperative_id])</f>
        <v>Coop_3</v>
      </c>
      <c r="K440" t="str">
        <f>_xlfn.XLOOKUP(scd[[#This Row],[village]],collectioncenters[village],collectioncenters[collection_center_id])</f>
        <v>CC_130</v>
      </c>
      <c r="L440" t="str">
        <f>_xlfn.XLOOKUP(scd[[#This Row],[district]],chillingcenters[district],chillingcenters[chilling_center_id])</f>
        <v>Chill_3</v>
      </c>
      <c r="M440" t="str">
        <f>_xlfn.XLOOKUP(scd[[#This Row],[chilling_center_id]],chillingcenters[chilling_center_id],chillingcenters[zone])</f>
        <v>MH1</v>
      </c>
      <c r="N440" t="str">
        <f>_xlfn.XLOOKUP(scd[[#This Row],[zone]],plants[zone],plants[processing_plant_id])</f>
        <v>Plant_4</v>
      </c>
      <c r="O440" t="s">
        <v>615</v>
      </c>
      <c r="P440">
        <v>6</v>
      </c>
      <c r="Q440">
        <v>111.2</v>
      </c>
      <c r="R440">
        <v>4.09</v>
      </c>
      <c r="S440">
        <v>8.2100000000000009</v>
      </c>
      <c r="T440">
        <v>28.7</v>
      </c>
      <c r="U440">
        <v>11.8</v>
      </c>
      <c r="V440" t="b">
        <v>1</v>
      </c>
      <c r="W440">
        <v>0.52</v>
      </c>
      <c r="X440">
        <v>5044.79</v>
      </c>
      <c r="Y440" s="1">
        <v>45734</v>
      </c>
      <c r="Z440" t="s">
        <v>41</v>
      </c>
      <c r="AA440" t="s">
        <v>42</v>
      </c>
      <c r="AB440" t="s">
        <v>900</v>
      </c>
      <c r="AC440">
        <v>15</v>
      </c>
      <c r="AD440">
        <v>110.68</v>
      </c>
      <c r="AE440">
        <v>45.58</v>
      </c>
    </row>
    <row r="441" spans="1:31" x14ac:dyDescent="0.25">
      <c r="A441" t="s">
        <v>1570</v>
      </c>
      <c r="B441" s="1">
        <v>45808</v>
      </c>
      <c r="C441" s="2">
        <v>45808.363888888889</v>
      </c>
      <c r="D441" s="2">
        <v>45808.392361111109</v>
      </c>
      <c r="E441" t="s">
        <v>1571</v>
      </c>
      <c r="F441" t="str">
        <f>_xlfn.XLOOKUP(scd[[#This Row],[farm_id]],farms[farm_id],farms[farmer_name])</f>
        <v>Farmer_459</v>
      </c>
      <c r="G441" t="str">
        <f>_xlfn.XLOOKUP(scd[[#This Row],[farm_id]],farms[farm_id],farms[village])</f>
        <v>Village_148</v>
      </c>
      <c r="H441" t="str">
        <f>_xlfn.XLOOKUP(scd[[#This Row],[farm_id]],farms[farm_id],farms[district])</f>
        <v>Jodhpur</v>
      </c>
      <c r="I441" t="str">
        <f>_xlfn.XLOOKUP(scd[[#This Row],[farm_id]],farms[farm_id],farms[state])</f>
        <v>Rajasthan</v>
      </c>
      <c r="J441" t="str">
        <f>_xlfn.XLOOKUP(scd[[#This Row],[district]],cooperatives[district],cooperatives[cooperative_id])</f>
        <v>Coop_23</v>
      </c>
      <c r="K441" t="str">
        <f>_xlfn.XLOOKUP(scd[[#This Row],[village]],collectioncenters[village],collectioncenters[collection_center_id])</f>
        <v>CC_55</v>
      </c>
      <c r="L441" t="str">
        <f>_xlfn.XLOOKUP(scd[[#This Row],[district]],chillingcenters[district],chillingcenters[chilling_center_id])</f>
        <v>Chill_23</v>
      </c>
      <c r="M441" t="str">
        <f>_xlfn.XLOOKUP(scd[[#This Row],[chilling_center_id]],chillingcenters[chilling_center_id],chillingcenters[zone])</f>
        <v>RJ2</v>
      </c>
      <c r="N441" t="str">
        <f>_xlfn.XLOOKUP(scd[[#This Row],[zone]],plants[zone],plants[processing_plant_id])</f>
        <v>Plant_5</v>
      </c>
      <c r="O441" t="s">
        <v>146</v>
      </c>
      <c r="P441">
        <v>2</v>
      </c>
      <c r="Q441">
        <v>10.9</v>
      </c>
      <c r="R441">
        <v>4.09</v>
      </c>
      <c r="S441">
        <v>8.01</v>
      </c>
      <c r="T441">
        <v>30.4</v>
      </c>
      <c r="U441">
        <v>10.9</v>
      </c>
      <c r="V441" t="b">
        <v>1</v>
      </c>
      <c r="W441">
        <v>0</v>
      </c>
      <c r="X441">
        <v>490.28</v>
      </c>
      <c r="Y441" s="1">
        <v>45808</v>
      </c>
      <c r="Z441" t="s">
        <v>76</v>
      </c>
      <c r="AA441" t="s">
        <v>42</v>
      </c>
      <c r="AB441" t="s">
        <v>1572</v>
      </c>
      <c r="AC441">
        <v>41</v>
      </c>
      <c r="AD441">
        <v>10.9</v>
      </c>
      <c r="AE441">
        <v>44.98</v>
      </c>
    </row>
    <row r="442" spans="1:31" x14ac:dyDescent="0.25">
      <c r="A442" t="s">
        <v>1835</v>
      </c>
      <c r="B442" s="1">
        <v>45784</v>
      </c>
      <c r="C442" s="2">
        <v>45784.427083333336</v>
      </c>
      <c r="D442" s="2">
        <v>45784.495833333334</v>
      </c>
      <c r="E442" t="s">
        <v>536</v>
      </c>
      <c r="F442" t="str">
        <f>_xlfn.XLOOKUP(scd[[#This Row],[farm_id]],farms[farm_id],farms[farmer_name])</f>
        <v>Farmer_32</v>
      </c>
      <c r="G442" t="str">
        <f>_xlfn.XLOOKUP(scd[[#This Row],[farm_id]],farms[farm_id],farms[village])</f>
        <v>Village_107</v>
      </c>
      <c r="H442" t="str">
        <f>_xlfn.XLOOKUP(scd[[#This Row],[farm_id]],farms[farm_id],farms[district])</f>
        <v>Bikaner</v>
      </c>
      <c r="I442" t="str">
        <f>_xlfn.XLOOKUP(scd[[#This Row],[farm_id]],farms[farm_id],farms[state])</f>
        <v>Rajasthan</v>
      </c>
      <c r="J442" t="str">
        <f>_xlfn.XLOOKUP(scd[[#This Row],[district]],cooperatives[district],cooperatives[cooperative_id])</f>
        <v>Coop_14</v>
      </c>
      <c r="K442" t="str">
        <f>_xlfn.XLOOKUP(scd[[#This Row],[village]],collectioncenters[village],collectioncenters[collection_center_id])</f>
        <v>CC_10</v>
      </c>
      <c r="L442" t="str">
        <f>_xlfn.XLOOKUP(scd[[#This Row],[district]],chillingcenters[district],chillingcenters[chilling_center_id])</f>
        <v>Chill_14</v>
      </c>
      <c r="M442" t="str">
        <f>_xlfn.XLOOKUP(scd[[#This Row],[chilling_center_id]],chillingcenters[chilling_center_id],chillingcenters[zone])</f>
        <v>RJ1</v>
      </c>
      <c r="N442" t="str">
        <f>_xlfn.XLOOKUP(scd[[#This Row],[zone]],plants[zone],plants[processing_plant_id])</f>
        <v>Plant_2</v>
      </c>
      <c r="O442" t="s">
        <v>727</v>
      </c>
      <c r="P442">
        <v>5.0999999999999996</v>
      </c>
      <c r="Q442">
        <v>56.3</v>
      </c>
      <c r="R442">
        <v>4.09</v>
      </c>
      <c r="S442">
        <v>8.57</v>
      </c>
      <c r="T442">
        <v>33.799999999999997</v>
      </c>
      <c r="U442">
        <v>12</v>
      </c>
      <c r="V442" t="b">
        <v>1</v>
      </c>
      <c r="W442">
        <v>0.24</v>
      </c>
      <c r="X442">
        <v>2615.7600000000002</v>
      </c>
      <c r="Y442" s="1">
        <v>45787</v>
      </c>
      <c r="Z442" t="s">
        <v>118</v>
      </c>
      <c r="AA442" t="s">
        <v>216</v>
      </c>
      <c r="AB442" t="s">
        <v>1836</v>
      </c>
      <c r="AC442">
        <v>99</v>
      </c>
      <c r="AD442">
        <v>56.059999999999903</v>
      </c>
      <c r="AE442">
        <v>46.66</v>
      </c>
    </row>
    <row r="443" spans="1:31" x14ac:dyDescent="0.25">
      <c r="A443" t="s">
        <v>2293</v>
      </c>
      <c r="B443" s="1">
        <v>45732</v>
      </c>
      <c r="C443" s="2">
        <v>45732.288194444445</v>
      </c>
      <c r="D443" s="2">
        <v>45732.350694444445</v>
      </c>
      <c r="E443" t="s">
        <v>2294</v>
      </c>
      <c r="F443" t="str">
        <f>_xlfn.XLOOKUP(scd[[#This Row],[farm_id]],farms[farm_id],farms[farmer_name])</f>
        <v>Farmer_449</v>
      </c>
      <c r="G443" t="str">
        <f>_xlfn.XLOOKUP(scd[[#This Row],[farm_id]],farms[farm_id],farms[village])</f>
        <v>Village_132</v>
      </c>
      <c r="H443" t="str">
        <f>_xlfn.XLOOKUP(scd[[#This Row],[farm_id]],farms[farm_id],farms[district])</f>
        <v>Nashik</v>
      </c>
      <c r="I443" t="str">
        <f>_xlfn.XLOOKUP(scd[[#This Row],[farm_id]],farms[farm_id],farms[state])</f>
        <v>Maharashtra</v>
      </c>
      <c r="J443" t="str">
        <f>_xlfn.XLOOKUP(scd[[#This Row],[district]],cooperatives[district],cooperatives[cooperative_id])</f>
        <v>Coop_10</v>
      </c>
      <c r="K443" t="str">
        <f>_xlfn.XLOOKUP(scd[[#This Row],[village]],collectioncenters[village],collectioncenters[collection_center_id])</f>
        <v>CC_38</v>
      </c>
      <c r="L443" t="str">
        <f>_xlfn.XLOOKUP(scd[[#This Row],[district]],chillingcenters[district],chillingcenters[chilling_center_id])</f>
        <v>Chill_10</v>
      </c>
      <c r="M443" t="str">
        <f>_xlfn.XLOOKUP(scd[[#This Row],[chilling_center_id]],chillingcenters[chilling_center_id],chillingcenters[zone])</f>
        <v>MH1</v>
      </c>
      <c r="N443" t="str">
        <f>_xlfn.XLOOKUP(scd[[#This Row],[zone]],plants[zone],plants[processing_plant_id])</f>
        <v>Plant_4</v>
      </c>
      <c r="O443" t="s">
        <v>291</v>
      </c>
      <c r="P443">
        <v>12.5</v>
      </c>
      <c r="Q443">
        <v>89.2</v>
      </c>
      <c r="R443">
        <v>4.09</v>
      </c>
      <c r="S443">
        <v>8.6999999999999993</v>
      </c>
      <c r="T443">
        <v>31.4</v>
      </c>
      <c r="U443">
        <v>31.5</v>
      </c>
      <c r="V443" t="b">
        <v>0</v>
      </c>
      <c r="W443">
        <v>0</v>
      </c>
      <c r="X443">
        <v>4196.8599999999997</v>
      </c>
      <c r="Y443" s="1">
        <v>45733</v>
      </c>
      <c r="Z443" t="s">
        <v>41</v>
      </c>
      <c r="AA443" t="s">
        <v>42</v>
      </c>
      <c r="AB443" t="s">
        <v>2295</v>
      </c>
      <c r="AC443">
        <v>90</v>
      </c>
      <c r="AD443">
        <v>89.2</v>
      </c>
      <c r="AE443">
        <v>47.05</v>
      </c>
    </row>
    <row r="444" spans="1:31" x14ac:dyDescent="0.25">
      <c r="A444" t="s">
        <v>2875</v>
      </c>
      <c r="B444" s="1">
        <v>45808</v>
      </c>
      <c r="C444" s="2">
        <v>45808.42291666667</v>
      </c>
      <c r="D444" s="2">
        <v>45808.489583333336</v>
      </c>
      <c r="E444" t="s">
        <v>2853</v>
      </c>
      <c r="F444" t="str">
        <f>_xlfn.XLOOKUP(scd[[#This Row],[farm_id]],farms[farm_id],farms[farmer_name])</f>
        <v>Farmer_112</v>
      </c>
      <c r="G444" t="str">
        <f>_xlfn.XLOOKUP(scd[[#This Row],[farm_id]],farms[farm_id],farms[village])</f>
        <v>Village_141</v>
      </c>
      <c r="H444" t="str">
        <f>_xlfn.XLOOKUP(scd[[#This Row],[farm_id]],farms[farm_id],farms[district])</f>
        <v>Tiruchirappalli</v>
      </c>
      <c r="I444" t="str">
        <f>_xlfn.XLOOKUP(scd[[#This Row],[farm_id]],farms[farm_id],farms[state])</f>
        <v>Tamil Nadu</v>
      </c>
      <c r="J444" t="str">
        <f>_xlfn.XLOOKUP(scd[[#This Row],[district]],cooperatives[district],cooperatives[cooperative_id])</f>
        <v>Coop_9</v>
      </c>
      <c r="K444" t="str">
        <f>_xlfn.XLOOKUP(scd[[#This Row],[village]],collectioncenters[village],collectioncenters[collection_center_id])</f>
        <v>CC_48</v>
      </c>
      <c r="L444" t="str">
        <f>_xlfn.XLOOKUP(scd[[#This Row],[district]],chillingcenters[district],chillingcenters[chilling_center_id])</f>
        <v>Chill_9</v>
      </c>
      <c r="M444" t="str">
        <f>_xlfn.XLOOKUP(scd[[#This Row],[chilling_center_id]],chillingcenters[chilling_center_id],chillingcenters[zone])</f>
        <v>TN2</v>
      </c>
      <c r="N444" t="str">
        <f>_xlfn.XLOOKUP(scd[[#This Row],[zone]],plants[zone],plants[processing_plant_id])</f>
        <v>Plant_10</v>
      </c>
      <c r="O444" t="s">
        <v>108</v>
      </c>
      <c r="P444">
        <v>16.899999999999999</v>
      </c>
      <c r="Q444">
        <v>18.399999999999999</v>
      </c>
      <c r="R444">
        <v>4.09</v>
      </c>
      <c r="S444">
        <v>8.4499999999999993</v>
      </c>
      <c r="T444">
        <v>35.1</v>
      </c>
      <c r="U444">
        <v>12</v>
      </c>
      <c r="V444" t="b">
        <v>1</v>
      </c>
      <c r="W444">
        <v>0.33</v>
      </c>
      <c r="X444">
        <v>836.64</v>
      </c>
      <c r="Y444" s="1">
        <v>45808</v>
      </c>
      <c r="Z444" t="s">
        <v>118</v>
      </c>
      <c r="AA444" t="s">
        <v>42</v>
      </c>
      <c r="AB444" t="s">
        <v>2877</v>
      </c>
      <c r="AC444">
        <v>96</v>
      </c>
      <c r="AD444">
        <v>18.07</v>
      </c>
      <c r="AE444">
        <v>46.3</v>
      </c>
    </row>
    <row r="445" spans="1:31" x14ac:dyDescent="0.25">
      <c r="A445" t="s">
        <v>386</v>
      </c>
      <c r="B445" s="1">
        <v>45666</v>
      </c>
      <c r="C445" s="2">
        <v>45666.2</v>
      </c>
      <c r="D445" s="2">
        <v>45666.265972222223</v>
      </c>
      <c r="E445" t="s">
        <v>387</v>
      </c>
      <c r="F445" t="str">
        <f>_xlfn.XLOOKUP(scd[[#This Row],[farm_id]],farms[farm_id],farms[farmer_name])</f>
        <v>Farmer_844</v>
      </c>
      <c r="G445" t="str">
        <f>_xlfn.XLOOKUP(scd[[#This Row],[farm_id]],farms[farm_id],farms[village])</f>
        <v>Village_16</v>
      </c>
      <c r="H445" t="str">
        <f>_xlfn.XLOOKUP(scd[[#This Row],[farm_id]],farms[farm_id],farms[district])</f>
        <v>Amritsar</v>
      </c>
      <c r="I445" t="str">
        <f>_xlfn.XLOOKUP(scd[[#This Row],[farm_id]],farms[farm_id],farms[state])</f>
        <v>Punjab</v>
      </c>
      <c r="J445" t="str">
        <f>_xlfn.XLOOKUP(scd[[#This Row],[district]],cooperatives[district],cooperatives[cooperative_id])</f>
        <v>Coop_7</v>
      </c>
      <c r="K445" t="str">
        <f>_xlfn.XLOOKUP(scd[[#This Row],[village]],collectioncenters[village],collectioncenters[collection_center_id])</f>
        <v>CC_68</v>
      </c>
      <c r="L445" t="str">
        <f>_xlfn.XLOOKUP(scd[[#This Row],[district]],chillingcenters[district],chillingcenters[chilling_center_id])</f>
        <v>Chill_7</v>
      </c>
      <c r="M445" t="str">
        <f>_xlfn.XLOOKUP(scd[[#This Row],[chilling_center_id]],chillingcenters[chilling_center_id],chillingcenters[zone])</f>
        <v>PJ1</v>
      </c>
      <c r="N445" t="str">
        <f>_xlfn.XLOOKUP(scd[[#This Row],[zone]],plants[zone],plants[processing_plant_id])</f>
        <v>Plant_3</v>
      </c>
      <c r="O445" t="s">
        <v>297</v>
      </c>
      <c r="P445">
        <v>3.5</v>
      </c>
      <c r="Q445">
        <v>58.4</v>
      </c>
      <c r="R445">
        <v>4.0999999999999996</v>
      </c>
      <c r="S445">
        <v>8.1199999999999992</v>
      </c>
      <c r="T445">
        <v>37.799999999999997</v>
      </c>
      <c r="U445">
        <v>34.799999999999997</v>
      </c>
      <c r="V445" t="b">
        <v>1</v>
      </c>
      <c r="W445">
        <v>0.09</v>
      </c>
      <c r="X445">
        <v>2644.94</v>
      </c>
      <c r="Y445" s="1">
        <v>45668</v>
      </c>
      <c r="Z445" t="s">
        <v>41</v>
      </c>
      <c r="AA445" t="s">
        <v>109</v>
      </c>
      <c r="AB445" t="s">
        <v>389</v>
      </c>
      <c r="AC445">
        <v>95</v>
      </c>
      <c r="AD445">
        <v>58.309999999999903</v>
      </c>
      <c r="AE445">
        <v>45.36</v>
      </c>
    </row>
    <row r="446" spans="1:31" x14ac:dyDescent="0.25">
      <c r="A446" t="s">
        <v>744</v>
      </c>
      <c r="B446" s="1">
        <v>45788</v>
      </c>
      <c r="C446" s="2">
        <v>45788.231944444444</v>
      </c>
      <c r="D446" s="2">
        <v>45788.270138888889</v>
      </c>
      <c r="E446" t="s">
        <v>391</v>
      </c>
      <c r="F446" t="str">
        <f>_xlfn.XLOOKUP(scd[[#This Row],[farm_id]],farms[farm_id],farms[farmer_name])</f>
        <v>Farmer_300</v>
      </c>
      <c r="G446" t="str">
        <f>_xlfn.XLOOKUP(scd[[#This Row],[farm_id]],farms[farm_id],farms[village])</f>
        <v>Village_103</v>
      </c>
      <c r="H446" t="str">
        <f>_xlfn.XLOOKUP(scd[[#This Row],[farm_id]],farms[farm_id],farms[district])</f>
        <v>Mysore</v>
      </c>
      <c r="I446" t="str">
        <f>_xlfn.XLOOKUP(scd[[#This Row],[farm_id]],farms[farm_id],farms[state])</f>
        <v>Karnataka</v>
      </c>
      <c r="J446" t="str">
        <f>_xlfn.XLOOKUP(scd[[#This Row],[district]],cooperatives[district],cooperatives[cooperative_id])</f>
        <v>Coop_11</v>
      </c>
      <c r="K446" t="str">
        <f>_xlfn.XLOOKUP(scd[[#This Row],[village]],collectioncenters[village],collectioncenters[collection_center_id])</f>
        <v>CC_6</v>
      </c>
      <c r="L446" t="str">
        <f>_xlfn.XLOOKUP(scd[[#This Row],[district]],chillingcenters[district],chillingcenters[chilling_center_id])</f>
        <v>Chill_11</v>
      </c>
      <c r="M446" t="str">
        <f>_xlfn.XLOOKUP(scd[[#This Row],[chilling_center_id]],chillingcenters[chilling_center_id],chillingcenters[zone])</f>
        <v>KA1</v>
      </c>
      <c r="N446" t="str">
        <f>_xlfn.XLOOKUP(scd[[#This Row],[zone]],plants[zone],plants[processing_plant_id])</f>
        <v>Plant_6</v>
      </c>
      <c r="O446" t="s">
        <v>297</v>
      </c>
      <c r="P446">
        <v>8.1999999999999993</v>
      </c>
      <c r="Q446">
        <v>60.9</v>
      </c>
      <c r="R446">
        <v>4.0999999999999996</v>
      </c>
      <c r="S446">
        <v>8.61</v>
      </c>
      <c r="T446">
        <v>29.3</v>
      </c>
      <c r="U446">
        <v>10.5</v>
      </c>
      <c r="V446" t="b">
        <v>0</v>
      </c>
      <c r="W446">
        <v>0</v>
      </c>
      <c r="X446">
        <v>2851.95</v>
      </c>
      <c r="Y446" s="1">
        <v>45789</v>
      </c>
      <c r="Z446" t="s">
        <v>41</v>
      </c>
      <c r="AA446" t="s">
        <v>42</v>
      </c>
      <c r="AB446" t="s">
        <v>747</v>
      </c>
      <c r="AC446">
        <v>55</v>
      </c>
      <c r="AD446">
        <v>60.9</v>
      </c>
      <c r="AE446">
        <v>46.83</v>
      </c>
    </row>
    <row r="447" spans="1:31" x14ac:dyDescent="0.25">
      <c r="A447" t="s">
        <v>782</v>
      </c>
      <c r="B447" s="1">
        <v>45699</v>
      </c>
      <c r="C447" s="2">
        <v>45699.196527777778</v>
      </c>
      <c r="D447" s="2">
        <v>45699.259027777778</v>
      </c>
      <c r="E447" t="s">
        <v>783</v>
      </c>
      <c r="F447" t="str">
        <f>_xlfn.XLOOKUP(scd[[#This Row],[farm_id]],farms[farm_id],farms[farmer_name])</f>
        <v>Farmer_555</v>
      </c>
      <c r="G447" t="str">
        <f>_xlfn.XLOOKUP(scd[[#This Row],[farm_id]],farms[farm_id],farms[village])</f>
        <v>Village_128</v>
      </c>
      <c r="H447" t="str">
        <f>_xlfn.XLOOKUP(scd[[#This Row],[farm_id]],farms[farm_id],farms[district])</f>
        <v>Nagpur</v>
      </c>
      <c r="I447" t="str">
        <f>_xlfn.XLOOKUP(scd[[#This Row],[farm_id]],farms[farm_id],farms[state])</f>
        <v>Maharashtra</v>
      </c>
      <c r="J447" t="str">
        <f>_xlfn.XLOOKUP(scd[[#This Row],[district]],cooperatives[district],cooperatives[cooperative_id])</f>
        <v>Coop_16</v>
      </c>
      <c r="K447" t="str">
        <f>_xlfn.XLOOKUP(scd[[#This Row],[village]],collectioncenters[village],collectioncenters[collection_center_id])</f>
        <v>CC_33</v>
      </c>
      <c r="L447" t="str">
        <f>_xlfn.XLOOKUP(scd[[#This Row],[district]],chillingcenters[district],chillingcenters[chilling_center_id])</f>
        <v>Chill_16</v>
      </c>
      <c r="M447" t="str">
        <f>_xlfn.XLOOKUP(scd[[#This Row],[chilling_center_id]],chillingcenters[chilling_center_id],chillingcenters[zone])</f>
        <v>MH2</v>
      </c>
      <c r="N447" t="str">
        <f>_xlfn.XLOOKUP(scd[[#This Row],[zone]],plants[zone],plants[processing_plant_id])</f>
        <v>Plant_9</v>
      </c>
      <c r="O447" t="s">
        <v>784</v>
      </c>
      <c r="P447">
        <v>29.4</v>
      </c>
      <c r="Q447">
        <v>82.6</v>
      </c>
      <c r="R447">
        <v>4.0999999999999996</v>
      </c>
      <c r="S447">
        <v>8.65</v>
      </c>
      <c r="T447">
        <v>28.6</v>
      </c>
      <c r="U447">
        <v>26.3</v>
      </c>
      <c r="V447" t="b">
        <v>0</v>
      </c>
      <c r="W447">
        <v>0.64</v>
      </c>
      <c r="X447">
        <v>3848.02</v>
      </c>
      <c r="Y447" s="1">
        <v>45701</v>
      </c>
      <c r="Z447" t="s">
        <v>41</v>
      </c>
      <c r="AA447" t="s">
        <v>42</v>
      </c>
      <c r="AB447" t="s">
        <v>785</v>
      </c>
      <c r="AC447">
        <v>90</v>
      </c>
      <c r="AD447">
        <v>81.96</v>
      </c>
      <c r="AE447">
        <v>46.95</v>
      </c>
    </row>
    <row r="448" spans="1:31" x14ac:dyDescent="0.25">
      <c r="A448" t="s">
        <v>941</v>
      </c>
      <c r="B448" s="1">
        <v>45794</v>
      </c>
      <c r="C448" s="2">
        <v>45794.378472222219</v>
      </c>
      <c r="D448" s="2">
        <v>45794.45208333333</v>
      </c>
      <c r="E448" t="s">
        <v>942</v>
      </c>
      <c r="F448" t="str">
        <f>_xlfn.XLOOKUP(scd[[#This Row],[farm_id]],farms[farm_id],farms[farmer_name])</f>
        <v>Farmer_587</v>
      </c>
      <c r="G448" t="str">
        <f>_xlfn.XLOOKUP(scd[[#This Row],[farm_id]],farms[farm_id],farms[village])</f>
        <v>Village_23</v>
      </c>
      <c r="H448" t="str">
        <f>_xlfn.XLOOKUP(scd[[#This Row],[farm_id]],farms[farm_id],farms[district])</f>
        <v>Mumbai Suburban</v>
      </c>
      <c r="I448" t="str">
        <f>_xlfn.XLOOKUP(scd[[#This Row],[farm_id]],farms[farm_id],farms[state])</f>
        <v>Maharashtra</v>
      </c>
      <c r="J448" t="str">
        <f>_xlfn.XLOOKUP(scd[[#This Row],[district]],cooperatives[district],cooperatives[cooperative_id])</f>
        <v>Coop_3</v>
      </c>
      <c r="K448" t="str">
        <f>_xlfn.XLOOKUP(scd[[#This Row],[village]],collectioncenters[village],collectioncenters[collection_center_id])</f>
        <v>CC_115</v>
      </c>
      <c r="L448" t="str">
        <f>_xlfn.XLOOKUP(scd[[#This Row],[district]],chillingcenters[district],chillingcenters[chilling_center_id])</f>
        <v>Chill_3</v>
      </c>
      <c r="M448" t="str">
        <f>_xlfn.XLOOKUP(scd[[#This Row],[chilling_center_id]],chillingcenters[chilling_center_id],chillingcenters[zone])</f>
        <v>MH1</v>
      </c>
      <c r="N448" t="str">
        <f>_xlfn.XLOOKUP(scd[[#This Row],[zone]],plants[zone],plants[processing_plant_id])</f>
        <v>Plant_4</v>
      </c>
      <c r="O448" t="s">
        <v>53</v>
      </c>
      <c r="P448">
        <v>16.399999999999999</v>
      </c>
      <c r="Q448">
        <v>111.4</v>
      </c>
      <c r="R448">
        <v>4.0999999999999996</v>
      </c>
      <c r="S448">
        <v>8.68</v>
      </c>
      <c r="T448">
        <v>21.2</v>
      </c>
      <c r="U448">
        <v>1</v>
      </c>
      <c r="V448" t="b">
        <v>1</v>
      </c>
      <c r="W448">
        <v>0.03</v>
      </c>
      <c r="X448">
        <v>5238.84</v>
      </c>
      <c r="Y448" s="1">
        <v>45797</v>
      </c>
      <c r="Z448" t="s">
        <v>41</v>
      </c>
      <c r="AA448" t="s">
        <v>42</v>
      </c>
      <c r="AB448" t="s">
        <v>944</v>
      </c>
      <c r="AC448">
        <v>106</v>
      </c>
      <c r="AD448">
        <v>111.37</v>
      </c>
      <c r="AE448">
        <v>47.04</v>
      </c>
    </row>
    <row r="449" spans="1:31" x14ac:dyDescent="0.25">
      <c r="A449" t="s">
        <v>1276</v>
      </c>
      <c r="B449" s="1">
        <v>45809</v>
      </c>
      <c r="C449" s="2">
        <v>45809.431250000001</v>
      </c>
      <c r="D449" s="2">
        <v>45809.458333333336</v>
      </c>
      <c r="E449" t="s">
        <v>1277</v>
      </c>
      <c r="F449" t="str">
        <f>_xlfn.XLOOKUP(scd[[#This Row],[farm_id]],farms[farm_id],farms[farmer_name])</f>
        <v>Farmer_312</v>
      </c>
      <c r="G449" t="str">
        <f>_xlfn.XLOOKUP(scd[[#This Row],[farm_id]],farms[farm_id],farms[village])</f>
        <v>Village_88</v>
      </c>
      <c r="H449" t="str">
        <f>_xlfn.XLOOKUP(scd[[#This Row],[farm_id]],farms[farm_id],farms[district])</f>
        <v>Mumbai Suburban</v>
      </c>
      <c r="I449" t="str">
        <f>_xlfn.XLOOKUP(scd[[#This Row],[farm_id]],farms[farm_id],farms[state])</f>
        <v>Maharashtra</v>
      </c>
      <c r="J449" t="str">
        <f>_xlfn.XLOOKUP(scd[[#This Row],[district]],cooperatives[district],cooperatives[cooperative_id])</f>
        <v>Coop_3</v>
      </c>
      <c r="K449" t="str">
        <f>_xlfn.XLOOKUP(scd[[#This Row],[village]],collectioncenters[village],collectioncenters[collection_center_id])</f>
        <v>CC_183</v>
      </c>
      <c r="L449" t="str">
        <f>_xlfn.XLOOKUP(scd[[#This Row],[district]],chillingcenters[district],chillingcenters[chilling_center_id])</f>
        <v>Chill_3</v>
      </c>
      <c r="M449" t="str">
        <f>_xlfn.XLOOKUP(scd[[#This Row],[chilling_center_id]],chillingcenters[chilling_center_id],chillingcenters[zone])</f>
        <v>MH1</v>
      </c>
      <c r="N449" t="str">
        <f>_xlfn.XLOOKUP(scd[[#This Row],[zone]],plants[zone],plants[processing_plant_id])</f>
        <v>Plant_4</v>
      </c>
      <c r="O449" t="s">
        <v>688</v>
      </c>
      <c r="P449">
        <v>1.9</v>
      </c>
      <c r="Q449">
        <v>118</v>
      </c>
      <c r="R449">
        <v>4.0999999999999996</v>
      </c>
      <c r="S449">
        <v>8.6</v>
      </c>
      <c r="T449">
        <v>30.9</v>
      </c>
      <c r="U449">
        <v>6.1</v>
      </c>
      <c r="V449" t="b">
        <v>1</v>
      </c>
      <c r="W449">
        <v>0</v>
      </c>
      <c r="X449">
        <v>5522.4</v>
      </c>
      <c r="Y449" s="1">
        <v>45812</v>
      </c>
      <c r="Z449" t="s">
        <v>41</v>
      </c>
      <c r="AA449" t="s">
        <v>54</v>
      </c>
      <c r="AB449" t="s">
        <v>1279</v>
      </c>
      <c r="AC449">
        <v>39</v>
      </c>
      <c r="AD449">
        <v>118</v>
      </c>
      <c r="AE449">
        <v>46.8</v>
      </c>
    </row>
    <row r="450" spans="1:31" x14ac:dyDescent="0.25">
      <c r="A450" t="s">
        <v>2328</v>
      </c>
      <c r="B450" s="1">
        <v>45835</v>
      </c>
      <c r="C450" s="2">
        <v>45835.378472222219</v>
      </c>
      <c r="D450" s="2">
        <v>45835.453472222223</v>
      </c>
      <c r="E450" t="s">
        <v>2329</v>
      </c>
      <c r="F450" t="str">
        <f>_xlfn.XLOOKUP(scd[[#This Row],[farm_id]],farms[farm_id],farms[farmer_name])</f>
        <v>Farmer_353</v>
      </c>
      <c r="G450" t="str">
        <f>_xlfn.XLOOKUP(scd[[#This Row],[farm_id]],farms[farm_id],farms[village])</f>
        <v>Village_82</v>
      </c>
      <c r="H450" t="str">
        <f>_xlfn.XLOOKUP(scd[[#This Row],[farm_id]],farms[farm_id],farms[district])</f>
        <v>Belgaum</v>
      </c>
      <c r="I450" t="str">
        <f>_xlfn.XLOOKUP(scd[[#This Row],[farm_id]],farms[farm_id],farms[state])</f>
        <v>Karnataka</v>
      </c>
      <c r="J450" t="str">
        <f>_xlfn.XLOOKUP(scd[[#This Row],[district]],cooperatives[district],cooperatives[cooperative_id])</f>
        <v>Coop_21</v>
      </c>
      <c r="K450" t="str">
        <f>_xlfn.XLOOKUP(scd[[#This Row],[village]],collectioncenters[village],collectioncenters[collection_center_id])</f>
        <v>CC_177</v>
      </c>
      <c r="L450" t="str">
        <f>_xlfn.XLOOKUP(scd[[#This Row],[district]],chillingcenters[district],chillingcenters[chilling_center_id])</f>
        <v>Chill_21</v>
      </c>
      <c r="M450" t="str">
        <f>_xlfn.XLOOKUP(scd[[#This Row],[chilling_center_id]],chillingcenters[chilling_center_id],chillingcenters[zone])</f>
        <v>KA2</v>
      </c>
      <c r="N450" t="str">
        <f>_xlfn.XLOOKUP(scd[[#This Row],[zone]],plants[zone],plants[processing_plant_id])</f>
        <v>Plant_8</v>
      </c>
      <c r="O450" t="s">
        <v>313</v>
      </c>
      <c r="P450">
        <v>13.5</v>
      </c>
      <c r="Q450">
        <v>14.3</v>
      </c>
      <c r="R450">
        <v>4.0999999999999996</v>
      </c>
      <c r="S450">
        <v>9.01</v>
      </c>
      <c r="T450">
        <v>23.1</v>
      </c>
      <c r="U450">
        <v>1</v>
      </c>
      <c r="V450" t="b">
        <v>1</v>
      </c>
      <c r="W450">
        <v>0.5</v>
      </c>
      <c r="X450">
        <v>662.81</v>
      </c>
      <c r="Y450" s="1">
        <v>45835</v>
      </c>
      <c r="Z450" t="s">
        <v>41</v>
      </c>
      <c r="AA450" t="s">
        <v>42</v>
      </c>
      <c r="AB450" t="s">
        <v>2331</v>
      </c>
      <c r="AC450">
        <v>108</v>
      </c>
      <c r="AD450">
        <v>13.8</v>
      </c>
      <c r="AE450">
        <v>48.03</v>
      </c>
    </row>
    <row r="451" spans="1:31" x14ac:dyDescent="0.25">
      <c r="A451" t="s">
        <v>3097</v>
      </c>
      <c r="B451" s="1">
        <v>45725</v>
      </c>
      <c r="C451" s="2">
        <v>45725.272222222222</v>
      </c>
      <c r="D451" s="2">
        <v>45725.334722222222</v>
      </c>
      <c r="E451" t="s">
        <v>926</v>
      </c>
      <c r="F451" t="str">
        <f>_xlfn.XLOOKUP(scd[[#This Row],[farm_id]],farms[farm_id],farms[farmer_name])</f>
        <v>Farmer_105</v>
      </c>
      <c r="G451" t="str">
        <f>_xlfn.XLOOKUP(scd[[#This Row],[farm_id]],farms[farm_id],farms[village])</f>
        <v>Village_156</v>
      </c>
      <c r="H451" t="str">
        <f>_xlfn.XLOOKUP(scd[[#This Row],[farm_id]],farms[farm_id],farms[district])</f>
        <v>Gurugram</v>
      </c>
      <c r="I451" t="str">
        <f>_xlfn.XLOOKUP(scd[[#This Row],[farm_id]],farms[farm_id],farms[state])</f>
        <v>Haryana</v>
      </c>
      <c r="J451" t="str">
        <f>_xlfn.XLOOKUP(scd[[#This Row],[district]],cooperatives[district],cooperatives[cooperative_id])</f>
        <v>Coop_2</v>
      </c>
      <c r="K451" t="str">
        <f>_xlfn.XLOOKUP(scd[[#This Row],[village]],collectioncenters[village],collectioncenters[collection_center_id])</f>
        <v>CC_64</v>
      </c>
      <c r="L451" t="str">
        <f>_xlfn.XLOOKUP(scd[[#This Row],[district]],chillingcenters[district],chillingcenters[chilling_center_id])</f>
        <v>Chill_2</v>
      </c>
      <c r="M451" t="str">
        <f>_xlfn.XLOOKUP(scd[[#This Row],[chilling_center_id]],chillingcenters[chilling_center_id],chillingcenters[zone])</f>
        <v>HR1</v>
      </c>
      <c r="N451" t="str">
        <f>_xlfn.XLOOKUP(scd[[#This Row],[zone]],plants[zone],plants[processing_plant_id])</f>
        <v>Plant_11</v>
      </c>
      <c r="O451" t="s">
        <v>497</v>
      </c>
      <c r="P451">
        <v>2.8</v>
      </c>
      <c r="Q451">
        <v>142.6</v>
      </c>
      <c r="R451">
        <v>4.0999999999999996</v>
      </c>
      <c r="S451">
        <v>7.96</v>
      </c>
      <c r="T451">
        <v>27.1</v>
      </c>
      <c r="U451">
        <v>6.9</v>
      </c>
      <c r="V451" t="b">
        <v>1</v>
      </c>
      <c r="W451">
        <v>0</v>
      </c>
      <c r="X451">
        <v>6399.89</v>
      </c>
      <c r="Y451" s="1">
        <v>45726</v>
      </c>
      <c r="Z451" t="s">
        <v>41</v>
      </c>
      <c r="AA451" t="s">
        <v>109</v>
      </c>
      <c r="AB451" t="s">
        <v>3098</v>
      </c>
      <c r="AC451">
        <v>90</v>
      </c>
      <c r="AD451">
        <v>142.6</v>
      </c>
      <c r="AE451">
        <v>44.88</v>
      </c>
    </row>
    <row r="452" spans="1:31" x14ac:dyDescent="0.25">
      <c r="A452" t="s">
        <v>3296</v>
      </c>
      <c r="B452" s="1">
        <v>45757</v>
      </c>
      <c r="C452" s="2">
        <v>45757.29583333333</v>
      </c>
      <c r="D452" s="2">
        <v>45757.354166666664</v>
      </c>
      <c r="E452" t="s">
        <v>67</v>
      </c>
      <c r="F452" t="str">
        <f>_xlfn.XLOOKUP(scd[[#This Row],[farm_id]],farms[farm_id],farms[farmer_name])</f>
        <v>Farmer_622</v>
      </c>
      <c r="G452" t="str">
        <f>_xlfn.XLOOKUP(scd[[#This Row],[farm_id]],farms[farm_id],farms[village])</f>
        <v>Village_171</v>
      </c>
      <c r="H452" t="str">
        <f>_xlfn.XLOOKUP(scd[[#This Row],[farm_id]],farms[farm_id],farms[district])</f>
        <v>Patiala</v>
      </c>
      <c r="I452" t="str">
        <f>_xlfn.XLOOKUP(scd[[#This Row],[farm_id]],farms[farm_id],farms[state])</f>
        <v>Punjab</v>
      </c>
      <c r="J452" t="str">
        <f>_xlfn.XLOOKUP(scd[[#This Row],[district]],cooperatives[district],cooperatives[cooperative_id])</f>
        <v>Coop_13</v>
      </c>
      <c r="K452" t="str">
        <f>_xlfn.XLOOKUP(scd[[#This Row],[village]],collectioncenters[village],collectioncenters[collection_center_id])</f>
        <v>CC_81</v>
      </c>
      <c r="L452" t="str">
        <f>_xlfn.XLOOKUP(scd[[#This Row],[district]],chillingcenters[district],chillingcenters[chilling_center_id])</f>
        <v>Chill_13</v>
      </c>
      <c r="M452" t="str">
        <f>_xlfn.XLOOKUP(scd[[#This Row],[chilling_center_id]],chillingcenters[chilling_center_id],chillingcenters[zone])</f>
        <v>PJ2</v>
      </c>
      <c r="N452" t="str">
        <f>_xlfn.XLOOKUP(scd[[#This Row],[zone]],plants[zone],plants[processing_plant_id])</f>
        <v>Plant_7</v>
      </c>
      <c r="O452" t="s">
        <v>361</v>
      </c>
      <c r="P452">
        <v>5.5</v>
      </c>
      <c r="Q452">
        <v>29.5</v>
      </c>
      <c r="R452">
        <v>4.0999999999999996</v>
      </c>
      <c r="S452">
        <v>8.6300000000000008</v>
      </c>
      <c r="T452">
        <v>25.2</v>
      </c>
      <c r="U452">
        <v>3.7</v>
      </c>
      <c r="V452" t="b">
        <v>1</v>
      </c>
      <c r="W452">
        <v>0</v>
      </c>
      <c r="X452">
        <v>1383.26</v>
      </c>
      <c r="Y452" s="1">
        <v>45760</v>
      </c>
      <c r="Z452" t="s">
        <v>41</v>
      </c>
      <c r="AA452" t="s">
        <v>42</v>
      </c>
      <c r="AB452" t="s">
        <v>3297</v>
      </c>
      <c r="AC452">
        <v>84</v>
      </c>
      <c r="AD452">
        <v>29.5</v>
      </c>
      <c r="AE452">
        <v>46.89</v>
      </c>
    </row>
    <row r="453" spans="1:31" x14ac:dyDescent="0.25">
      <c r="A453" t="s">
        <v>225</v>
      </c>
      <c r="B453" s="1">
        <v>45695</v>
      </c>
      <c r="C453" s="2">
        <v>45695.174305555556</v>
      </c>
      <c r="D453" s="2">
        <v>45695.220138888886</v>
      </c>
      <c r="E453" t="s">
        <v>226</v>
      </c>
      <c r="F453" t="str">
        <f>_xlfn.XLOOKUP(scd[[#This Row],[farm_id]],farms[farm_id],farms[farmer_name])</f>
        <v>Farmer_57</v>
      </c>
      <c r="G453" t="str">
        <f>_xlfn.XLOOKUP(scd[[#This Row],[farm_id]],farms[farm_id],farms[village])</f>
        <v>Village_8</v>
      </c>
      <c r="H453" t="str">
        <f>_xlfn.XLOOKUP(scd[[#This Row],[farm_id]],farms[farm_id],farms[district])</f>
        <v>Udaipur</v>
      </c>
      <c r="I453" t="str">
        <f>_xlfn.XLOOKUP(scd[[#This Row],[farm_id]],farms[farm_id],farms[state])</f>
        <v>Rajasthan</v>
      </c>
      <c r="J453" t="str">
        <f>_xlfn.XLOOKUP(scd[[#This Row],[district]],cooperatives[district],cooperatives[cooperative_id])</f>
        <v>Coop_17</v>
      </c>
      <c r="K453" t="str">
        <f>_xlfn.XLOOKUP(scd[[#This Row],[village]],collectioncenters[village],collectioncenters[collection_center_id])</f>
        <v>CC_176</v>
      </c>
      <c r="L453" t="str">
        <f>_xlfn.XLOOKUP(scd[[#This Row],[district]],chillingcenters[district],chillingcenters[chilling_center_id])</f>
        <v>Chill_17</v>
      </c>
      <c r="M453" t="str">
        <f>_xlfn.XLOOKUP(scd[[#This Row],[chilling_center_id]],chillingcenters[chilling_center_id],chillingcenters[zone])</f>
        <v>RJ2</v>
      </c>
      <c r="N453" t="str">
        <f>_xlfn.XLOOKUP(scd[[#This Row],[zone]],plants[zone],plants[processing_plant_id])</f>
        <v>Plant_5</v>
      </c>
      <c r="O453" t="s">
        <v>231</v>
      </c>
      <c r="P453">
        <v>4.8</v>
      </c>
      <c r="Q453">
        <v>118.8</v>
      </c>
      <c r="R453">
        <v>4.1100000000000003</v>
      </c>
      <c r="S453">
        <v>8.11</v>
      </c>
      <c r="T453">
        <v>32.4</v>
      </c>
      <c r="U453">
        <v>31.5</v>
      </c>
      <c r="V453" t="b">
        <v>1</v>
      </c>
      <c r="W453">
        <v>0</v>
      </c>
      <c r="X453">
        <v>5391.14</v>
      </c>
      <c r="Y453" s="1">
        <v>45696</v>
      </c>
      <c r="Z453" t="s">
        <v>41</v>
      </c>
      <c r="AA453" t="s">
        <v>54</v>
      </c>
      <c r="AB453" t="s">
        <v>232</v>
      </c>
      <c r="AC453">
        <v>66</v>
      </c>
      <c r="AD453">
        <v>118.8</v>
      </c>
      <c r="AE453">
        <v>45.38</v>
      </c>
    </row>
    <row r="454" spans="1:31" x14ac:dyDescent="0.25">
      <c r="A454" t="s">
        <v>858</v>
      </c>
      <c r="B454" s="1">
        <v>45723</v>
      </c>
      <c r="C454" s="2">
        <v>45723.357638888891</v>
      </c>
      <c r="D454" s="2">
        <v>45723.395833333336</v>
      </c>
      <c r="E454" t="s">
        <v>859</v>
      </c>
      <c r="F454" t="str">
        <f>_xlfn.XLOOKUP(scd[[#This Row],[farm_id]],farms[farm_id],farms[farmer_name])</f>
        <v>Farmer_283</v>
      </c>
      <c r="G454" t="str">
        <f>_xlfn.XLOOKUP(scd[[#This Row],[farm_id]],farms[farm_id],farms[village])</f>
        <v>Village_120</v>
      </c>
      <c r="H454" t="str">
        <f>_xlfn.XLOOKUP(scd[[#This Row],[farm_id]],farms[farm_id],farms[district])</f>
        <v>Gurugram</v>
      </c>
      <c r="I454" t="str">
        <f>_xlfn.XLOOKUP(scd[[#This Row],[farm_id]],farms[farm_id],farms[state])</f>
        <v>Haryana</v>
      </c>
      <c r="J454" t="str">
        <f>_xlfn.XLOOKUP(scd[[#This Row],[district]],cooperatives[district],cooperatives[cooperative_id])</f>
        <v>Coop_2</v>
      </c>
      <c r="K454" t="str">
        <f>_xlfn.XLOOKUP(scd[[#This Row],[village]],collectioncenters[village],collectioncenters[collection_center_id])</f>
        <v>CC_25</v>
      </c>
      <c r="L454" t="str">
        <f>_xlfn.XLOOKUP(scd[[#This Row],[district]],chillingcenters[district],chillingcenters[chilling_center_id])</f>
        <v>Chill_2</v>
      </c>
      <c r="M454" t="str">
        <f>_xlfn.XLOOKUP(scd[[#This Row],[chilling_center_id]],chillingcenters[chilling_center_id],chillingcenters[zone])</f>
        <v>HR1</v>
      </c>
      <c r="N454" t="str">
        <f>_xlfn.XLOOKUP(scd[[#This Row],[zone]],plants[zone],plants[processing_plant_id])</f>
        <v>Plant_11</v>
      </c>
      <c r="O454" t="s">
        <v>507</v>
      </c>
      <c r="P454">
        <v>3.6</v>
      </c>
      <c r="Q454">
        <v>17.7</v>
      </c>
      <c r="R454">
        <v>4.1100000000000003</v>
      </c>
      <c r="S454">
        <v>8.32</v>
      </c>
      <c r="T454">
        <v>29.9</v>
      </c>
      <c r="U454">
        <v>10.7</v>
      </c>
      <c r="V454" t="b">
        <v>0</v>
      </c>
      <c r="W454">
        <v>0</v>
      </c>
      <c r="X454">
        <v>814.38</v>
      </c>
      <c r="Y454" s="1">
        <v>45723</v>
      </c>
      <c r="Z454" t="s">
        <v>41</v>
      </c>
      <c r="AA454" t="s">
        <v>109</v>
      </c>
      <c r="AB454" t="s">
        <v>862</v>
      </c>
      <c r="AC454">
        <v>55</v>
      </c>
      <c r="AD454">
        <v>17.7</v>
      </c>
      <c r="AE454">
        <v>46.01</v>
      </c>
    </row>
    <row r="455" spans="1:31" x14ac:dyDescent="0.25">
      <c r="A455" t="s">
        <v>1380</v>
      </c>
      <c r="B455" s="1">
        <v>45690</v>
      </c>
      <c r="C455" s="2">
        <v>45690.17291666667</v>
      </c>
      <c r="D455" s="2">
        <v>45690.225694444445</v>
      </c>
      <c r="E455" t="s">
        <v>1381</v>
      </c>
      <c r="F455" t="str">
        <f>_xlfn.XLOOKUP(scd[[#This Row],[farm_id]],farms[farm_id],farms[farmer_name])</f>
        <v>Farmer_829</v>
      </c>
      <c r="G455" t="str">
        <f>_xlfn.XLOOKUP(scd[[#This Row],[farm_id]],farms[farm_id],farms[village])</f>
        <v>Village_53</v>
      </c>
      <c r="H455" t="str">
        <f>_xlfn.XLOOKUP(scd[[#This Row],[farm_id]],farms[farm_id],farms[district])</f>
        <v>Anand</v>
      </c>
      <c r="I455" t="str">
        <f>_xlfn.XLOOKUP(scd[[#This Row],[farm_id]],farms[farm_id],farms[state])</f>
        <v>Gujarat</v>
      </c>
      <c r="J455" t="str">
        <f>_xlfn.XLOOKUP(scd[[#This Row],[district]],cooperatives[district],cooperatives[cooperative_id])</f>
        <v>Coop_5</v>
      </c>
      <c r="K455" t="str">
        <f>_xlfn.XLOOKUP(scd[[#This Row],[village]],collectioncenters[village],collectioncenters[collection_center_id])</f>
        <v>CC_148</v>
      </c>
      <c r="L455" t="str">
        <f>_xlfn.XLOOKUP(scd[[#This Row],[district]],chillingcenters[district],chillingcenters[chilling_center_id])</f>
        <v>Chill_5</v>
      </c>
      <c r="M455" t="str">
        <f>_xlfn.XLOOKUP(scd[[#This Row],[chilling_center_id]],chillingcenters[chilling_center_id],chillingcenters[zone])</f>
        <v>MH1</v>
      </c>
      <c r="N455" t="str">
        <f>_xlfn.XLOOKUP(scd[[#This Row],[zone]],plants[zone],plants[processing_plant_id])</f>
        <v>Plant_4</v>
      </c>
      <c r="O455" t="s">
        <v>994</v>
      </c>
      <c r="P455">
        <v>7.3</v>
      </c>
      <c r="Q455">
        <v>9.1999999999999993</v>
      </c>
      <c r="R455">
        <v>4.1100000000000003</v>
      </c>
      <c r="S455">
        <v>8.56</v>
      </c>
      <c r="T455">
        <v>31.3</v>
      </c>
      <c r="U455">
        <v>9.6</v>
      </c>
      <c r="V455" t="b">
        <v>0</v>
      </c>
      <c r="W455">
        <v>0.47</v>
      </c>
      <c r="X455">
        <v>407.95</v>
      </c>
      <c r="Y455" s="1">
        <v>45693</v>
      </c>
      <c r="Z455" t="s">
        <v>41</v>
      </c>
      <c r="AA455" t="s">
        <v>42</v>
      </c>
      <c r="AB455" t="s">
        <v>1383</v>
      </c>
      <c r="AC455">
        <v>76</v>
      </c>
      <c r="AD455">
        <v>8.7299999999999898</v>
      </c>
      <c r="AE455">
        <v>46.73</v>
      </c>
    </row>
    <row r="456" spans="1:31" x14ac:dyDescent="0.25">
      <c r="A456" t="s">
        <v>2146</v>
      </c>
      <c r="B456" s="1">
        <v>45808</v>
      </c>
      <c r="C456" s="2">
        <v>45808.298611111109</v>
      </c>
      <c r="D456" s="2">
        <v>45808.354166666664</v>
      </c>
      <c r="E456" t="s">
        <v>2147</v>
      </c>
      <c r="F456" t="str">
        <f>_xlfn.XLOOKUP(scd[[#This Row],[farm_id]],farms[farm_id],farms[farmer_name])</f>
        <v>Farmer_249</v>
      </c>
      <c r="G456" t="str">
        <f>_xlfn.XLOOKUP(scd[[#This Row],[farm_id]],farms[farm_id],farms[village])</f>
        <v>Village_11</v>
      </c>
      <c r="H456" t="str">
        <f>_xlfn.XLOOKUP(scd[[#This Row],[farm_id]],farms[farm_id],farms[district])</f>
        <v>Mysore</v>
      </c>
      <c r="I456" t="str">
        <f>_xlfn.XLOOKUP(scd[[#This Row],[farm_id]],farms[farm_id],farms[state])</f>
        <v>Karnataka</v>
      </c>
      <c r="J456" t="str">
        <f>_xlfn.XLOOKUP(scd[[#This Row],[district]],cooperatives[district],cooperatives[cooperative_id])</f>
        <v>Coop_11</v>
      </c>
      <c r="K456" t="str">
        <f>_xlfn.XLOOKUP(scd[[#This Row],[village]],collectioncenters[village],collectioncenters[collection_center_id])</f>
        <v>CC_13</v>
      </c>
      <c r="L456" t="str">
        <f>_xlfn.XLOOKUP(scd[[#This Row],[district]],chillingcenters[district],chillingcenters[chilling_center_id])</f>
        <v>Chill_11</v>
      </c>
      <c r="M456" t="str">
        <f>_xlfn.XLOOKUP(scd[[#This Row],[chilling_center_id]],chillingcenters[chilling_center_id],chillingcenters[zone])</f>
        <v>KA1</v>
      </c>
      <c r="N456" t="str">
        <f>_xlfn.XLOOKUP(scd[[#This Row],[zone]],plants[zone],plants[processing_plant_id])</f>
        <v>Plant_6</v>
      </c>
      <c r="O456" t="s">
        <v>355</v>
      </c>
      <c r="P456">
        <v>10.1</v>
      </c>
      <c r="Q456">
        <v>113</v>
      </c>
      <c r="R456">
        <v>4.1100000000000003</v>
      </c>
      <c r="S456">
        <v>8.7200000000000006</v>
      </c>
      <c r="T456">
        <v>31.6</v>
      </c>
      <c r="U456">
        <v>7.1</v>
      </c>
      <c r="V456" t="b">
        <v>1</v>
      </c>
      <c r="W456">
        <v>0.37</v>
      </c>
      <c r="X456">
        <v>5317.26</v>
      </c>
      <c r="Y456" s="1">
        <v>45810</v>
      </c>
      <c r="Z456" t="s">
        <v>41</v>
      </c>
      <c r="AA456" t="s">
        <v>42</v>
      </c>
      <c r="AB456" t="s">
        <v>2148</v>
      </c>
      <c r="AC456">
        <v>80</v>
      </c>
      <c r="AD456">
        <v>112.63</v>
      </c>
      <c r="AE456">
        <v>47.21</v>
      </c>
    </row>
    <row r="457" spans="1:31" x14ac:dyDescent="0.25">
      <c r="A457" t="s">
        <v>2563</v>
      </c>
      <c r="B457" s="1">
        <v>45685</v>
      </c>
      <c r="C457" s="2">
        <v>45685.324305555558</v>
      </c>
      <c r="D457" s="2">
        <v>45685.390972222223</v>
      </c>
      <c r="E457" t="s">
        <v>2008</v>
      </c>
      <c r="F457" t="str">
        <f>_xlfn.XLOOKUP(scd[[#This Row],[farm_id]],farms[farm_id],farms[farmer_name])</f>
        <v>Farmer_190</v>
      </c>
      <c r="G457" t="str">
        <f>_xlfn.XLOOKUP(scd[[#This Row],[farm_id]],farms[farm_id],farms[village])</f>
        <v>Village_179</v>
      </c>
      <c r="H457" t="str">
        <f>_xlfn.XLOOKUP(scd[[#This Row],[farm_id]],farms[farm_id],farms[district])</f>
        <v>Chennai</v>
      </c>
      <c r="I457" t="str">
        <f>_xlfn.XLOOKUP(scd[[#This Row],[farm_id]],farms[farm_id],farms[state])</f>
        <v>Tamil Nadu</v>
      </c>
      <c r="J457" t="str">
        <f>_xlfn.XLOOKUP(scd[[#This Row],[district]],cooperatives[district],cooperatives[cooperative_id])</f>
        <v>Coop_22</v>
      </c>
      <c r="K457" t="str">
        <f>_xlfn.XLOOKUP(scd[[#This Row],[village]],collectioncenters[village],collectioncenters[collection_center_id])</f>
        <v>CC_88</v>
      </c>
      <c r="L457" t="str">
        <f>_xlfn.XLOOKUP(scd[[#This Row],[district]],chillingcenters[district],chillingcenters[chilling_center_id])</f>
        <v>Chill_22</v>
      </c>
      <c r="M457" t="str">
        <f>_xlfn.XLOOKUP(scd[[#This Row],[chilling_center_id]],chillingcenters[chilling_center_id],chillingcenters[zone])</f>
        <v>TN1</v>
      </c>
      <c r="N457" t="str">
        <f>_xlfn.XLOOKUP(scd[[#This Row],[zone]],plants[zone],plants[processing_plant_id])</f>
        <v>Plant_1</v>
      </c>
      <c r="O457" t="s">
        <v>784</v>
      </c>
      <c r="P457">
        <v>31.6</v>
      </c>
      <c r="Q457">
        <v>118.6</v>
      </c>
      <c r="R457">
        <v>4.1100000000000003</v>
      </c>
      <c r="S457">
        <v>8.19</v>
      </c>
      <c r="T457">
        <v>31.3</v>
      </c>
      <c r="U457">
        <v>5.7</v>
      </c>
      <c r="V457" t="b">
        <v>1</v>
      </c>
      <c r="W457">
        <v>0.12</v>
      </c>
      <c r="X457">
        <v>5405.06</v>
      </c>
      <c r="Y457" s="1">
        <v>45685</v>
      </c>
      <c r="Z457" t="s">
        <v>41</v>
      </c>
      <c r="AA457" t="s">
        <v>420</v>
      </c>
      <c r="AB457" t="s">
        <v>2564</v>
      </c>
      <c r="AC457">
        <v>96</v>
      </c>
      <c r="AD457">
        <v>118.479999999999</v>
      </c>
      <c r="AE457">
        <v>45.62</v>
      </c>
    </row>
    <row r="458" spans="1:31" x14ac:dyDescent="0.25">
      <c r="A458" t="s">
        <v>2832</v>
      </c>
      <c r="B458" s="1">
        <v>45790</v>
      </c>
      <c r="C458" s="2">
        <v>45790.25</v>
      </c>
      <c r="D458" s="2">
        <v>45790.289583333331</v>
      </c>
      <c r="E458" t="s">
        <v>2833</v>
      </c>
      <c r="F458" t="str">
        <f>_xlfn.XLOOKUP(scd[[#This Row],[farm_id]],farms[farm_id],farms[farmer_name])</f>
        <v>Farmer_147</v>
      </c>
      <c r="G458" t="str">
        <f>_xlfn.XLOOKUP(scd[[#This Row],[farm_id]],farms[farm_id],farms[village])</f>
        <v>Village_21</v>
      </c>
      <c r="H458" t="str">
        <f>_xlfn.XLOOKUP(scd[[#This Row],[farm_id]],farms[farm_id],farms[district])</f>
        <v>Hubli</v>
      </c>
      <c r="I458" t="str">
        <f>_xlfn.XLOOKUP(scd[[#This Row],[farm_id]],farms[farm_id],farms[state])</f>
        <v>Karnataka</v>
      </c>
      <c r="J458" t="str">
        <f>_xlfn.XLOOKUP(scd[[#This Row],[district]],cooperatives[district],cooperatives[cooperative_id])</f>
        <v>Coop_18</v>
      </c>
      <c r="K458" t="str">
        <f>_xlfn.XLOOKUP(scd[[#This Row],[village]],collectioncenters[village],collectioncenters[collection_center_id])</f>
        <v>CC_113</v>
      </c>
      <c r="L458" t="str">
        <f>_xlfn.XLOOKUP(scd[[#This Row],[district]],chillingcenters[district],chillingcenters[chilling_center_id])</f>
        <v>Chill_18</v>
      </c>
      <c r="M458" t="str">
        <f>_xlfn.XLOOKUP(scd[[#This Row],[chilling_center_id]],chillingcenters[chilling_center_id],chillingcenters[zone])</f>
        <v>KA2</v>
      </c>
      <c r="N458" t="str">
        <f>_xlfn.XLOOKUP(scd[[#This Row],[zone]],plants[zone],plants[processing_plant_id])</f>
        <v>Plant_8</v>
      </c>
      <c r="O458" t="s">
        <v>297</v>
      </c>
      <c r="P458">
        <v>9.4</v>
      </c>
      <c r="Q458">
        <v>25.1</v>
      </c>
      <c r="R458">
        <v>4.1100000000000003</v>
      </c>
      <c r="S458">
        <v>8.2899999999999991</v>
      </c>
      <c r="T458">
        <v>29.2</v>
      </c>
      <c r="U458">
        <v>27.9</v>
      </c>
      <c r="V458" t="b">
        <v>1</v>
      </c>
      <c r="W458">
        <v>0.51</v>
      </c>
      <c r="X458">
        <v>1129.17</v>
      </c>
      <c r="Y458" s="1">
        <v>45790</v>
      </c>
      <c r="Z458" t="s">
        <v>41</v>
      </c>
      <c r="AA458" t="s">
        <v>54</v>
      </c>
      <c r="AB458" t="s">
        <v>2834</v>
      </c>
      <c r="AC458">
        <v>57</v>
      </c>
      <c r="AD458">
        <v>24.59</v>
      </c>
      <c r="AE458">
        <v>45.92</v>
      </c>
    </row>
    <row r="459" spans="1:31" x14ac:dyDescent="0.25">
      <c r="A459" t="s">
        <v>3129</v>
      </c>
      <c r="B459" s="1">
        <v>45826</v>
      </c>
      <c r="C459" s="2">
        <v>45826.237500000003</v>
      </c>
      <c r="D459" s="2">
        <v>45826.286805555559</v>
      </c>
      <c r="E459" t="s">
        <v>2412</v>
      </c>
      <c r="F459" t="str">
        <f>_xlfn.XLOOKUP(scd[[#This Row],[farm_id]],farms[farm_id],farms[farmer_name])</f>
        <v>Farmer_644</v>
      </c>
      <c r="G459" t="str">
        <f>_xlfn.XLOOKUP(scd[[#This Row],[farm_id]],farms[farm_id],farms[village])</f>
        <v>Village_176</v>
      </c>
      <c r="H459" t="str">
        <f>_xlfn.XLOOKUP(scd[[#This Row],[farm_id]],farms[farm_id],farms[district])</f>
        <v>Udaipur</v>
      </c>
      <c r="I459" t="str">
        <f>_xlfn.XLOOKUP(scd[[#This Row],[farm_id]],farms[farm_id],farms[state])</f>
        <v>Rajasthan</v>
      </c>
      <c r="J459" t="str">
        <f>_xlfn.XLOOKUP(scd[[#This Row],[district]],cooperatives[district],cooperatives[cooperative_id])</f>
        <v>Coop_17</v>
      </c>
      <c r="K459" t="str">
        <f>_xlfn.XLOOKUP(scd[[#This Row],[village]],collectioncenters[village],collectioncenters[collection_center_id])</f>
        <v>CC_85</v>
      </c>
      <c r="L459" t="str">
        <f>_xlfn.XLOOKUP(scd[[#This Row],[district]],chillingcenters[district],chillingcenters[chilling_center_id])</f>
        <v>Chill_17</v>
      </c>
      <c r="M459" t="str">
        <f>_xlfn.XLOOKUP(scd[[#This Row],[chilling_center_id]],chillingcenters[chilling_center_id],chillingcenters[zone])</f>
        <v>RJ2</v>
      </c>
      <c r="N459" t="str">
        <f>_xlfn.XLOOKUP(scd[[#This Row],[zone]],plants[zone],plants[processing_plant_id])</f>
        <v>Plant_5</v>
      </c>
      <c r="O459" t="s">
        <v>844</v>
      </c>
      <c r="P459">
        <v>3.5</v>
      </c>
      <c r="Q459">
        <v>15.8</v>
      </c>
      <c r="R459">
        <v>4.1100000000000003</v>
      </c>
      <c r="S459">
        <v>8.58</v>
      </c>
      <c r="T459">
        <v>39.299999999999997</v>
      </c>
      <c r="U459">
        <v>35</v>
      </c>
      <c r="V459" t="b">
        <v>1</v>
      </c>
      <c r="W459">
        <v>0</v>
      </c>
      <c r="X459">
        <v>739.28</v>
      </c>
      <c r="Y459" s="1">
        <v>45826</v>
      </c>
      <c r="Z459" t="s">
        <v>41</v>
      </c>
      <c r="AA459" t="s">
        <v>42</v>
      </c>
      <c r="AB459" t="s">
        <v>3130</v>
      </c>
      <c r="AC459">
        <v>71</v>
      </c>
      <c r="AD459">
        <v>15.8</v>
      </c>
      <c r="AE459">
        <v>46.79</v>
      </c>
    </row>
    <row r="460" spans="1:31" x14ac:dyDescent="0.25">
      <c r="A460" t="s">
        <v>321</v>
      </c>
      <c r="B460" s="1">
        <v>45721</v>
      </c>
      <c r="C460" s="2">
        <v>45721.446527777778</v>
      </c>
      <c r="D460" s="2">
        <v>45721.474305555559</v>
      </c>
      <c r="E460" t="s">
        <v>322</v>
      </c>
      <c r="F460" t="str">
        <f>_xlfn.XLOOKUP(scd[[#This Row],[farm_id]],farms[farm_id],farms[farmer_name])</f>
        <v>Farmer_489</v>
      </c>
      <c r="G460" t="str">
        <f>_xlfn.XLOOKUP(scd[[#This Row],[farm_id]],farms[farm_id],farms[village])</f>
        <v>Village_139</v>
      </c>
      <c r="H460" t="str">
        <f>_xlfn.XLOOKUP(scd[[#This Row],[farm_id]],farms[farm_id],farms[district])</f>
        <v>Belgaum</v>
      </c>
      <c r="I460" t="str">
        <f>_xlfn.XLOOKUP(scd[[#This Row],[farm_id]],farms[farm_id],farms[state])</f>
        <v>Karnataka</v>
      </c>
      <c r="J460" t="str">
        <f>_xlfn.XLOOKUP(scd[[#This Row],[district]],cooperatives[district],cooperatives[cooperative_id])</f>
        <v>Coop_21</v>
      </c>
      <c r="K460" t="str">
        <f>_xlfn.XLOOKUP(scd[[#This Row],[village]],collectioncenters[village],collectioncenters[collection_center_id])</f>
        <v>CC_45</v>
      </c>
      <c r="L460" t="str">
        <f>_xlfn.XLOOKUP(scd[[#This Row],[district]],chillingcenters[district],chillingcenters[chilling_center_id])</f>
        <v>Chill_21</v>
      </c>
      <c r="M460" t="str">
        <f>_xlfn.XLOOKUP(scd[[#This Row],[chilling_center_id]],chillingcenters[chilling_center_id],chillingcenters[zone])</f>
        <v>KA2</v>
      </c>
      <c r="N460" t="str">
        <f>_xlfn.XLOOKUP(scd[[#This Row],[zone]],plants[zone],plants[processing_plant_id])</f>
        <v>Plant_8</v>
      </c>
      <c r="O460" t="s">
        <v>325</v>
      </c>
      <c r="P460">
        <v>4.0999999999999996</v>
      </c>
      <c r="Q460">
        <v>38.9</v>
      </c>
      <c r="R460">
        <v>4.12</v>
      </c>
      <c r="S460">
        <v>8.93</v>
      </c>
      <c r="T460">
        <v>28.3</v>
      </c>
      <c r="U460">
        <v>5.8</v>
      </c>
      <c r="V460" t="b">
        <v>1</v>
      </c>
      <c r="W460">
        <v>0</v>
      </c>
      <c r="X460">
        <v>1862.92</v>
      </c>
      <c r="Y460" s="1">
        <v>45721</v>
      </c>
      <c r="Z460" t="s">
        <v>76</v>
      </c>
      <c r="AA460" t="s">
        <v>42</v>
      </c>
      <c r="AB460" t="s">
        <v>326</v>
      </c>
      <c r="AC460">
        <v>40</v>
      </c>
      <c r="AD460">
        <v>38.9</v>
      </c>
      <c r="AE460">
        <v>47.89</v>
      </c>
    </row>
    <row r="461" spans="1:31" x14ac:dyDescent="0.25">
      <c r="A461" t="s">
        <v>878</v>
      </c>
      <c r="B461" s="1">
        <v>45685</v>
      </c>
      <c r="C461" s="2">
        <v>45685.200694444444</v>
      </c>
      <c r="D461" s="2">
        <v>45685.256249999999</v>
      </c>
      <c r="E461" t="s">
        <v>879</v>
      </c>
      <c r="F461" t="str">
        <f>_xlfn.XLOOKUP(scd[[#This Row],[farm_id]],farms[farm_id],farms[farmer_name])</f>
        <v>Farmer_326</v>
      </c>
      <c r="G461" t="str">
        <f>_xlfn.XLOOKUP(scd[[#This Row],[farm_id]],farms[farm_id],farms[village])</f>
        <v>Village_127</v>
      </c>
      <c r="H461" t="str">
        <f>_xlfn.XLOOKUP(scd[[#This Row],[farm_id]],farms[farm_id],farms[district])</f>
        <v>Amritsar</v>
      </c>
      <c r="I461" t="str">
        <f>_xlfn.XLOOKUP(scd[[#This Row],[farm_id]],farms[farm_id],farms[state])</f>
        <v>Punjab</v>
      </c>
      <c r="J461" t="str">
        <f>_xlfn.XLOOKUP(scd[[#This Row],[district]],cooperatives[district],cooperatives[cooperative_id])</f>
        <v>Coop_7</v>
      </c>
      <c r="K461" t="str">
        <f>_xlfn.XLOOKUP(scd[[#This Row],[village]],collectioncenters[village],collectioncenters[collection_center_id])</f>
        <v>CC_32</v>
      </c>
      <c r="L461" t="str">
        <f>_xlfn.XLOOKUP(scd[[#This Row],[district]],chillingcenters[district],chillingcenters[chilling_center_id])</f>
        <v>Chill_7</v>
      </c>
      <c r="M461" t="str">
        <f>_xlfn.XLOOKUP(scd[[#This Row],[chilling_center_id]],chillingcenters[chilling_center_id],chillingcenters[zone])</f>
        <v>PJ1</v>
      </c>
      <c r="N461" t="str">
        <f>_xlfn.XLOOKUP(scd[[#This Row],[zone]],plants[zone],plants[processing_plant_id])</f>
        <v>Plant_3</v>
      </c>
      <c r="O461" t="s">
        <v>621</v>
      </c>
      <c r="P461">
        <v>25.8</v>
      </c>
      <c r="Q461">
        <v>28.4</v>
      </c>
      <c r="R461">
        <v>4.12</v>
      </c>
      <c r="S461">
        <v>8.17</v>
      </c>
      <c r="T461">
        <v>34.200000000000003</v>
      </c>
      <c r="U461">
        <v>12</v>
      </c>
      <c r="V461" t="b">
        <v>1</v>
      </c>
      <c r="W461">
        <v>0.33</v>
      </c>
      <c r="X461">
        <v>1280.27</v>
      </c>
      <c r="Y461" s="1">
        <v>45686</v>
      </c>
      <c r="Z461" t="s">
        <v>76</v>
      </c>
      <c r="AA461" t="s">
        <v>42</v>
      </c>
      <c r="AB461" t="s">
        <v>882</v>
      </c>
      <c r="AC461">
        <v>80</v>
      </c>
      <c r="AD461">
        <v>28.07</v>
      </c>
      <c r="AE461">
        <v>45.61</v>
      </c>
    </row>
    <row r="462" spans="1:31" x14ac:dyDescent="0.25">
      <c r="A462" t="s">
        <v>1269</v>
      </c>
      <c r="B462" s="1">
        <v>45777</v>
      </c>
      <c r="C462" s="2">
        <v>45777.356944444444</v>
      </c>
      <c r="D462" s="2">
        <v>45777.385416666664</v>
      </c>
      <c r="E462" t="s">
        <v>1270</v>
      </c>
      <c r="F462" t="str">
        <f>_xlfn.XLOOKUP(scd[[#This Row],[farm_id]],farms[farm_id],farms[farmer_name])</f>
        <v>Farmer_49</v>
      </c>
      <c r="G462" t="str">
        <f>_xlfn.XLOOKUP(scd[[#This Row],[farm_id]],farms[farm_id],farms[village])</f>
        <v>Village_147</v>
      </c>
      <c r="H462" t="str">
        <f>_xlfn.XLOOKUP(scd[[#This Row],[farm_id]],farms[farm_id],farms[district])</f>
        <v>Nashik</v>
      </c>
      <c r="I462" t="str">
        <f>_xlfn.XLOOKUP(scd[[#This Row],[farm_id]],farms[farm_id],farms[state])</f>
        <v>Maharashtra</v>
      </c>
      <c r="J462" t="str">
        <f>_xlfn.XLOOKUP(scd[[#This Row],[district]],cooperatives[district],cooperatives[cooperative_id])</f>
        <v>Coop_10</v>
      </c>
      <c r="K462" t="str">
        <f>_xlfn.XLOOKUP(scd[[#This Row],[village]],collectioncenters[village],collectioncenters[collection_center_id])</f>
        <v>CC_54</v>
      </c>
      <c r="L462" t="str">
        <f>_xlfn.XLOOKUP(scd[[#This Row],[district]],chillingcenters[district],chillingcenters[chilling_center_id])</f>
        <v>Chill_10</v>
      </c>
      <c r="M462" t="str">
        <f>_xlfn.XLOOKUP(scd[[#This Row],[chilling_center_id]],chillingcenters[chilling_center_id],chillingcenters[zone])</f>
        <v>MH1</v>
      </c>
      <c r="N462" t="str">
        <f>_xlfn.XLOOKUP(scd[[#This Row],[zone]],plants[zone],plants[processing_plant_id])</f>
        <v>Plant_4</v>
      </c>
      <c r="O462" t="s">
        <v>215</v>
      </c>
      <c r="P462">
        <v>24.9</v>
      </c>
      <c r="Q462">
        <v>6.1</v>
      </c>
      <c r="R462">
        <v>4.12</v>
      </c>
      <c r="S462">
        <v>8.26</v>
      </c>
      <c r="T462">
        <v>29.6</v>
      </c>
      <c r="U462">
        <v>6.2</v>
      </c>
      <c r="V462" t="b">
        <v>1</v>
      </c>
      <c r="W462">
        <v>0.28999999999999998</v>
      </c>
      <c r="X462">
        <v>266.56</v>
      </c>
      <c r="Y462" s="1">
        <v>45780</v>
      </c>
      <c r="Z462" t="s">
        <v>76</v>
      </c>
      <c r="AA462" t="s">
        <v>216</v>
      </c>
      <c r="AB462" t="s">
        <v>1271</v>
      </c>
      <c r="AC462">
        <v>41</v>
      </c>
      <c r="AD462">
        <v>5.81</v>
      </c>
      <c r="AE462">
        <v>45.88</v>
      </c>
    </row>
    <row r="463" spans="1:31" x14ac:dyDescent="0.25">
      <c r="A463" t="s">
        <v>1306</v>
      </c>
      <c r="B463" s="1">
        <v>45769</v>
      </c>
      <c r="C463" s="2">
        <v>45769.350694444445</v>
      </c>
      <c r="D463" s="2">
        <v>45769.453472222223</v>
      </c>
      <c r="E463" t="s">
        <v>1307</v>
      </c>
      <c r="F463" t="str">
        <f>_xlfn.XLOOKUP(scd[[#This Row],[farm_id]],farms[farm_id],farms[farmer_name])</f>
        <v>Farmer_747</v>
      </c>
      <c r="G463" t="str">
        <f>_xlfn.XLOOKUP(scd[[#This Row],[farm_id]],farms[farm_id],farms[village])</f>
        <v>Village_130</v>
      </c>
      <c r="H463" t="str">
        <f>_xlfn.XLOOKUP(scd[[#This Row],[farm_id]],farms[farm_id],farms[district])</f>
        <v>Vadodara</v>
      </c>
      <c r="I463" t="str">
        <f>_xlfn.XLOOKUP(scd[[#This Row],[farm_id]],farms[farm_id],farms[state])</f>
        <v>Gujarat</v>
      </c>
      <c r="J463" t="str">
        <f>_xlfn.XLOOKUP(scd[[#This Row],[district]],cooperatives[district],cooperatives[cooperative_id])</f>
        <v>Coop_6</v>
      </c>
      <c r="K463" t="str">
        <f>_xlfn.XLOOKUP(scd[[#This Row],[village]],collectioncenters[village],collectioncenters[collection_center_id])</f>
        <v>CC_36</v>
      </c>
      <c r="L463" t="str">
        <f>_xlfn.XLOOKUP(scd[[#This Row],[district]],chillingcenters[district],chillingcenters[chilling_center_id])</f>
        <v>Chill_6</v>
      </c>
      <c r="M463" t="str">
        <f>_xlfn.XLOOKUP(scd[[#This Row],[chilling_center_id]],chillingcenters[chilling_center_id],chillingcenters[zone])</f>
        <v>MH1</v>
      </c>
      <c r="N463" t="str">
        <f>_xlfn.XLOOKUP(scd[[#This Row],[zone]],plants[zone],plants[processing_plant_id])</f>
        <v>Plant_4</v>
      </c>
      <c r="O463" t="s">
        <v>844</v>
      </c>
      <c r="P463">
        <v>3.5</v>
      </c>
      <c r="Q463">
        <v>58.4</v>
      </c>
      <c r="R463">
        <v>4.12</v>
      </c>
      <c r="S463">
        <v>7.87</v>
      </c>
      <c r="T463">
        <v>32.6</v>
      </c>
      <c r="U463">
        <v>10.199999999999999</v>
      </c>
      <c r="V463" t="b">
        <v>1</v>
      </c>
      <c r="W463">
        <v>0</v>
      </c>
      <c r="X463">
        <v>2611.06</v>
      </c>
      <c r="Y463" s="1">
        <v>45769</v>
      </c>
      <c r="Z463" t="s">
        <v>41</v>
      </c>
      <c r="AA463" t="s">
        <v>42</v>
      </c>
      <c r="AB463" t="s">
        <v>1309</v>
      </c>
      <c r="AC463">
        <v>148</v>
      </c>
      <c r="AD463">
        <v>58.4</v>
      </c>
      <c r="AE463">
        <v>44.71</v>
      </c>
    </row>
    <row r="464" spans="1:31" x14ac:dyDescent="0.25">
      <c r="A464" t="s">
        <v>1515</v>
      </c>
      <c r="B464" s="1">
        <v>45724</v>
      </c>
      <c r="C464" s="2">
        <v>45724.35833333333</v>
      </c>
      <c r="D464" s="2">
        <v>45724.383333333331</v>
      </c>
      <c r="E464" t="s">
        <v>434</v>
      </c>
      <c r="F464" t="str">
        <f>_xlfn.XLOOKUP(scd[[#This Row],[farm_id]],farms[farm_id],farms[farmer_name])</f>
        <v>Farmer_111</v>
      </c>
      <c r="G464" t="str">
        <f>_xlfn.XLOOKUP(scd[[#This Row],[farm_id]],farms[farm_id],farms[village])</f>
        <v>Village_133</v>
      </c>
      <c r="H464" t="str">
        <f>_xlfn.XLOOKUP(scd[[#This Row],[farm_id]],farms[farm_id],farms[district])</f>
        <v>Hisar</v>
      </c>
      <c r="I464" t="str">
        <f>_xlfn.XLOOKUP(scd[[#This Row],[farm_id]],farms[farm_id],farms[state])</f>
        <v>Haryana</v>
      </c>
      <c r="J464" t="str">
        <f>_xlfn.XLOOKUP(scd[[#This Row],[district]],cooperatives[district],cooperatives[cooperative_id])</f>
        <v>Coop_15</v>
      </c>
      <c r="K464" t="str">
        <f>_xlfn.XLOOKUP(scd[[#This Row],[village]],collectioncenters[village],collectioncenters[collection_center_id])</f>
        <v>CC_39</v>
      </c>
      <c r="L464" t="str">
        <f>_xlfn.XLOOKUP(scd[[#This Row],[district]],chillingcenters[district],chillingcenters[chilling_center_id])</f>
        <v>Chill_15</v>
      </c>
      <c r="M464" t="str">
        <f>_xlfn.XLOOKUP(scd[[#This Row],[chilling_center_id]],chillingcenters[chilling_center_id],chillingcenters[zone])</f>
        <v>HR2</v>
      </c>
      <c r="N464" t="str">
        <f>_xlfn.XLOOKUP(scd[[#This Row],[zone]],plants[zone],plants[processing_plant_id])</f>
        <v>Plant_12</v>
      </c>
      <c r="O464" t="s">
        <v>545</v>
      </c>
      <c r="P464">
        <v>2.5</v>
      </c>
      <c r="Q464">
        <v>16.899999999999999</v>
      </c>
      <c r="R464">
        <v>4.12</v>
      </c>
      <c r="S464">
        <v>8.1199999999999992</v>
      </c>
      <c r="T464">
        <v>32.1</v>
      </c>
      <c r="U464">
        <v>28.3</v>
      </c>
      <c r="V464" t="b">
        <v>1</v>
      </c>
      <c r="W464">
        <v>0</v>
      </c>
      <c r="X464">
        <v>768.27</v>
      </c>
      <c r="Y464" s="1">
        <v>45727</v>
      </c>
      <c r="Z464" t="s">
        <v>41</v>
      </c>
      <c r="AA464" t="s">
        <v>109</v>
      </c>
      <c r="AB464" t="s">
        <v>1517</v>
      </c>
      <c r="AC464">
        <v>36</v>
      </c>
      <c r="AD464">
        <v>16.899999999999999</v>
      </c>
      <c r="AE464">
        <v>45.46</v>
      </c>
    </row>
    <row r="465" spans="1:31" x14ac:dyDescent="0.25">
      <c r="A465" t="s">
        <v>1642</v>
      </c>
      <c r="B465" s="1">
        <v>45722</v>
      </c>
      <c r="C465" s="2">
        <v>45722.238888888889</v>
      </c>
      <c r="D465" s="2">
        <v>45722.281944444447</v>
      </c>
      <c r="E465" t="s">
        <v>1643</v>
      </c>
      <c r="F465" t="str">
        <f>_xlfn.XLOOKUP(scd[[#This Row],[farm_id]],farms[farm_id],farms[farmer_name])</f>
        <v>Farmer_418</v>
      </c>
      <c r="G465" t="str">
        <f>_xlfn.XLOOKUP(scd[[#This Row],[farm_id]],farms[farm_id],farms[village])</f>
        <v>Village_104</v>
      </c>
      <c r="H465" t="str">
        <f>_xlfn.XLOOKUP(scd[[#This Row],[farm_id]],farms[farm_id],farms[district])</f>
        <v>Ludhiana</v>
      </c>
      <c r="I465" t="str">
        <f>_xlfn.XLOOKUP(scd[[#This Row],[farm_id]],farms[farm_id],farms[state])</f>
        <v>Punjab</v>
      </c>
      <c r="J465" t="str">
        <f>_xlfn.XLOOKUP(scd[[#This Row],[district]],cooperatives[district],cooperatives[cooperative_id])</f>
        <v>Coop_27</v>
      </c>
      <c r="K465" t="str">
        <f>_xlfn.XLOOKUP(scd[[#This Row],[village]],collectioncenters[village],collectioncenters[collection_center_id])</f>
        <v>CC_7</v>
      </c>
      <c r="L465" t="str">
        <f>_xlfn.XLOOKUP(scd[[#This Row],[district]],chillingcenters[district],chillingcenters[chilling_center_id])</f>
        <v>Chill_27</v>
      </c>
      <c r="M465" t="str">
        <f>_xlfn.XLOOKUP(scd[[#This Row],[chilling_center_id]],chillingcenters[chilling_center_id],chillingcenters[zone])</f>
        <v>PJ2</v>
      </c>
      <c r="N465" t="str">
        <f>_xlfn.XLOOKUP(scd[[#This Row],[zone]],plants[zone],plants[processing_plant_id])</f>
        <v>Plant_7</v>
      </c>
      <c r="O465" t="s">
        <v>497</v>
      </c>
      <c r="P465">
        <v>3.5</v>
      </c>
      <c r="Q465">
        <v>21.6</v>
      </c>
      <c r="R465">
        <v>4.12</v>
      </c>
      <c r="S465">
        <v>8.39</v>
      </c>
      <c r="T465">
        <v>36.200000000000003</v>
      </c>
      <c r="U465">
        <v>35</v>
      </c>
      <c r="V465" t="b">
        <v>0</v>
      </c>
      <c r="W465">
        <v>3.96</v>
      </c>
      <c r="X465">
        <v>816.2</v>
      </c>
      <c r="Y465" s="1">
        <v>45722</v>
      </c>
      <c r="Z465" t="s">
        <v>118</v>
      </c>
      <c r="AA465" t="s">
        <v>42</v>
      </c>
      <c r="AB465" t="s">
        <v>1644</v>
      </c>
      <c r="AC465">
        <v>62</v>
      </c>
      <c r="AD465">
        <v>17.64</v>
      </c>
      <c r="AE465">
        <v>46.27</v>
      </c>
    </row>
    <row r="466" spans="1:31" x14ac:dyDescent="0.25">
      <c r="A466" t="s">
        <v>2586</v>
      </c>
      <c r="B466" s="1">
        <v>45703</v>
      </c>
      <c r="C466" s="2">
        <v>45703.243750000001</v>
      </c>
      <c r="D466" s="2">
        <v>45703.28125</v>
      </c>
      <c r="E466" t="s">
        <v>973</v>
      </c>
      <c r="F466" t="str">
        <f>_xlfn.XLOOKUP(scd[[#This Row],[farm_id]],farms[farm_id],farms[farmer_name])</f>
        <v>Farmer_415</v>
      </c>
      <c r="G466" t="str">
        <f>_xlfn.XLOOKUP(scd[[#This Row],[farm_id]],farms[farm_id],farms[village])</f>
        <v>Village_36</v>
      </c>
      <c r="H466" t="str">
        <f>_xlfn.XLOOKUP(scd[[#This Row],[farm_id]],farms[farm_id],farms[district])</f>
        <v>Jaipur</v>
      </c>
      <c r="I466" t="str">
        <f>_xlfn.XLOOKUP(scd[[#This Row],[farm_id]],farms[farm_id],farms[state])</f>
        <v>Rajasthan</v>
      </c>
      <c r="J466" t="str">
        <f>_xlfn.XLOOKUP(scd[[#This Row],[district]],cooperatives[district],cooperatives[cooperative_id])</f>
        <v>Coop_8</v>
      </c>
      <c r="K466" t="str">
        <f>_xlfn.XLOOKUP(scd[[#This Row],[village]],collectioncenters[village],collectioncenters[collection_center_id])</f>
        <v>CC_129</v>
      </c>
      <c r="L466" t="str">
        <f>_xlfn.XLOOKUP(scd[[#This Row],[district]],chillingcenters[district],chillingcenters[chilling_center_id])</f>
        <v>Chill_8</v>
      </c>
      <c r="M466" t="str">
        <f>_xlfn.XLOOKUP(scd[[#This Row],[chilling_center_id]],chillingcenters[chilling_center_id],chillingcenters[zone])</f>
        <v>RJ1</v>
      </c>
      <c r="N466" t="str">
        <f>_xlfn.XLOOKUP(scd[[#This Row],[zone]],plants[zone],plants[processing_plant_id])</f>
        <v>Plant_2</v>
      </c>
      <c r="O466" t="s">
        <v>393</v>
      </c>
      <c r="P466">
        <v>8.9</v>
      </c>
      <c r="Q466">
        <v>116.8</v>
      </c>
      <c r="R466">
        <v>4.12</v>
      </c>
      <c r="S466">
        <v>8.7899999999999991</v>
      </c>
      <c r="T466">
        <v>31.9</v>
      </c>
      <c r="U466">
        <v>9.9</v>
      </c>
      <c r="V466" t="b">
        <v>1</v>
      </c>
      <c r="W466">
        <v>0</v>
      </c>
      <c r="X466">
        <v>5544.5</v>
      </c>
      <c r="Y466" s="1">
        <v>45703</v>
      </c>
      <c r="Z466" t="s">
        <v>76</v>
      </c>
      <c r="AA466" t="s">
        <v>42</v>
      </c>
      <c r="AB466" t="s">
        <v>2587</v>
      </c>
      <c r="AC466">
        <v>54</v>
      </c>
      <c r="AD466">
        <v>116.8</v>
      </c>
      <c r="AE466">
        <v>47.47</v>
      </c>
    </row>
    <row r="467" spans="1:31" x14ac:dyDescent="0.25">
      <c r="A467" t="s">
        <v>612</v>
      </c>
      <c r="B467" s="1">
        <v>45786</v>
      </c>
      <c r="C467" s="2">
        <v>45786.171527777777</v>
      </c>
      <c r="D467" s="2">
        <v>45786.186805555553</v>
      </c>
      <c r="E467" t="s">
        <v>613</v>
      </c>
      <c r="F467" t="str">
        <f>_xlfn.XLOOKUP(scd[[#This Row],[farm_id]],farms[farm_id],farms[farmer_name])</f>
        <v>Farmer_77</v>
      </c>
      <c r="G467" t="str">
        <f>_xlfn.XLOOKUP(scd[[#This Row],[farm_id]],farms[farm_id],farms[village])</f>
        <v>Village_199</v>
      </c>
      <c r="H467" t="str">
        <f>_xlfn.XLOOKUP(scd[[#This Row],[farm_id]],farms[farm_id],farms[district])</f>
        <v>Tiruchirappalli</v>
      </c>
      <c r="I467" t="str">
        <f>_xlfn.XLOOKUP(scd[[#This Row],[farm_id]],farms[farm_id],farms[state])</f>
        <v>Tamil Nadu</v>
      </c>
      <c r="J467" t="str">
        <f>_xlfn.XLOOKUP(scd[[#This Row],[district]],cooperatives[district],cooperatives[cooperative_id])</f>
        <v>Coop_9</v>
      </c>
      <c r="K467" t="str">
        <f>_xlfn.XLOOKUP(scd[[#This Row],[village]],collectioncenters[village],collectioncenters[collection_center_id])</f>
        <v>CC_109</v>
      </c>
      <c r="L467" t="str">
        <f>_xlfn.XLOOKUP(scd[[#This Row],[district]],chillingcenters[district],chillingcenters[chilling_center_id])</f>
        <v>Chill_9</v>
      </c>
      <c r="M467" t="str">
        <f>_xlfn.XLOOKUP(scd[[#This Row],[chilling_center_id]],chillingcenters[chilling_center_id],chillingcenters[zone])</f>
        <v>TN2</v>
      </c>
      <c r="N467" t="str">
        <f>_xlfn.XLOOKUP(scd[[#This Row],[zone]],plants[zone],plants[processing_plant_id])</f>
        <v>Plant_10</v>
      </c>
      <c r="O467" t="s">
        <v>615</v>
      </c>
      <c r="P467">
        <v>1.7</v>
      </c>
      <c r="Q467">
        <v>91.3</v>
      </c>
      <c r="R467">
        <v>4.13</v>
      </c>
      <c r="S467">
        <v>8.66</v>
      </c>
      <c r="T467">
        <v>26.2</v>
      </c>
      <c r="U467">
        <v>3.4</v>
      </c>
      <c r="V467" t="b">
        <v>1</v>
      </c>
      <c r="W467">
        <v>0.55000000000000004</v>
      </c>
      <c r="X467">
        <v>4277.05</v>
      </c>
      <c r="Y467" s="1">
        <v>45793</v>
      </c>
      <c r="Z467" t="s">
        <v>41</v>
      </c>
      <c r="AA467" t="s">
        <v>109</v>
      </c>
      <c r="AB467" t="s">
        <v>616</v>
      </c>
      <c r="AC467">
        <v>22</v>
      </c>
      <c r="AD467">
        <v>90.75</v>
      </c>
      <c r="AE467">
        <v>47.13</v>
      </c>
    </row>
    <row r="468" spans="1:31" x14ac:dyDescent="0.25">
      <c r="A468" t="s">
        <v>720</v>
      </c>
      <c r="B468" s="1">
        <v>45829</v>
      </c>
      <c r="C468" s="2">
        <v>45829.313888888886</v>
      </c>
      <c r="D468" s="2">
        <v>45829.331944444442</v>
      </c>
      <c r="E468" t="s">
        <v>721</v>
      </c>
      <c r="F468" t="str">
        <f>_xlfn.XLOOKUP(scd[[#This Row],[farm_id]],farms[farm_id],farms[farmer_name])</f>
        <v>Farmer_588</v>
      </c>
      <c r="G468" t="str">
        <f>_xlfn.XLOOKUP(scd[[#This Row],[farm_id]],farms[farm_id],farms[village])</f>
        <v>Village_31</v>
      </c>
      <c r="H468" t="str">
        <f>_xlfn.XLOOKUP(scd[[#This Row],[farm_id]],farms[farm_id],farms[district])</f>
        <v>Madurai</v>
      </c>
      <c r="I468" t="str">
        <f>_xlfn.XLOOKUP(scd[[#This Row],[farm_id]],farms[farm_id],farms[state])</f>
        <v>Tamil Nadu</v>
      </c>
      <c r="J468" t="str">
        <f>_xlfn.XLOOKUP(scd[[#This Row],[district]],cooperatives[district],cooperatives[cooperative_id])</f>
        <v>Coop_20</v>
      </c>
      <c r="K468" t="str">
        <f>_xlfn.XLOOKUP(scd[[#This Row],[village]],collectioncenters[village],collectioncenters[collection_center_id])</f>
        <v>CC_124</v>
      </c>
      <c r="L468" t="str">
        <f>_xlfn.XLOOKUP(scd[[#This Row],[district]],chillingcenters[district],chillingcenters[chilling_center_id])</f>
        <v>Chill_20</v>
      </c>
      <c r="M468" t="str">
        <f>_xlfn.XLOOKUP(scd[[#This Row],[chilling_center_id]],chillingcenters[chilling_center_id],chillingcenters[zone])</f>
        <v>TN2</v>
      </c>
      <c r="N468" t="str">
        <f>_xlfn.XLOOKUP(scd[[#This Row],[zone]],plants[zone],plants[processing_plant_id])</f>
        <v>Plant_10</v>
      </c>
      <c r="O468" t="s">
        <v>723</v>
      </c>
      <c r="P468">
        <v>7.6</v>
      </c>
      <c r="Q468">
        <v>159.69999999999999</v>
      </c>
      <c r="R468">
        <v>4.13</v>
      </c>
      <c r="S468">
        <v>8.9499999999999993</v>
      </c>
      <c r="T468">
        <v>31.9</v>
      </c>
      <c r="U468">
        <v>7.1</v>
      </c>
      <c r="V468" t="b">
        <v>1</v>
      </c>
      <c r="W468">
        <v>0.27</v>
      </c>
      <c r="X468">
        <v>7652.64</v>
      </c>
      <c r="Y468" s="1">
        <v>45829</v>
      </c>
      <c r="Z468" t="s">
        <v>76</v>
      </c>
      <c r="AA468" t="s">
        <v>42</v>
      </c>
      <c r="AB468" t="s">
        <v>724</v>
      </c>
      <c r="AC468">
        <v>26</v>
      </c>
      <c r="AD468">
        <v>159.42999999999901</v>
      </c>
      <c r="AE468">
        <v>48</v>
      </c>
    </row>
    <row r="469" spans="1:31" x14ac:dyDescent="0.25">
      <c r="A469" t="s">
        <v>963</v>
      </c>
      <c r="B469" s="1">
        <v>45716</v>
      </c>
      <c r="C469" s="2">
        <v>45716.398611111108</v>
      </c>
      <c r="D469" s="2">
        <v>45716.402083333334</v>
      </c>
      <c r="E469" t="s">
        <v>964</v>
      </c>
      <c r="F469" t="str">
        <f>_xlfn.XLOOKUP(scd[[#This Row],[farm_id]],farms[farm_id],farms[farmer_name])</f>
        <v>Farmer_67</v>
      </c>
      <c r="G469" t="str">
        <f>_xlfn.XLOOKUP(scd[[#This Row],[farm_id]],farms[farm_id],farms[village])</f>
        <v>Village_50</v>
      </c>
      <c r="H469" t="str">
        <f>_xlfn.XLOOKUP(scd[[#This Row],[farm_id]],farms[farm_id],farms[district])</f>
        <v>Ahmedabad</v>
      </c>
      <c r="I469" t="str">
        <f>_xlfn.XLOOKUP(scd[[#This Row],[farm_id]],farms[farm_id],farms[state])</f>
        <v>Gujarat</v>
      </c>
      <c r="J469" t="str">
        <f>_xlfn.XLOOKUP(scd[[#This Row],[district]],cooperatives[district],cooperatives[cooperative_id])</f>
        <v>Coop_24</v>
      </c>
      <c r="K469" t="str">
        <f>_xlfn.XLOOKUP(scd[[#This Row],[village]],collectioncenters[village],collectioncenters[collection_center_id])</f>
        <v>CC_145</v>
      </c>
      <c r="L469" t="str">
        <f>_xlfn.XLOOKUP(scd[[#This Row],[district]],chillingcenters[district],chillingcenters[chilling_center_id])</f>
        <v>Chill_24</v>
      </c>
      <c r="M469" t="str">
        <f>_xlfn.XLOOKUP(scd[[#This Row],[chilling_center_id]],chillingcenters[chilling_center_id],chillingcenters[zone])</f>
        <v>MH1</v>
      </c>
      <c r="N469" t="str">
        <f>_xlfn.XLOOKUP(scd[[#This Row],[zone]],plants[zone],plants[processing_plant_id])</f>
        <v>Plant_4</v>
      </c>
      <c r="O469" t="s">
        <v>621</v>
      </c>
      <c r="P469">
        <v>27.3</v>
      </c>
      <c r="Q469">
        <v>27.4</v>
      </c>
      <c r="R469">
        <v>4.13</v>
      </c>
      <c r="S469">
        <v>8.52</v>
      </c>
      <c r="T469">
        <v>30.8</v>
      </c>
      <c r="U469">
        <v>9.4</v>
      </c>
      <c r="V469" t="b">
        <v>0</v>
      </c>
      <c r="W469">
        <v>2.17</v>
      </c>
      <c r="X469">
        <v>1178.49</v>
      </c>
      <c r="Y469" s="1">
        <v>45716</v>
      </c>
      <c r="Z469" t="s">
        <v>41</v>
      </c>
      <c r="AA469" t="s">
        <v>42</v>
      </c>
      <c r="AB469" t="s">
        <v>967</v>
      </c>
      <c r="AC469">
        <v>5</v>
      </c>
      <c r="AD469">
        <v>25.229999999999901</v>
      </c>
      <c r="AE469">
        <v>46.71</v>
      </c>
    </row>
    <row r="470" spans="1:31" x14ac:dyDescent="0.25">
      <c r="A470" t="s">
        <v>984</v>
      </c>
      <c r="B470" s="1">
        <v>45770</v>
      </c>
      <c r="C470" s="2">
        <v>45770.349305555559</v>
      </c>
      <c r="D470" s="2">
        <v>45770.414583333331</v>
      </c>
      <c r="E470" t="s">
        <v>985</v>
      </c>
      <c r="F470" t="str">
        <f>_xlfn.XLOOKUP(scd[[#This Row],[farm_id]],farms[farm_id],farms[farmer_name])</f>
        <v>Farmer_143</v>
      </c>
      <c r="G470" t="str">
        <f>_xlfn.XLOOKUP(scd[[#This Row],[farm_id]],farms[farm_id],farms[village])</f>
        <v>Village_158</v>
      </c>
      <c r="H470" t="str">
        <f>_xlfn.XLOOKUP(scd[[#This Row],[farm_id]],farms[farm_id],farms[district])</f>
        <v>Chennai</v>
      </c>
      <c r="I470" t="str">
        <f>_xlfn.XLOOKUP(scd[[#This Row],[farm_id]],farms[farm_id],farms[state])</f>
        <v>Tamil Nadu</v>
      </c>
      <c r="J470" t="str">
        <f>_xlfn.XLOOKUP(scd[[#This Row],[district]],cooperatives[district],cooperatives[cooperative_id])</f>
        <v>Coop_22</v>
      </c>
      <c r="K470" t="str">
        <f>_xlfn.XLOOKUP(scd[[#This Row],[village]],collectioncenters[village],collectioncenters[collection_center_id])</f>
        <v>CC_66</v>
      </c>
      <c r="L470" t="str">
        <f>_xlfn.XLOOKUP(scd[[#This Row],[district]],chillingcenters[district],chillingcenters[chilling_center_id])</f>
        <v>Chill_22</v>
      </c>
      <c r="M470" t="str">
        <f>_xlfn.XLOOKUP(scd[[#This Row],[chilling_center_id]],chillingcenters[chilling_center_id],chillingcenters[zone])</f>
        <v>TN1</v>
      </c>
      <c r="N470" t="str">
        <f>_xlfn.XLOOKUP(scd[[#This Row],[zone]],plants[zone],plants[processing_plant_id])</f>
        <v>Plant_1</v>
      </c>
      <c r="O470" t="s">
        <v>273</v>
      </c>
      <c r="P470">
        <v>1.1000000000000001</v>
      </c>
      <c r="Q470">
        <v>18.2</v>
      </c>
      <c r="R470">
        <v>4.13</v>
      </c>
      <c r="S470">
        <v>8.48</v>
      </c>
      <c r="T470">
        <v>35.9</v>
      </c>
      <c r="U470">
        <v>12</v>
      </c>
      <c r="V470" t="b">
        <v>1</v>
      </c>
      <c r="W470">
        <v>0.38</v>
      </c>
      <c r="X470">
        <v>830.23</v>
      </c>
      <c r="Y470" s="1">
        <v>45770</v>
      </c>
      <c r="Z470" t="s">
        <v>41</v>
      </c>
      <c r="AA470" t="s">
        <v>42</v>
      </c>
      <c r="AB470" t="s">
        <v>988</v>
      </c>
      <c r="AC470">
        <v>94</v>
      </c>
      <c r="AD470">
        <v>17.82</v>
      </c>
      <c r="AE470">
        <v>46.59</v>
      </c>
    </row>
    <row r="471" spans="1:31" x14ac:dyDescent="0.25">
      <c r="A471" t="s">
        <v>1004</v>
      </c>
      <c r="B471" s="1">
        <v>45787</v>
      </c>
      <c r="C471" s="2">
        <v>45787.305555555555</v>
      </c>
      <c r="D471" s="2">
        <v>45787.352083333331</v>
      </c>
      <c r="E471" t="s">
        <v>1005</v>
      </c>
      <c r="F471" t="str">
        <f>_xlfn.XLOOKUP(scd[[#This Row],[farm_id]],farms[farm_id],farms[farmer_name])</f>
        <v>Farmer_318</v>
      </c>
      <c r="G471" t="str">
        <f>_xlfn.XLOOKUP(scd[[#This Row],[farm_id]],farms[farm_id],farms[village])</f>
        <v>Village_10</v>
      </c>
      <c r="H471" t="str">
        <f>_xlfn.XLOOKUP(scd[[#This Row],[farm_id]],farms[farm_id],farms[district])</f>
        <v>Nashik</v>
      </c>
      <c r="I471" t="str">
        <f>_xlfn.XLOOKUP(scd[[#This Row],[farm_id]],farms[farm_id],farms[state])</f>
        <v>Maharashtra</v>
      </c>
      <c r="J471" t="str">
        <f>_xlfn.XLOOKUP(scd[[#This Row],[district]],cooperatives[district],cooperatives[cooperative_id])</f>
        <v>Coop_10</v>
      </c>
      <c r="K471" t="str">
        <f>_xlfn.XLOOKUP(scd[[#This Row],[village]],collectioncenters[village],collectioncenters[collection_center_id])</f>
        <v>CC_2</v>
      </c>
      <c r="L471" t="str">
        <f>_xlfn.XLOOKUP(scd[[#This Row],[district]],chillingcenters[district],chillingcenters[chilling_center_id])</f>
        <v>Chill_10</v>
      </c>
      <c r="M471" t="str">
        <f>_xlfn.XLOOKUP(scd[[#This Row],[chilling_center_id]],chillingcenters[chilling_center_id],chillingcenters[zone])</f>
        <v>MH1</v>
      </c>
      <c r="N471" t="str">
        <f>_xlfn.XLOOKUP(scd[[#This Row],[zone]],plants[zone],plants[processing_plant_id])</f>
        <v>Plant_4</v>
      </c>
      <c r="O471" t="s">
        <v>507</v>
      </c>
      <c r="P471">
        <v>22.7</v>
      </c>
      <c r="Q471">
        <v>15.1</v>
      </c>
      <c r="R471">
        <v>4.13</v>
      </c>
      <c r="S471">
        <v>8.34</v>
      </c>
      <c r="T471">
        <v>29.5</v>
      </c>
      <c r="U471">
        <v>9</v>
      </c>
      <c r="V471" t="b">
        <v>1</v>
      </c>
      <c r="W471">
        <v>0.14000000000000001</v>
      </c>
      <c r="X471">
        <v>690.7</v>
      </c>
      <c r="Y471" s="1">
        <v>45788</v>
      </c>
      <c r="Z471" t="s">
        <v>41</v>
      </c>
      <c r="AA471" t="s">
        <v>42</v>
      </c>
      <c r="AB471" t="s">
        <v>1008</v>
      </c>
      <c r="AC471">
        <v>67</v>
      </c>
      <c r="AD471">
        <v>14.9599999999999</v>
      </c>
      <c r="AE471">
        <v>46.17</v>
      </c>
    </row>
    <row r="472" spans="1:31" x14ac:dyDescent="0.25">
      <c r="A472" t="s">
        <v>1725</v>
      </c>
      <c r="B472" s="1">
        <v>45758</v>
      </c>
      <c r="C472" s="2">
        <v>45758.413888888892</v>
      </c>
      <c r="D472" s="2">
        <v>45758.46597222222</v>
      </c>
      <c r="E472" t="s">
        <v>1726</v>
      </c>
      <c r="F472" t="str">
        <f>_xlfn.XLOOKUP(scd[[#This Row],[farm_id]],farms[farm_id],farms[farmer_name])</f>
        <v>Farmer_782</v>
      </c>
      <c r="G472" t="str">
        <f>_xlfn.XLOOKUP(scd[[#This Row],[farm_id]],farms[farm_id],farms[village])</f>
        <v>Village_49</v>
      </c>
      <c r="H472" t="str">
        <f>_xlfn.XLOOKUP(scd[[#This Row],[farm_id]],farms[farm_id],farms[district])</f>
        <v>Mysore</v>
      </c>
      <c r="I472" t="str">
        <f>_xlfn.XLOOKUP(scd[[#This Row],[farm_id]],farms[farm_id],farms[state])</f>
        <v>Karnataka</v>
      </c>
      <c r="J472" t="str">
        <f>_xlfn.XLOOKUP(scd[[#This Row],[district]],cooperatives[district],cooperatives[cooperative_id])</f>
        <v>Coop_11</v>
      </c>
      <c r="K472" t="str">
        <f>_xlfn.XLOOKUP(scd[[#This Row],[village]],collectioncenters[village],collectioncenters[collection_center_id])</f>
        <v>CC_143</v>
      </c>
      <c r="L472" t="str">
        <f>_xlfn.XLOOKUP(scd[[#This Row],[district]],chillingcenters[district],chillingcenters[chilling_center_id])</f>
        <v>Chill_11</v>
      </c>
      <c r="M472" t="str">
        <f>_xlfn.XLOOKUP(scd[[#This Row],[chilling_center_id]],chillingcenters[chilling_center_id],chillingcenters[zone])</f>
        <v>KA1</v>
      </c>
      <c r="N472" t="str">
        <f>_xlfn.XLOOKUP(scd[[#This Row],[zone]],plants[zone],plants[processing_plant_id])</f>
        <v>Plant_6</v>
      </c>
      <c r="O472" t="s">
        <v>844</v>
      </c>
      <c r="P472">
        <v>4.0999999999999996</v>
      </c>
      <c r="Q472">
        <v>30.8</v>
      </c>
      <c r="R472">
        <v>4.13</v>
      </c>
      <c r="S472">
        <v>8.7899999999999991</v>
      </c>
      <c r="T472">
        <v>33</v>
      </c>
      <c r="U472">
        <v>32.6</v>
      </c>
      <c r="V472" t="b">
        <v>1</v>
      </c>
      <c r="W472">
        <v>0</v>
      </c>
      <c r="X472">
        <v>1463.62</v>
      </c>
      <c r="Y472" s="1">
        <v>45761</v>
      </c>
      <c r="Z472" t="s">
        <v>41</v>
      </c>
      <c r="AA472" t="s">
        <v>216</v>
      </c>
      <c r="AB472" t="s">
        <v>1728</v>
      </c>
      <c r="AC472">
        <v>75</v>
      </c>
      <c r="AD472">
        <v>30.8</v>
      </c>
      <c r="AE472">
        <v>47.52</v>
      </c>
    </row>
    <row r="473" spans="1:31" x14ac:dyDescent="0.25">
      <c r="A473" t="s">
        <v>1744</v>
      </c>
      <c r="B473" s="1">
        <v>45760</v>
      </c>
      <c r="C473" s="2">
        <v>45760.231249999997</v>
      </c>
      <c r="D473" s="2">
        <v>45760.243750000001</v>
      </c>
      <c r="E473" t="s">
        <v>1745</v>
      </c>
      <c r="F473" t="str">
        <f>_xlfn.XLOOKUP(scd[[#This Row],[farm_id]],farms[farm_id],farms[farmer_name])</f>
        <v>Farmer_800</v>
      </c>
      <c r="G473" t="str">
        <f>_xlfn.XLOOKUP(scd[[#This Row],[farm_id]],farms[farm_id],farms[village])</f>
        <v>Village_159</v>
      </c>
      <c r="H473" t="str">
        <f>_xlfn.XLOOKUP(scd[[#This Row],[farm_id]],farms[farm_id],farms[district])</f>
        <v>Belgaum</v>
      </c>
      <c r="I473" t="str">
        <f>_xlfn.XLOOKUP(scd[[#This Row],[farm_id]],farms[farm_id],farms[state])</f>
        <v>Karnataka</v>
      </c>
      <c r="J473" t="str">
        <f>_xlfn.XLOOKUP(scd[[#This Row],[district]],cooperatives[district],cooperatives[cooperative_id])</f>
        <v>Coop_21</v>
      </c>
      <c r="K473" t="str">
        <f>_xlfn.XLOOKUP(scd[[#This Row],[village]],collectioncenters[village],collectioncenters[collection_center_id])</f>
        <v>CC_67</v>
      </c>
      <c r="L473" t="str">
        <f>_xlfn.XLOOKUP(scd[[#This Row],[district]],chillingcenters[district],chillingcenters[chilling_center_id])</f>
        <v>Chill_21</v>
      </c>
      <c r="M473" t="str">
        <f>_xlfn.XLOOKUP(scd[[#This Row],[chilling_center_id]],chillingcenters[chilling_center_id],chillingcenters[zone])</f>
        <v>KA2</v>
      </c>
      <c r="N473" t="str">
        <f>_xlfn.XLOOKUP(scd[[#This Row],[zone]],plants[zone],plants[processing_plant_id])</f>
        <v>Plant_8</v>
      </c>
      <c r="O473" t="s">
        <v>361</v>
      </c>
      <c r="P473">
        <v>12</v>
      </c>
      <c r="Q473">
        <v>12.2</v>
      </c>
      <c r="R473">
        <v>4.13</v>
      </c>
      <c r="S473">
        <v>8.7899999999999991</v>
      </c>
      <c r="T473">
        <v>31.4</v>
      </c>
      <c r="U473">
        <v>10</v>
      </c>
      <c r="V473" t="b">
        <v>1</v>
      </c>
      <c r="W473">
        <v>0</v>
      </c>
      <c r="X473">
        <v>579.74</v>
      </c>
      <c r="Y473" s="1">
        <v>45763</v>
      </c>
      <c r="Z473" t="s">
        <v>41</v>
      </c>
      <c r="AA473" t="s">
        <v>42</v>
      </c>
      <c r="AB473" t="s">
        <v>1747</v>
      </c>
      <c r="AC473">
        <v>18</v>
      </c>
      <c r="AD473">
        <v>12.2</v>
      </c>
      <c r="AE473">
        <v>47.52</v>
      </c>
    </row>
    <row r="474" spans="1:31" x14ac:dyDescent="0.25">
      <c r="A474" t="s">
        <v>1803</v>
      </c>
      <c r="B474" s="1">
        <v>45802</v>
      </c>
      <c r="C474" s="2">
        <v>45802.34652777778</v>
      </c>
      <c r="D474" s="2">
        <v>45802.35</v>
      </c>
      <c r="E474" t="s">
        <v>210</v>
      </c>
      <c r="F474" t="str">
        <f>_xlfn.XLOOKUP(scd[[#This Row],[farm_id]],farms[farm_id],farms[farmer_name])</f>
        <v>Farmer_533</v>
      </c>
      <c r="G474" t="str">
        <f>_xlfn.XLOOKUP(scd[[#This Row],[farm_id]],farms[farm_id],farms[village])</f>
        <v>Village_51</v>
      </c>
      <c r="H474" t="str">
        <f>_xlfn.XLOOKUP(scd[[#This Row],[farm_id]],farms[farm_id],farms[district])</f>
        <v>Gurugram</v>
      </c>
      <c r="I474" t="str">
        <f>_xlfn.XLOOKUP(scd[[#This Row],[farm_id]],farms[farm_id],farms[state])</f>
        <v>Haryana</v>
      </c>
      <c r="J474" t="str">
        <f>_xlfn.XLOOKUP(scd[[#This Row],[district]],cooperatives[district],cooperatives[cooperative_id])</f>
        <v>Coop_2</v>
      </c>
      <c r="K474" t="str">
        <f>_xlfn.XLOOKUP(scd[[#This Row],[village]],collectioncenters[village],collectioncenters[collection_center_id])</f>
        <v>CC_146</v>
      </c>
      <c r="L474" t="str">
        <f>_xlfn.XLOOKUP(scd[[#This Row],[district]],chillingcenters[district],chillingcenters[chilling_center_id])</f>
        <v>Chill_2</v>
      </c>
      <c r="M474" t="str">
        <f>_xlfn.XLOOKUP(scd[[#This Row],[chilling_center_id]],chillingcenters[chilling_center_id],chillingcenters[zone])</f>
        <v>HR1</v>
      </c>
      <c r="N474" t="str">
        <f>_xlfn.XLOOKUP(scd[[#This Row],[zone]],plants[zone],plants[processing_plant_id])</f>
        <v>Plant_11</v>
      </c>
      <c r="O474" t="s">
        <v>138</v>
      </c>
      <c r="P474">
        <v>3.7</v>
      </c>
      <c r="Q474">
        <v>26.6</v>
      </c>
      <c r="R474">
        <v>4.13</v>
      </c>
      <c r="S474">
        <v>8.4700000000000006</v>
      </c>
      <c r="T474">
        <v>29.3</v>
      </c>
      <c r="U474">
        <v>7.6</v>
      </c>
      <c r="V474" t="b">
        <v>1</v>
      </c>
      <c r="W474">
        <v>0.01</v>
      </c>
      <c r="X474">
        <v>1238.03</v>
      </c>
      <c r="Y474" s="1">
        <v>45805</v>
      </c>
      <c r="Z474" t="s">
        <v>41</v>
      </c>
      <c r="AA474" t="s">
        <v>54</v>
      </c>
      <c r="AB474" t="s">
        <v>1805</v>
      </c>
      <c r="AC474">
        <v>5</v>
      </c>
      <c r="AD474">
        <v>26.59</v>
      </c>
      <c r="AE474">
        <v>46.56</v>
      </c>
    </row>
    <row r="475" spans="1:31" x14ac:dyDescent="0.25">
      <c r="A475" t="s">
        <v>2479</v>
      </c>
      <c r="B475" s="1">
        <v>45775</v>
      </c>
      <c r="C475" s="2">
        <v>45775.326388888891</v>
      </c>
      <c r="D475" s="2">
        <v>45775.393055555556</v>
      </c>
      <c r="E475" t="s">
        <v>2434</v>
      </c>
      <c r="F475" t="str">
        <f>_xlfn.XLOOKUP(scd[[#This Row],[farm_id]],farms[farm_id],farms[farmer_name])</f>
        <v>Farmer_20</v>
      </c>
      <c r="G475" t="str">
        <f>_xlfn.XLOOKUP(scd[[#This Row],[farm_id]],farms[farm_id],farms[village])</f>
        <v>Village_184</v>
      </c>
      <c r="H475" t="str">
        <f>_xlfn.XLOOKUP(scd[[#This Row],[farm_id]],farms[farm_id],farms[district])</f>
        <v>Bengaluru Rural</v>
      </c>
      <c r="I475" t="str">
        <f>_xlfn.XLOOKUP(scd[[#This Row],[farm_id]],farms[farm_id],farms[state])</f>
        <v>Karnataka</v>
      </c>
      <c r="J475" t="str">
        <f>_xlfn.XLOOKUP(scd[[#This Row],[district]],cooperatives[district],cooperatives[cooperative_id])</f>
        <v>Coop_19</v>
      </c>
      <c r="K475" t="str">
        <f>_xlfn.XLOOKUP(scd[[#This Row],[village]],collectioncenters[village],collectioncenters[collection_center_id])</f>
        <v>CC_94</v>
      </c>
      <c r="L475" t="str">
        <f>_xlfn.XLOOKUP(scd[[#This Row],[district]],chillingcenters[district],chillingcenters[chilling_center_id])</f>
        <v>Chill_19</v>
      </c>
      <c r="M475" t="str">
        <f>_xlfn.XLOOKUP(scd[[#This Row],[chilling_center_id]],chillingcenters[chilling_center_id],chillingcenters[zone])</f>
        <v>KA1</v>
      </c>
      <c r="N475" t="str">
        <f>_xlfn.XLOOKUP(scd[[#This Row],[zone]],plants[zone],plants[processing_plant_id])</f>
        <v>Plant_6</v>
      </c>
      <c r="O475" t="s">
        <v>660</v>
      </c>
      <c r="P475">
        <v>12.7</v>
      </c>
      <c r="Q475">
        <v>31.3</v>
      </c>
      <c r="R475">
        <v>4.13</v>
      </c>
      <c r="S475">
        <v>9.25</v>
      </c>
      <c r="T475">
        <v>29.2</v>
      </c>
      <c r="U475">
        <v>8.8000000000000007</v>
      </c>
      <c r="V475" t="b">
        <v>1</v>
      </c>
      <c r="W475">
        <v>0.01</v>
      </c>
      <c r="X475">
        <v>1530.08</v>
      </c>
      <c r="Y475" s="1">
        <v>45777</v>
      </c>
      <c r="Z475" t="s">
        <v>41</v>
      </c>
      <c r="AA475" t="s">
        <v>42</v>
      </c>
      <c r="AB475" t="s">
        <v>2480</v>
      </c>
      <c r="AC475">
        <v>96</v>
      </c>
      <c r="AD475">
        <v>31.29</v>
      </c>
      <c r="AE475">
        <v>48.9</v>
      </c>
    </row>
    <row r="476" spans="1:31" x14ac:dyDescent="0.25">
      <c r="A476" t="s">
        <v>2666</v>
      </c>
      <c r="B476" s="1">
        <v>45663</v>
      </c>
      <c r="C476" s="2">
        <v>45663.409722222219</v>
      </c>
      <c r="D476" s="2">
        <v>45663.42083333333</v>
      </c>
      <c r="E476" t="s">
        <v>2667</v>
      </c>
      <c r="F476" t="str">
        <f>_xlfn.XLOOKUP(scd[[#This Row],[farm_id]],farms[farm_id],farms[farmer_name])</f>
        <v>Farmer_619</v>
      </c>
      <c r="G476" t="str">
        <f>_xlfn.XLOOKUP(scd[[#This Row],[farm_id]],farms[farm_id],farms[village])</f>
        <v>Village_130</v>
      </c>
      <c r="H476" t="str">
        <f>_xlfn.XLOOKUP(scd[[#This Row],[farm_id]],farms[farm_id],farms[district])</f>
        <v>Hubli</v>
      </c>
      <c r="I476" t="str">
        <f>_xlfn.XLOOKUP(scd[[#This Row],[farm_id]],farms[farm_id],farms[state])</f>
        <v>Karnataka</v>
      </c>
      <c r="J476" t="str">
        <f>_xlfn.XLOOKUP(scd[[#This Row],[district]],cooperatives[district],cooperatives[cooperative_id])</f>
        <v>Coop_18</v>
      </c>
      <c r="K476" t="str">
        <f>_xlfn.XLOOKUP(scd[[#This Row],[village]],collectioncenters[village],collectioncenters[collection_center_id])</f>
        <v>CC_36</v>
      </c>
      <c r="L476" t="str">
        <f>_xlfn.XLOOKUP(scd[[#This Row],[district]],chillingcenters[district],chillingcenters[chilling_center_id])</f>
        <v>Chill_18</v>
      </c>
      <c r="M476" t="str">
        <f>_xlfn.XLOOKUP(scd[[#This Row],[chilling_center_id]],chillingcenters[chilling_center_id],chillingcenters[zone])</f>
        <v>KA2</v>
      </c>
      <c r="N476" t="str">
        <f>_xlfn.XLOOKUP(scd[[#This Row],[zone]],plants[zone],plants[processing_plant_id])</f>
        <v>Plant_8</v>
      </c>
      <c r="O476" t="s">
        <v>998</v>
      </c>
      <c r="P476">
        <v>4.5</v>
      </c>
      <c r="Q476">
        <v>6.7</v>
      </c>
      <c r="R476">
        <v>4.13</v>
      </c>
      <c r="S476">
        <v>8.61</v>
      </c>
      <c r="T476">
        <v>34.4</v>
      </c>
      <c r="U476">
        <v>11.3</v>
      </c>
      <c r="V476" t="b">
        <v>0</v>
      </c>
      <c r="W476">
        <v>0</v>
      </c>
      <c r="X476">
        <v>314.77</v>
      </c>
      <c r="Y476" s="1">
        <v>45666</v>
      </c>
      <c r="Z476" t="s">
        <v>76</v>
      </c>
      <c r="AA476" t="s">
        <v>42</v>
      </c>
      <c r="AB476" t="s">
        <v>2668</v>
      </c>
      <c r="AC476">
        <v>16</v>
      </c>
      <c r="AD476">
        <v>6.7</v>
      </c>
      <c r="AE476">
        <v>46.98</v>
      </c>
    </row>
    <row r="477" spans="1:31" x14ac:dyDescent="0.25">
      <c r="A477" t="s">
        <v>2694</v>
      </c>
      <c r="B477" s="1">
        <v>45740</v>
      </c>
      <c r="C477" s="2">
        <v>45740.29791666667</v>
      </c>
      <c r="D477" s="2">
        <v>45740.37222222222</v>
      </c>
      <c r="E477" t="s">
        <v>2695</v>
      </c>
      <c r="F477" t="str">
        <f>_xlfn.XLOOKUP(scd[[#This Row],[farm_id]],farms[farm_id],farms[farmer_name])</f>
        <v>Farmer_416</v>
      </c>
      <c r="G477" t="str">
        <f>_xlfn.XLOOKUP(scd[[#This Row],[farm_id]],farms[farm_id],farms[village])</f>
        <v>Village_11</v>
      </c>
      <c r="H477" t="str">
        <f>_xlfn.XLOOKUP(scd[[#This Row],[farm_id]],farms[farm_id],farms[district])</f>
        <v>Mysore</v>
      </c>
      <c r="I477" t="str">
        <f>_xlfn.XLOOKUP(scd[[#This Row],[farm_id]],farms[farm_id],farms[state])</f>
        <v>Karnataka</v>
      </c>
      <c r="J477" t="str">
        <f>_xlfn.XLOOKUP(scd[[#This Row],[district]],cooperatives[district],cooperatives[cooperative_id])</f>
        <v>Coop_11</v>
      </c>
      <c r="K477" t="str">
        <f>_xlfn.XLOOKUP(scd[[#This Row],[village]],collectioncenters[village],collectioncenters[collection_center_id])</f>
        <v>CC_13</v>
      </c>
      <c r="L477" t="str">
        <f>_xlfn.XLOOKUP(scd[[#This Row],[district]],chillingcenters[district],chillingcenters[chilling_center_id])</f>
        <v>Chill_11</v>
      </c>
      <c r="M477" t="str">
        <f>_xlfn.XLOOKUP(scd[[#This Row],[chilling_center_id]],chillingcenters[chilling_center_id],chillingcenters[zone])</f>
        <v>KA1</v>
      </c>
      <c r="N477" t="str">
        <f>_xlfn.XLOOKUP(scd[[#This Row],[zone]],plants[zone],plants[processing_plant_id])</f>
        <v>Plant_6</v>
      </c>
      <c r="O477" t="s">
        <v>458</v>
      </c>
      <c r="P477">
        <v>8</v>
      </c>
      <c r="Q477">
        <v>20.8</v>
      </c>
      <c r="R477">
        <v>4.13</v>
      </c>
      <c r="S477">
        <v>8.15</v>
      </c>
      <c r="T477">
        <v>29.2</v>
      </c>
      <c r="U477">
        <v>7.8</v>
      </c>
      <c r="V477" t="b">
        <v>1</v>
      </c>
      <c r="W477">
        <v>0.11</v>
      </c>
      <c r="X477">
        <v>943.46</v>
      </c>
      <c r="Y477" s="1">
        <v>45741</v>
      </c>
      <c r="Z477" t="s">
        <v>239</v>
      </c>
      <c r="AA477" t="s">
        <v>109</v>
      </c>
      <c r="AB477" t="s">
        <v>2696</v>
      </c>
      <c r="AC477">
        <v>107</v>
      </c>
      <c r="AD477">
        <v>20.69</v>
      </c>
      <c r="AE477">
        <v>45.6</v>
      </c>
    </row>
    <row r="478" spans="1:31" x14ac:dyDescent="0.25">
      <c r="A478" t="s">
        <v>130</v>
      </c>
      <c r="B478" s="1">
        <v>45732</v>
      </c>
      <c r="C478" s="2">
        <v>45732.272916666669</v>
      </c>
      <c r="D478" s="2">
        <v>45732.286805555559</v>
      </c>
      <c r="E478" t="s">
        <v>131</v>
      </c>
      <c r="F478" t="str">
        <f>_xlfn.XLOOKUP(scd[[#This Row],[farm_id]],farms[farm_id],farms[farmer_name])</f>
        <v>Farmer_579</v>
      </c>
      <c r="G478" t="str">
        <f>_xlfn.XLOOKUP(scd[[#This Row],[farm_id]],farms[farm_id],farms[village])</f>
        <v>Village_67</v>
      </c>
      <c r="H478" t="str">
        <f>_xlfn.XLOOKUP(scd[[#This Row],[farm_id]],farms[farm_id],farms[district])</f>
        <v>Hisar</v>
      </c>
      <c r="I478" t="str">
        <f>_xlfn.XLOOKUP(scd[[#This Row],[farm_id]],farms[farm_id],farms[state])</f>
        <v>Haryana</v>
      </c>
      <c r="J478" t="str">
        <f>_xlfn.XLOOKUP(scd[[#This Row],[district]],cooperatives[district],cooperatives[cooperative_id])</f>
        <v>Coop_15</v>
      </c>
      <c r="K478" t="str">
        <f>_xlfn.XLOOKUP(scd[[#This Row],[village]],collectioncenters[village],collectioncenters[collection_center_id])</f>
        <v>CC_162</v>
      </c>
      <c r="L478" t="str">
        <f>_xlfn.XLOOKUP(scd[[#This Row],[district]],chillingcenters[district],chillingcenters[chilling_center_id])</f>
        <v>Chill_15</v>
      </c>
      <c r="M478" t="str">
        <f>_xlfn.XLOOKUP(scd[[#This Row],[chilling_center_id]],chillingcenters[chilling_center_id],chillingcenters[zone])</f>
        <v>HR2</v>
      </c>
      <c r="N478" t="str">
        <f>_xlfn.XLOOKUP(scd[[#This Row],[zone]],plants[zone],plants[processing_plant_id])</f>
        <v>Plant_12</v>
      </c>
      <c r="O478" t="s">
        <v>138</v>
      </c>
      <c r="P478">
        <v>20.5</v>
      </c>
      <c r="Q478">
        <v>118.8</v>
      </c>
      <c r="R478">
        <v>4.1399999999999997</v>
      </c>
      <c r="S478">
        <v>9.26</v>
      </c>
      <c r="T478">
        <v>31.6</v>
      </c>
      <c r="U478">
        <v>10.6</v>
      </c>
      <c r="V478" t="b">
        <v>0</v>
      </c>
      <c r="W478">
        <v>0.65</v>
      </c>
      <c r="X478">
        <v>5786.99</v>
      </c>
      <c r="Y478" s="1">
        <v>45739</v>
      </c>
      <c r="Z478" t="s">
        <v>76</v>
      </c>
      <c r="AA478" t="s">
        <v>42</v>
      </c>
      <c r="AB478" t="s">
        <v>139</v>
      </c>
      <c r="AC478">
        <v>20</v>
      </c>
      <c r="AD478">
        <v>118.149999999999</v>
      </c>
      <c r="AE478">
        <v>48.98</v>
      </c>
    </row>
    <row r="479" spans="1:31" x14ac:dyDescent="0.25">
      <c r="A479" t="s">
        <v>1704</v>
      </c>
      <c r="B479" s="1">
        <v>45743</v>
      </c>
      <c r="C479" s="2">
        <v>45743.38958333333</v>
      </c>
      <c r="D479" s="2">
        <v>45743.420138888891</v>
      </c>
      <c r="E479" t="s">
        <v>1705</v>
      </c>
      <c r="F479" t="str">
        <f>_xlfn.XLOOKUP(scd[[#This Row],[farm_id]],farms[farm_id],farms[farmer_name])</f>
        <v>Farmer_799</v>
      </c>
      <c r="G479" t="str">
        <f>_xlfn.XLOOKUP(scd[[#This Row],[farm_id]],farms[farm_id],farms[village])</f>
        <v>Village_168</v>
      </c>
      <c r="H479" t="str">
        <f>_xlfn.XLOOKUP(scd[[#This Row],[farm_id]],farms[farm_id],farms[district])</f>
        <v>Ludhiana</v>
      </c>
      <c r="I479" t="str">
        <f>_xlfn.XLOOKUP(scd[[#This Row],[farm_id]],farms[farm_id],farms[state])</f>
        <v>Punjab</v>
      </c>
      <c r="J479" t="str">
        <f>_xlfn.XLOOKUP(scd[[#This Row],[district]],cooperatives[district],cooperatives[cooperative_id])</f>
        <v>Coop_27</v>
      </c>
      <c r="K479" t="str">
        <f>_xlfn.XLOOKUP(scd[[#This Row],[village]],collectioncenters[village],collectioncenters[collection_center_id])</f>
        <v>CC_77</v>
      </c>
      <c r="L479" t="str">
        <f>_xlfn.XLOOKUP(scd[[#This Row],[district]],chillingcenters[district],chillingcenters[chilling_center_id])</f>
        <v>Chill_27</v>
      </c>
      <c r="M479" t="str">
        <f>_xlfn.XLOOKUP(scd[[#This Row],[chilling_center_id]],chillingcenters[chilling_center_id],chillingcenters[zone])</f>
        <v>PJ2</v>
      </c>
      <c r="N479" t="str">
        <f>_xlfn.XLOOKUP(scd[[#This Row],[zone]],plants[zone],plants[processing_plant_id])</f>
        <v>Plant_7</v>
      </c>
      <c r="O479" t="s">
        <v>674</v>
      </c>
      <c r="P479">
        <v>48.7</v>
      </c>
      <c r="Q479">
        <v>11.3</v>
      </c>
      <c r="R479">
        <v>4.1399999999999997</v>
      </c>
      <c r="S479">
        <v>8.67</v>
      </c>
      <c r="T479">
        <v>29.6</v>
      </c>
      <c r="U479">
        <v>10.199999999999999</v>
      </c>
      <c r="V479" t="b">
        <v>0</v>
      </c>
      <c r="W479">
        <v>2.04</v>
      </c>
      <c r="X479">
        <v>437.16</v>
      </c>
      <c r="Y479" s="1">
        <v>45745</v>
      </c>
      <c r="Z479" t="s">
        <v>41</v>
      </c>
      <c r="AA479" t="s">
        <v>54</v>
      </c>
      <c r="AB479" t="s">
        <v>1706</v>
      </c>
      <c r="AC479">
        <v>44</v>
      </c>
      <c r="AD479">
        <v>9.26</v>
      </c>
      <c r="AE479">
        <v>47.21</v>
      </c>
    </row>
    <row r="480" spans="1:31" x14ac:dyDescent="0.25">
      <c r="A480" t="s">
        <v>1971</v>
      </c>
      <c r="B480" s="1">
        <v>45726</v>
      </c>
      <c r="C480" s="2">
        <v>45726.399305555555</v>
      </c>
      <c r="D480" s="2">
        <v>45726.467361111114</v>
      </c>
      <c r="E480" t="s">
        <v>1780</v>
      </c>
      <c r="F480" t="str">
        <f>_xlfn.XLOOKUP(scd[[#This Row],[farm_id]],farms[farm_id],farms[farmer_name])</f>
        <v>Farmer_162</v>
      </c>
      <c r="G480" t="str">
        <f>_xlfn.XLOOKUP(scd[[#This Row],[farm_id]],farms[farm_id],farms[village])</f>
        <v>Village_17</v>
      </c>
      <c r="H480" t="str">
        <f>_xlfn.XLOOKUP(scd[[#This Row],[farm_id]],farms[farm_id],farms[district])</f>
        <v>Anand</v>
      </c>
      <c r="I480" t="str">
        <f>_xlfn.XLOOKUP(scd[[#This Row],[farm_id]],farms[farm_id],farms[state])</f>
        <v>Gujarat</v>
      </c>
      <c r="J480" t="str">
        <f>_xlfn.XLOOKUP(scd[[#This Row],[district]],cooperatives[district],cooperatives[cooperative_id])</f>
        <v>Coop_5</v>
      </c>
      <c r="K480" t="str">
        <f>_xlfn.XLOOKUP(scd[[#This Row],[village]],collectioncenters[village],collectioncenters[collection_center_id])</f>
        <v>CC_79</v>
      </c>
      <c r="L480" t="str">
        <f>_xlfn.XLOOKUP(scd[[#This Row],[district]],chillingcenters[district],chillingcenters[chilling_center_id])</f>
        <v>Chill_5</v>
      </c>
      <c r="M480" t="str">
        <f>_xlfn.XLOOKUP(scd[[#This Row],[chilling_center_id]],chillingcenters[chilling_center_id],chillingcenters[zone])</f>
        <v>MH1</v>
      </c>
      <c r="N480" t="str">
        <f>_xlfn.XLOOKUP(scd[[#This Row],[zone]],plants[zone],plants[processing_plant_id])</f>
        <v>Plant_4</v>
      </c>
      <c r="O480" t="s">
        <v>660</v>
      </c>
      <c r="P480">
        <v>20.2</v>
      </c>
      <c r="Q480">
        <v>24.9</v>
      </c>
      <c r="R480">
        <v>4.1399999999999997</v>
      </c>
      <c r="S480">
        <v>8.65</v>
      </c>
      <c r="T480">
        <v>27.4</v>
      </c>
      <c r="U480">
        <v>3.6</v>
      </c>
      <c r="V480" t="b">
        <v>1</v>
      </c>
      <c r="W480">
        <v>0.34</v>
      </c>
      <c r="X480">
        <v>1158</v>
      </c>
      <c r="Y480" s="1">
        <v>45733</v>
      </c>
      <c r="Z480" t="s">
        <v>41</v>
      </c>
      <c r="AA480" t="s">
        <v>42</v>
      </c>
      <c r="AB480" t="s">
        <v>1972</v>
      </c>
      <c r="AC480">
        <v>98</v>
      </c>
      <c r="AD480">
        <v>24.56</v>
      </c>
      <c r="AE480">
        <v>47.15</v>
      </c>
    </row>
    <row r="481" spans="1:31" x14ac:dyDescent="0.25">
      <c r="A481" t="s">
        <v>1975</v>
      </c>
      <c r="B481" s="1">
        <v>45673</v>
      </c>
      <c r="C481" s="2">
        <v>45673.302777777775</v>
      </c>
      <c r="D481" s="2">
        <v>45673.347916666666</v>
      </c>
      <c r="E481" t="s">
        <v>158</v>
      </c>
      <c r="F481" t="str">
        <f>_xlfn.XLOOKUP(scd[[#This Row],[farm_id]],farms[farm_id],farms[farmer_name])</f>
        <v>Farmer_661</v>
      </c>
      <c r="G481" t="str">
        <f>_xlfn.XLOOKUP(scd[[#This Row],[farm_id]],farms[farm_id],farms[village])</f>
        <v>Village_95</v>
      </c>
      <c r="H481" t="str">
        <f>_xlfn.XLOOKUP(scd[[#This Row],[farm_id]],farms[farm_id],farms[district])</f>
        <v>Ludhiana</v>
      </c>
      <c r="I481" t="str">
        <f>_xlfn.XLOOKUP(scd[[#This Row],[farm_id]],farms[farm_id],farms[state])</f>
        <v>Punjab</v>
      </c>
      <c r="J481" t="str">
        <f>_xlfn.XLOOKUP(scd[[#This Row],[district]],cooperatives[district],cooperatives[cooperative_id])</f>
        <v>Coop_27</v>
      </c>
      <c r="K481" t="str">
        <f>_xlfn.XLOOKUP(scd[[#This Row],[village]],collectioncenters[village],collectioncenters[collection_center_id])</f>
        <v>CC_191</v>
      </c>
      <c r="L481" t="str">
        <f>_xlfn.XLOOKUP(scd[[#This Row],[district]],chillingcenters[district],chillingcenters[chilling_center_id])</f>
        <v>Chill_27</v>
      </c>
      <c r="M481" t="str">
        <f>_xlfn.XLOOKUP(scd[[#This Row],[chilling_center_id]],chillingcenters[chilling_center_id],chillingcenters[zone])</f>
        <v>PJ2</v>
      </c>
      <c r="N481" t="str">
        <f>_xlfn.XLOOKUP(scd[[#This Row],[zone]],plants[zone],plants[processing_plant_id])</f>
        <v>Plant_7</v>
      </c>
      <c r="O481" t="s">
        <v>194</v>
      </c>
      <c r="P481">
        <v>16.3</v>
      </c>
      <c r="Q481">
        <v>30.8</v>
      </c>
      <c r="R481">
        <v>4.1399999999999997</v>
      </c>
      <c r="S481">
        <v>8.4700000000000006</v>
      </c>
      <c r="T481">
        <v>29.8</v>
      </c>
      <c r="U481">
        <v>10.199999999999999</v>
      </c>
      <c r="V481" t="b">
        <v>1</v>
      </c>
      <c r="W481">
        <v>0.32</v>
      </c>
      <c r="X481">
        <v>1420.67</v>
      </c>
      <c r="Y481" s="1">
        <v>45680</v>
      </c>
      <c r="Z481" t="s">
        <v>41</v>
      </c>
      <c r="AA481" t="s">
        <v>109</v>
      </c>
      <c r="AB481" t="s">
        <v>1977</v>
      </c>
      <c r="AC481">
        <v>65</v>
      </c>
      <c r="AD481">
        <v>30.48</v>
      </c>
      <c r="AE481">
        <v>46.61</v>
      </c>
    </row>
    <row r="482" spans="1:31" x14ac:dyDescent="0.25">
      <c r="A482" t="s">
        <v>2031</v>
      </c>
      <c r="B482" s="1">
        <v>45722</v>
      </c>
      <c r="C482" s="2">
        <v>45722.369444444441</v>
      </c>
      <c r="D482" s="2">
        <v>45722.427083333336</v>
      </c>
      <c r="E482" t="s">
        <v>2032</v>
      </c>
      <c r="F482" t="str">
        <f>_xlfn.XLOOKUP(scd[[#This Row],[farm_id]],farms[farm_id],farms[farmer_name])</f>
        <v>Farmer_595</v>
      </c>
      <c r="G482" t="str">
        <f>_xlfn.XLOOKUP(scd[[#This Row],[farm_id]],farms[farm_id],farms[village])</f>
        <v>Village_58</v>
      </c>
      <c r="H482" t="str">
        <f>_xlfn.XLOOKUP(scd[[#This Row],[farm_id]],farms[farm_id],farms[district])</f>
        <v>Bengaluru Rural</v>
      </c>
      <c r="I482" t="str">
        <f>_xlfn.XLOOKUP(scd[[#This Row],[farm_id]],farms[farm_id],farms[state])</f>
        <v>Karnataka</v>
      </c>
      <c r="J482" t="str">
        <f>_xlfn.XLOOKUP(scd[[#This Row],[district]],cooperatives[district],cooperatives[cooperative_id])</f>
        <v>Coop_19</v>
      </c>
      <c r="K482" t="str">
        <f>_xlfn.XLOOKUP(scd[[#This Row],[village]],collectioncenters[village],collectioncenters[collection_center_id])</f>
        <v>CC_153</v>
      </c>
      <c r="L482" t="str">
        <f>_xlfn.XLOOKUP(scd[[#This Row],[district]],chillingcenters[district],chillingcenters[chilling_center_id])</f>
        <v>Chill_19</v>
      </c>
      <c r="M482" t="str">
        <f>_xlfn.XLOOKUP(scd[[#This Row],[chilling_center_id]],chillingcenters[chilling_center_id],chillingcenters[zone])</f>
        <v>KA1</v>
      </c>
      <c r="N482" t="str">
        <f>_xlfn.XLOOKUP(scd[[#This Row],[zone]],plants[zone],plants[processing_plant_id])</f>
        <v>Plant_6</v>
      </c>
      <c r="O482" t="s">
        <v>605</v>
      </c>
      <c r="P482">
        <v>20.6</v>
      </c>
      <c r="Q482">
        <v>72.5</v>
      </c>
      <c r="R482">
        <v>4.1399999999999997</v>
      </c>
      <c r="S482">
        <v>8.4700000000000006</v>
      </c>
      <c r="T482">
        <v>34.700000000000003</v>
      </c>
      <c r="U482">
        <v>9.8000000000000007</v>
      </c>
      <c r="V482" t="b">
        <v>1</v>
      </c>
      <c r="W482">
        <v>0.28000000000000003</v>
      </c>
      <c r="X482">
        <v>3366.17</v>
      </c>
      <c r="Y482" s="1">
        <v>45723</v>
      </c>
      <c r="Z482" t="s">
        <v>239</v>
      </c>
      <c r="AA482" t="s">
        <v>42</v>
      </c>
      <c r="AB482" t="s">
        <v>2033</v>
      </c>
      <c r="AC482">
        <v>83</v>
      </c>
      <c r="AD482">
        <v>72.22</v>
      </c>
      <c r="AE482">
        <v>46.61</v>
      </c>
    </row>
    <row r="483" spans="1:31" x14ac:dyDescent="0.25">
      <c r="A483" t="s">
        <v>2125</v>
      </c>
      <c r="B483" s="1">
        <v>45795</v>
      </c>
      <c r="C483" s="2">
        <v>45795.411111111112</v>
      </c>
      <c r="D483" s="2">
        <v>45795.466666666667</v>
      </c>
      <c r="E483" t="s">
        <v>847</v>
      </c>
      <c r="F483" t="str">
        <f>_xlfn.XLOOKUP(scd[[#This Row],[farm_id]],farms[farm_id],farms[farmer_name])</f>
        <v>Farmer_353</v>
      </c>
      <c r="G483" t="str">
        <f>_xlfn.XLOOKUP(scd[[#This Row],[farm_id]],farms[farm_id],farms[village])</f>
        <v>Village_183</v>
      </c>
      <c r="H483" t="str">
        <f>_xlfn.XLOOKUP(scd[[#This Row],[farm_id]],farms[farm_id],farms[district])</f>
        <v>Hubli</v>
      </c>
      <c r="I483" t="str">
        <f>_xlfn.XLOOKUP(scd[[#This Row],[farm_id]],farms[farm_id],farms[state])</f>
        <v>Karnataka</v>
      </c>
      <c r="J483" t="str">
        <f>_xlfn.XLOOKUP(scd[[#This Row],[district]],cooperatives[district],cooperatives[cooperative_id])</f>
        <v>Coop_18</v>
      </c>
      <c r="K483" t="str">
        <f>_xlfn.XLOOKUP(scd[[#This Row],[village]],collectioncenters[village],collectioncenters[collection_center_id])</f>
        <v>CC_93</v>
      </c>
      <c r="L483" t="str">
        <f>_xlfn.XLOOKUP(scd[[#This Row],[district]],chillingcenters[district],chillingcenters[chilling_center_id])</f>
        <v>Chill_18</v>
      </c>
      <c r="M483" t="str">
        <f>_xlfn.XLOOKUP(scd[[#This Row],[chilling_center_id]],chillingcenters[chilling_center_id],chillingcenters[zone])</f>
        <v>KA2</v>
      </c>
      <c r="N483" t="str">
        <f>_xlfn.XLOOKUP(scd[[#This Row],[zone]],plants[zone],plants[processing_plant_id])</f>
        <v>Plant_8</v>
      </c>
      <c r="O483" t="s">
        <v>688</v>
      </c>
      <c r="P483">
        <v>8</v>
      </c>
      <c r="Q483">
        <v>16.2</v>
      </c>
      <c r="R483">
        <v>4.1399999999999997</v>
      </c>
      <c r="S483">
        <v>8.3000000000000007</v>
      </c>
      <c r="T483">
        <v>29.3</v>
      </c>
      <c r="U483">
        <v>7.3</v>
      </c>
      <c r="V483" t="b">
        <v>1</v>
      </c>
      <c r="W483">
        <v>0</v>
      </c>
      <c r="X483">
        <v>746.82</v>
      </c>
      <c r="Y483" s="1">
        <v>45795</v>
      </c>
      <c r="Z483" t="s">
        <v>41</v>
      </c>
      <c r="AA483" t="s">
        <v>42</v>
      </c>
      <c r="AB483" t="s">
        <v>2127</v>
      </c>
      <c r="AC483">
        <v>80</v>
      </c>
      <c r="AD483">
        <v>16.2</v>
      </c>
      <c r="AE483">
        <v>46.1</v>
      </c>
    </row>
    <row r="484" spans="1:31" x14ac:dyDescent="0.25">
      <c r="A484" t="s">
        <v>2759</v>
      </c>
      <c r="B484" s="1">
        <v>45714</v>
      </c>
      <c r="C484" s="2">
        <v>45714.336805555555</v>
      </c>
      <c r="D484" s="2">
        <v>45714.394444444442</v>
      </c>
      <c r="E484" t="s">
        <v>2760</v>
      </c>
      <c r="F484" t="str">
        <f>_xlfn.XLOOKUP(scd[[#This Row],[farm_id]],farms[farm_id],farms[farmer_name])</f>
        <v>Farmer_459</v>
      </c>
      <c r="G484" t="str">
        <f>_xlfn.XLOOKUP(scd[[#This Row],[farm_id]],farms[farm_id],farms[village])</f>
        <v>Village_104</v>
      </c>
      <c r="H484" t="str">
        <f>_xlfn.XLOOKUP(scd[[#This Row],[farm_id]],farms[farm_id],farms[district])</f>
        <v>Nagpur</v>
      </c>
      <c r="I484" t="str">
        <f>_xlfn.XLOOKUP(scd[[#This Row],[farm_id]],farms[farm_id],farms[state])</f>
        <v>Maharashtra</v>
      </c>
      <c r="J484" t="str">
        <f>_xlfn.XLOOKUP(scd[[#This Row],[district]],cooperatives[district],cooperatives[cooperative_id])</f>
        <v>Coop_16</v>
      </c>
      <c r="K484" t="str">
        <f>_xlfn.XLOOKUP(scd[[#This Row],[village]],collectioncenters[village],collectioncenters[collection_center_id])</f>
        <v>CC_7</v>
      </c>
      <c r="L484" t="str">
        <f>_xlfn.XLOOKUP(scd[[#This Row],[district]],chillingcenters[district],chillingcenters[chilling_center_id])</f>
        <v>Chill_16</v>
      </c>
      <c r="M484" t="str">
        <f>_xlfn.XLOOKUP(scd[[#This Row],[chilling_center_id]],chillingcenters[chilling_center_id],chillingcenters[zone])</f>
        <v>MH2</v>
      </c>
      <c r="N484" t="str">
        <f>_xlfn.XLOOKUP(scd[[#This Row],[zone]],plants[zone],plants[processing_plant_id])</f>
        <v>Plant_9</v>
      </c>
      <c r="O484" t="s">
        <v>683</v>
      </c>
      <c r="P484">
        <v>13.9</v>
      </c>
      <c r="Q484">
        <v>9.4</v>
      </c>
      <c r="R484">
        <v>4.1399999999999997</v>
      </c>
      <c r="S484">
        <v>8.2899999999999991</v>
      </c>
      <c r="T484">
        <v>33.5</v>
      </c>
      <c r="U484">
        <v>12</v>
      </c>
      <c r="V484" t="b">
        <v>1</v>
      </c>
      <c r="W484">
        <v>0.34</v>
      </c>
      <c r="X484">
        <v>417.39</v>
      </c>
      <c r="Y484" s="1">
        <v>45714</v>
      </c>
      <c r="Z484" t="s">
        <v>41</v>
      </c>
      <c r="AA484" t="s">
        <v>42</v>
      </c>
      <c r="AB484" t="s">
        <v>2762</v>
      </c>
      <c r="AC484">
        <v>83</v>
      </c>
      <c r="AD484">
        <v>9.06</v>
      </c>
      <c r="AE484">
        <v>46.07</v>
      </c>
    </row>
    <row r="485" spans="1:31" x14ac:dyDescent="0.25">
      <c r="A485" t="s">
        <v>2862</v>
      </c>
      <c r="B485" s="1">
        <v>45710</v>
      </c>
      <c r="C485" s="2">
        <v>45710.177083333336</v>
      </c>
      <c r="D485" s="2">
        <v>45710.229861111111</v>
      </c>
      <c r="E485" t="s">
        <v>2863</v>
      </c>
      <c r="F485" t="str">
        <f>_xlfn.XLOOKUP(scd[[#This Row],[farm_id]],farms[farm_id],farms[farmer_name])</f>
        <v>Farmer_30</v>
      </c>
      <c r="G485" t="str">
        <f>_xlfn.XLOOKUP(scd[[#This Row],[farm_id]],farms[farm_id],farms[village])</f>
        <v>Village_147</v>
      </c>
      <c r="H485" t="str">
        <f>_xlfn.XLOOKUP(scd[[#This Row],[farm_id]],farms[farm_id],farms[district])</f>
        <v>Udaipur</v>
      </c>
      <c r="I485" t="str">
        <f>_xlfn.XLOOKUP(scd[[#This Row],[farm_id]],farms[farm_id],farms[state])</f>
        <v>Rajasthan</v>
      </c>
      <c r="J485" t="str">
        <f>_xlfn.XLOOKUP(scd[[#This Row],[district]],cooperatives[district],cooperatives[cooperative_id])</f>
        <v>Coop_17</v>
      </c>
      <c r="K485" t="str">
        <f>_xlfn.XLOOKUP(scd[[#This Row],[village]],collectioncenters[village],collectioncenters[collection_center_id])</f>
        <v>CC_54</v>
      </c>
      <c r="L485" t="str">
        <f>_xlfn.XLOOKUP(scd[[#This Row],[district]],chillingcenters[district],chillingcenters[chilling_center_id])</f>
        <v>Chill_17</v>
      </c>
      <c r="M485" t="str">
        <f>_xlfn.XLOOKUP(scd[[#This Row],[chilling_center_id]],chillingcenters[chilling_center_id],chillingcenters[zone])</f>
        <v>RJ2</v>
      </c>
      <c r="N485" t="str">
        <f>_xlfn.XLOOKUP(scd[[#This Row],[zone]],plants[zone],plants[processing_plant_id])</f>
        <v>Plant_5</v>
      </c>
      <c r="O485" t="s">
        <v>831</v>
      </c>
      <c r="P485">
        <v>24.2</v>
      </c>
      <c r="Q485">
        <v>33.700000000000003</v>
      </c>
      <c r="R485">
        <v>4.1399999999999997</v>
      </c>
      <c r="S485">
        <v>8.42</v>
      </c>
      <c r="T485">
        <v>30.8</v>
      </c>
      <c r="U485">
        <v>9.9</v>
      </c>
      <c r="V485" t="b">
        <v>0</v>
      </c>
      <c r="W485">
        <v>0</v>
      </c>
      <c r="X485">
        <v>1565.7</v>
      </c>
      <c r="Y485" s="1">
        <v>45712</v>
      </c>
      <c r="Z485" t="s">
        <v>41</v>
      </c>
      <c r="AA485" t="s">
        <v>42</v>
      </c>
      <c r="AB485" t="s">
        <v>2865</v>
      </c>
      <c r="AC485">
        <v>76</v>
      </c>
      <c r="AD485">
        <v>33.700000000000003</v>
      </c>
      <c r="AE485">
        <v>46.46</v>
      </c>
    </row>
    <row r="486" spans="1:31" x14ac:dyDescent="0.25">
      <c r="A486" t="s">
        <v>2893</v>
      </c>
      <c r="B486" s="1">
        <v>45789</v>
      </c>
      <c r="C486" s="2">
        <v>45789.246527777781</v>
      </c>
      <c r="D486" s="2">
        <v>45789.305555555555</v>
      </c>
      <c r="E486" t="s">
        <v>1148</v>
      </c>
      <c r="F486" t="str">
        <f>_xlfn.XLOOKUP(scd[[#This Row],[farm_id]],farms[farm_id],farms[farmer_name])</f>
        <v>Farmer_44</v>
      </c>
      <c r="G486" t="str">
        <f>_xlfn.XLOOKUP(scd[[#This Row],[farm_id]],farms[farm_id],farms[village])</f>
        <v>Village_117</v>
      </c>
      <c r="H486" t="str">
        <f>_xlfn.XLOOKUP(scd[[#This Row],[farm_id]],farms[farm_id],farms[district])</f>
        <v>Bengaluru Rural</v>
      </c>
      <c r="I486" t="str">
        <f>_xlfn.XLOOKUP(scd[[#This Row],[farm_id]],farms[farm_id],farms[state])</f>
        <v>Karnataka</v>
      </c>
      <c r="J486" t="str">
        <f>_xlfn.XLOOKUP(scd[[#This Row],[district]],cooperatives[district],cooperatives[cooperative_id])</f>
        <v>Coop_19</v>
      </c>
      <c r="K486" t="str">
        <f>_xlfn.XLOOKUP(scd[[#This Row],[village]],collectioncenters[village],collectioncenters[collection_center_id])</f>
        <v>CC_21</v>
      </c>
      <c r="L486" t="str">
        <f>_xlfn.XLOOKUP(scd[[#This Row],[district]],chillingcenters[district],chillingcenters[chilling_center_id])</f>
        <v>Chill_19</v>
      </c>
      <c r="M486" t="str">
        <f>_xlfn.XLOOKUP(scd[[#This Row],[chilling_center_id]],chillingcenters[chilling_center_id],chillingcenters[zone])</f>
        <v>KA1</v>
      </c>
      <c r="N486" t="str">
        <f>_xlfn.XLOOKUP(scd[[#This Row],[zone]],plants[zone],plants[processing_plant_id])</f>
        <v>Plant_6</v>
      </c>
      <c r="O486" t="s">
        <v>252</v>
      </c>
      <c r="P486">
        <v>9.6</v>
      </c>
      <c r="Q486">
        <v>97.7</v>
      </c>
      <c r="R486">
        <v>4.1399999999999997</v>
      </c>
      <c r="S486">
        <v>8.7100000000000009</v>
      </c>
      <c r="T486">
        <v>34.4</v>
      </c>
      <c r="U486">
        <v>9.3000000000000007</v>
      </c>
      <c r="V486" t="b">
        <v>1</v>
      </c>
      <c r="W486">
        <v>0</v>
      </c>
      <c r="X486">
        <v>4624.1400000000003</v>
      </c>
      <c r="Y486" s="1">
        <v>45792</v>
      </c>
      <c r="Z486" t="s">
        <v>41</v>
      </c>
      <c r="AA486" t="s">
        <v>109</v>
      </c>
      <c r="AB486" t="s">
        <v>2895</v>
      </c>
      <c r="AC486">
        <v>85</v>
      </c>
      <c r="AD486">
        <v>97.7</v>
      </c>
      <c r="AE486">
        <v>47.33</v>
      </c>
    </row>
    <row r="487" spans="1:31" x14ac:dyDescent="0.25">
      <c r="A487" t="s">
        <v>827</v>
      </c>
      <c r="B487" s="1">
        <v>45686</v>
      </c>
      <c r="C487" s="2">
        <v>45686.320833333331</v>
      </c>
      <c r="D487" s="2">
        <v>45686.347222222219</v>
      </c>
      <c r="E487" t="s">
        <v>828</v>
      </c>
      <c r="F487" t="str">
        <f>_xlfn.XLOOKUP(scd[[#This Row],[farm_id]],farms[farm_id],farms[farmer_name])</f>
        <v>Farmer_4</v>
      </c>
      <c r="G487" t="str">
        <f>_xlfn.XLOOKUP(scd[[#This Row],[farm_id]],farms[farm_id],farms[village])</f>
        <v>Village_189</v>
      </c>
      <c r="H487" t="str">
        <f>_xlfn.XLOOKUP(scd[[#This Row],[farm_id]],farms[farm_id],farms[district])</f>
        <v>Surat</v>
      </c>
      <c r="I487" t="str">
        <f>_xlfn.XLOOKUP(scd[[#This Row],[farm_id]],farms[farm_id],farms[state])</f>
        <v>Gujarat</v>
      </c>
      <c r="J487" t="str">
        <f>_xlfn.XLOOKUP(scd[[#This Row],[district]],cooperatives[district],cooperatives[cooperative_id])</f>
        <v>Coop_12</v>
      </c>
      <c r="K487" t="str">
        <f>_xlfn.XLOOKUP(scd[[#This Row],[village]],collectioncenters[village],collectioncenters[collection_center_id])</f>
        <v>CC_99</v>
      </c>
      <c r="L487" t="str">
        <f>_xlfn.XLOOKUP(scd[[#This Row],[district]],chillingcenters[district],chillingcenters[chilling_center_id])</f>
        <v>Chill_12</v>
      </c>
      <c r="M487" t="str">
        <f>_xlfn.XLOOKUP(scd[[#This Row],[chilling_center_id]],chillingcenters[chilling_center_id],chillingcenters[zone])</f>
        <v>MH1</v>
      </c>
      <c r="N487" t="str">
        <f>_xlfn.XLOOKUP(scd[[#This Row],[zone]],plants[zone],plants[processing_plant_id])</f>
        <v>Plant_4</v>
      </c>
      <c r="O487" t="s">
        <v>831</v>
      </c>
      <c r="P487">
        <v>17.8</v>
      </c>
      <c r="Q487">
        <v>30.9</v>
      </c>
      <c r="R487">
        <v>4.1500000000000004</v>
      </c>
      <c r="S487">
        <v>8.43</v>
      </c>
      <c r="T487">
        <v>31.3</v>
      </c>
      <c r="U487">
        <v>7.8</v>
      </c>
      <c r="V487" t="b">
        <v>1</v>
      </c>
      <c r="W487">
        <v>0.02</v>
      </c>
      <c r="X487">
        <v>1437.16</v>
      </c>
      <c r="Y487" s="1">
        <v>45686</v>
      </c>
      <c r="Z487" t="s">
        <v>41</v>
      </c>
      <c r="AA487" t="s">
        <v>42</v>
      </c>
      <c r="AB487" t="s">
        <v>832</v>
      </c>
      <c r="AC487">
        <v>38</v>
      </c>
      <c r="AD487">
        <v>30.88</v>
      </c>
      <c r="AE487">
        <v>46.54</v>
      </c>
    </row>
    <row r="488" spans="1:31" x14ac:dyDescent="0.25">
      <c r="A488" t="s">
        <v>1742</v>
      </c>
      <c r="B488" s="1">
        <v>45662</v>
      </c>
      <c r="C488" s="2">
        <v>45662.242361111108</v>
      </c>
      <c r="D488" s="2">
        <v>45662.245833333334</v>
      </c>
      <c r="E488" t="s">
        <v>842</v>
      </c>
      <c r="F488" t="str">
        <f>_xlfn.XLOOKUP(scd[[#This Row],[farm_id]],farms[farm_id],farms[farmer_name])</f>
        <v>Farmer_476</v>
      </c>
      <c r="G488" t="str">
        <f>_xlfn.XLOOKUP(scd[[#This Row],[farm_id]],farms[farm_id],farms[village])</f>
        <v>Village_84</v>
      </c>
      <c r="H488" t="str">
        <f>_xlfn.XLOOKUP(scd[[#This Row],[farm_id]],farms[farm_id],farms[district])</f>
        <v>Ahmedabad</v>
      </c>
      <c r="I488" t="str">
        <f>_xlfn.XLOOKUP(scd[[#This Row],[farm_id]],farms[farm_id],farms[state])</f>
        <v>Gujarat</v>
      </c>
      <c r="J488" t="str">
        <f>_xlfn.XLOOKUP(scd[[#This Row],[district]],cooperatives[district],cooperatives[cooperative_id])</f>
        <v>Coop_24</v>
      </c>
      <c r="K488" t="str">
        <f>_xlfn.XLOOKUP(scd[[#This Row],[village]],collectioncenters[village],collectioncenters[collection_center_id])</f>
        <v>CC_179</v>
      </c>
      <c r="L488" t="str">
        <f>_xlfn.XLOOKUP(scd[[#This Row],[district]],chillingcenters[district],chillingcenters[chilling_center_id])</f>
        <v>Chill_24</v>
      </c>
      <c r="M488" t="str">
        <f>_xlfn.XLOOKUP(scd[[#This Row],[chilling_center_id]],chillingcenters[chilling_center_id],chillingcenters[zone])</f>
        <v>MH1</v>
      </c>
      <c r="N488" t="str">
        <f>_xlfn.XLOOKUP(scd[[#This Row],[zone]],plants[zone],plants[processing_plant_id])</f>
        <v>Plant_4</v>
      </c>
      <c r="O488" t="s">
        <v>697</v>
      </c>
      <c r="P488">
        <v>4.5</v>
      </c>
      <c r="Q488">
        <v>38.9</v>
      </c>
      <c r="R488">
        <v>4.1500000000000004</v>
      </c>
      <c r="S488">
        <v>8.23</v>
      </c>
      <c r="T488">
        <v>22.2</v>
      </c>
      <c r="U488">
        <v>1</v>
      </c>
      <c r="V488" t="b">
        <v>1</v>
      </c>
      <c r="W488">
        <v>0.17</v>
      </c>
      <c r="X488">
        <v>1779.26</v>
      </c>
      <c r="Y488" s="1">
        <v>45662</v>
      </c>
      <c r="Z488" t="s">
        <v>41</v>
      </c>
      <c r="AA488" t="s">
        <v>54</v>
      </c>
      <c r="AB488" t="s">
        <v>1743</v>
      </c>
      <c r="AC488">
        <v>5</v>
      </c>
      <c r="AD488">
        <v>38.729999999999997</v>
      </c>
      <c r="AE488">
        <v>45.94</v>
      </c>
    </row>
    <row r="489" spans="1:31" x14ac:dyDescent="0.25">
      <c r="A489" t="s">
        <v>1837</v>
      </c>
      <c r="B489" s="1">
        <v>45794</v>
      </c>
      <c r="C489" s="2">
        <v>45794.418055555558</v>
      </c>
      <c r="D489" s="2">
        <v>45794.490972222222</v>
      </c>
      <c r="E489" t="s">
        <v>1838</v>
      </c>
      <c r="F489" t="str">
        <f>_xlfn.XLOOKUP(scd[[#This Row],[farm_id]],farms[farm_id],farms[farmer_name])</f>
        <v>Farmer_418</v>
      </c>
      <c r="G489" t="str">
        <f>_xlfn.XLOOKUP(scd[[#This Row],[farm_id]],farms[farm_id],farms[village])</f>
        <v>Village_158</v>
      </c>
      <c r="H489" t="str">
        <f>_xlfn.XLOOKUP(scd[[#This Row],[farm_id]],farms[farm_id],farms[district])</f>
        <v>Panipat</v>
      </c>
      <c r="I489" t="str">
        <f>_xlfn.XLOOKUP(scd[[#This Row],[farm_id]],farms[farm_id],farms[state])</f>
        <v>Haryana</v>
      </c>
      <c r="J489" t="str">
        <f>_xlfn.XLOOKUP(scd[[#This Row],[district]],cooperatives[district],cooperatives[cooperative_id])</f>
        <v>Coop_28</v>
      </c>
      <c r="K489" t="str">
        <f>_xlfn.XLOOKUP(scd[[#This Row],[village]],collectioncenters[village],collectioncenters[collection_center_id])</f>
        <v>CC_66</v>
      </c>
      <c r="L489" t="str">
        <f>_xlfn.XLOOKUP(scd[[#This Row],[district]],chillingcenters[district],chillingcenters[chilling_center_id])</f>
        <v>Chill_28</v>
      </c>
      <c r="M489" t="str">
        <f>_xlfn.XLOOKUP(scd[[#This Row],[chilling_center_id]],chillingcenters[chilling_center_id],chillingcenters[zone])</f>
        <v>HR2</v>
      </c>
      <c r="N489" t="str">
        <f>_xlfn.XLOOKUP(scd[[#This Row],[zone]],plants[zone],plants[processing_plant_id])</f>
        <v>Plant_12</v>
      </c>
      <c r="O489" t="s">
        <v>231</v>
      </c>
      <c r="P489">
        <v>4.0999999999999996</v>
      </c>
      <c r="Q489">
        <v>15.7</v>
      </c>
      <c r="R489">
        <v>4.1500000000000004</v>
      </c>
      <c r="S489">
        <v>8.41</v>
      </c>
      <c r="T489">
        <v>31</v>
      </c>
      <c r="U489">
        <v>29.7</v>
      </c>
      <c r="V489" t="b">
        <v>0</v>
      </c>
      <c r="W489">
        <v>4.5199999999999996</v>
      </c>
      <c r="X489">
        <v>519.65</v>
      </c>
      <c r="Y489" s="1">
        <v>45797</v>
      </c>
      <c r="Z489" t="s">
        <v>41</v>
      </c>
      <c r="AA489" t="s">
        <v>42</v>
      </c>
      <c r="AB489" t="s">
        <v>1839</v>
      </c>
      <c r="AC489">
        <v>105</v>
      </c>
      <c r="AD489">
        <v>11.18</v>
      </c>
      <c r="AE489">
        <v>46.48</v>
      </c>
    </row>
    <row r="490" spans="1:31" x14ac:dyDescent="0.25">
      <c r="A490" t="s">
        <v>1903</v>
      </c>
      <c r="B490" s="1">
        <v>45743</v>
      </c>
      <c r="C490" s="2">
        <v>45743.292361111111</v>
      </c>
      <c r="D490" s="2">
        <v>45743.303472222222</v>
      </c>
      <c r="E490" t="s">
        <v>309</v>
      </c>
      <c r="F490" t="str">
        <f>_xlfn.XLOOKUP(scd[[#This Row],[farm_id]],farms[farm_id],farms[farmer_name])</f>
        <v>Farmer_355</v>
      </c>
      <c r="G490" t="str">
        <f>_xlfn.XLOOKUP(scd[[#This Row],[farm_id]],farms[farm_id],farms[village])</f>
        <v>Village_73</v>
      </c>
      <c r="H490" t="str">
        <f>_xlfn.XLOOKUP(scd[[#This Row],[farm_id]],farms[farm_id],farms[district])</f>
        <v>Gurugram</v>
      </c>
      <c r="I490" t="str">
        <f>_xlfn.XLOOKUP(scd[[#This Row],[farm_id]],farms[farm_id],farms[state])</f>
        <v>Haryana</v>
      </c>
      <c r="J490" t="str">
        <f>_xlfn.XLOOKUP(scd[[#This Row],[district]],cooperatives[district],cooperatives[cooperative_id])</f>
        <v>Coop_2</v>
      </c>
      <c r="K490" t="str">
        <f>_xlfn.XLOOKUP(scd[[#This Row],[village]],collectioncenters[village],collectioncenters[collection_center_id])</f>
        <v>CC_169</v>
      </c>
      <c r="L490" t="str">
        <f>_xlfn.XLOOKUP(scd[[#This Row],[district]],chillingcenters[district],chillingcenters[chilling_center_id])</f>
        <v>Chill_2</v>
      </c>
      <c r="M490" t="str">
        <f>_xlfn.XLOOKUP(scd[[#This Row],[chilling_center_id]],chillingcenters[chilling_center_id],chillingcenters[zone])</f>
        <v>HR1</v>
      </c>
      <c r="N490" t="str">
        <f>_xlfn.XLOOKUP(scd[[#This Row],[zone]],plants[zone],plants[processing_plant_id])</f>
        <v>Plant_11</v>
      </c>
      <c r="O490" t="s">
        <v>409</v>
      </c>
      <c r="P490">
        <v>18.5</v>
      </c>
      <c r="Q490">
        <v>37.5</v>
      </c>
      <c r="R490">
        <v>4.1500000000000004</v>
      </c>
      <c r="S490">
        <v>8.6199999999999992</v>
      </c>
      <c r="T490">
        <v>32.1</v>
      </c>
      <c r="U490">
        <v>12</v>
      </c>
      <c r="V490" t="b">
        <v>1</v>
      </c>
      <c r="W490">
        <v>0.27</v>
      </c>
      <c r="X490">
        <v>1753.91</v>
      </c>
      <c r="Y490" s="1">
        <v>45746</v>
      </c>
      <c r="Z490" t="s">
        <v>239</v>
      </c>
      <c r="AA490" t="s">
        <v>42</v>
      </c>
      <c r="AB490" t="s">
        <v>1905</v>
      </c>
      <c r="AC490">
        <v>16</v>
      </c>
      <c r="AD490">
        <v>37.229999999999997</v>
      </c>
      <c r="AE490">
        <v>47.11</v>
      </c>
    </row>
    <row r="491" spans="1:31" x14ac:dyDescent="0.25">
      <c r="A491" t="s">
        <v>2752</v>
      </c>
      <c r="B491" s="1">
        <v>45669</v>
      </c>
      <c r="C491" s="2">
        <v>45669.300694444442</v>
      </c>
      <c r="D491" s="2">
        <v>45669.324305555558</v>
      </c>
      <c r="E491" t="s">
        <v>2753</v>
      </c>
      <c r="F491" t="str">
        <f>_xlfn.XLOOKUP(scd[[#This Row],[farm_id]],farms[farm_id],farms[farmer_name])</f>
        <v>Farmer_163</v>
      </c>
      <c r="G491" t="str">
        <f>_xlfn.XLOOKUP(scd[[#This Row],[farm_id]],farms[farm_id],farms[village])</f>
        <v>Village_10</v>
      </c>
      <c r="H491" t="str">
        <f>_xlfn.XLOOKUP(scd[[#This Row],[farm_id]],farms[farm_id],farms[district])</f>
        <v>Vadodara</v>
      </c>
      <c r="I491" t="str">
        <f>_xlfn.XLOOKUP(scd[[#This Row],[farm_id]],farms[farm_id],farms[state])</f>
        <v>Gujarat</v>
      </c>
      <c r="J491" t="str">
        <f>_xlfn.XLOOKUP(scd[[#This Row],[district]],cooperatives[district],cooperatives[cooperative_id])</f>
        <v>Coop_6</v>
      </c>
      <c r="K491" t="str">
        <f>_xlfn.XLOOKUP(scd[[#This Row],[village]],collectioncenters[village],collectioncenters[collection_center_id])</f>
        <v>CC_2</v>
      </c>
      <c r="L491" t="str">
        <f>_xlfn.XLOOKUP(scd[[#This Row],[district]],chillingcenters[district],chillingcenters[chilling_center_id])</f>
        <v>Chill_6</v>
      </c>
      <c r="M491" t="str">
        <f>_xlfn.XLOOKUP(scd[[#This Row],[chilling_center_id]],chillingcenters[chilling_center_id],chillingcenters[zone])</f>
        <v>MH1</v>
      </c>
      <c r="N491" t="str">
        <f>_xlfn.XLOOKUP(scd[[#This Row],[zone]],plants[zone],plants[processing_plant_id])</f>
        <v>Plant_4</v>
      </c>
      <c r="O491" t="s">
        <v>742</v>
      </c>
      <c r="P491">
        <v>4.5</v>
      </c>
      <c r="Q491">
        <v>23.1</v>
      </c>
      <c r="R491">
        <v>4.1500000000000004</v>
      </c>
      <c r="S491">
        <v>8.14</v>
      </c>
      <c r="T491">
        <v>30</v>
      </c>
      <c r="U491">
        <v>10</v>
      </c>
      <c r="V491" t="b">
        <v>0</v>
      </c>
      <c r="W491">
        <v>2.4</v>
      </c>
      <c r="X491">
        <v>945.37</v>
      </c>
      <c r="Y491" s="1">
        <v>45671</v>
      </c>
      <c r="Z491" t="s">
        <v>41</v>
      </c>
      <c r="AA491" t="s">
        <v>420</v>
      </c>
      <c r="AB491" t="s">
        <v>2754</v>
      </c>
      <c r="AC491">
        <v>34</v>
      </c>
      <c r="AD491">
        <v>20.7</v>
      </c>
      <c r="AE491">
        <v>45.67</v>
      </c>
    </row>
    <row r="492" spans="1:31" x14ac:dyDescent="0.25">
      <c r="A492" t="s">
        <v>541</v>
      </c>
      <c r="B492" s="1">
        <v>45739</v>
      </c>
      <c r="C492" s="2">
        <v>45739.31527777778</v>
      </c>
      <c r="D492" s="2">
        <v>45739.395138888889</v>
      </c>
      <c r="E492" t="s">
        <v>542</v>
      </c>
      <c r="F492" t="str">
        <f>_xlfn.XLOOKUP(scd[[#This Row],[farm_id]],farms[farm_id],farms[farmer_name])</f>
        <v>Farmer_352</v>
      </c>
      <c r="G492" t="str">
        <f>_xlfn.XLOOKUP(scd[[#This Row],[farm_id]],farms[farm_id],farms[village])</f>
        <v>Village_197</v>
      </c>
      <c r="H492" t="str">
        <f>_xlfn.XLOOKUP(scd[[#This Row],[farm_id]],farms[farm_id],farms[district])</f>
        <v>Gurugram</v>
      </c>
      <c r="I492" t="str">
        <f>_xlfn.XLOOKUP(scd[[#This Row],[farm_id]],farms[farm_id],farms[state])</f>
        <v>Haryana</v>
      </c>
      <c r="J492" t="str">
        <f>_xlfn.XLOOKUP(scd[[#This Row],[district]],cooperatives[district],cooperatives[cooperative_id])</f>
        <v>Coop_2</v>
      </c>
      <c r="K492" t="str">
        <f>_xlfn.XLOOKUP(scd[[#This Row],[village]],collectioncenters[village],collectioncenters[collection_center_id])</f>
        <v>CC_107</v>
      </c>
      <c r="L492" t="str">
        <f>_xlfn.XLOOKUP(scd[[#This Row],[district]],chillingcenters[district],chillingcenters[chilling_center_id])</f>
        <v>Chill_2</v>
      </c>
      <c r="M492" t="str">
        <f>_xlfn.XLOOKUP(scd[[#This Row],[chilling_center_id]],chillingcenters[chilling_center_id],chillingcenters[zone])</f>
        <v>HR1</v>
      </c>
      <c r="N492" t="str">
        <f>_xlfn.XLOOKUP(scd[[#This Row],[zone]],plants[zone],plants[processing_plant_id])</f>
        <v>Plant_11</v>
      </c>
      <c r="O492" t="s">
        <v>545</v>
      </c>
      <c r="P492">
        <v>26.9</v>
      </c>
      <c r="Q492">
        <v>84</v>
      </c>
      <c r="R492">
        <v>4.16</v>
      </c>
      <c r="S492">
        <v>8.5399999999999991</v>
      </c>
      <c r="T492">
        <v>28.7</v>
      </c>
      <c r="U492">
        <v>5.2</v>
      </c>
      <c r="V492" t="b">
        <v>1</v>
      </c>
      <c r="W492">
        <v>0.22</v>
      </c>
      <c r="X492">
        <v>3930.96</v>
      </c>
      <c r="Y492" s="1">
        <v>45741</v>
      </c>
      <c r="Z492" t="s">
        <v>41</v>
      </c>
      <c r="AA492" t="s">
        <v>42</v>
      </c>
      <c r="AB492" t="s">
        <v>546</v>
      </c>
      <c r="AC492">
        <v>115</v>
      </c>
      <c r="AD492">
        <v>83.78</v>
      </c>
      <c r="AE492">
        <v>46.92</v>
      </c>
    </row>
    <row r="493" spans="1:31" x14ac:dyDescent="0.25">
      <c r="A493" t="s">
        <v>1107</v>
      </c>
      <c r="B493" s="1">
        <v>45796</v>
      </c>
      <c r="C493" s="2">
        <v>45796.384722222225</v>
      </c>
      <c r="D493" s="2">
        <v>45796.418055555558</v>
      </c>
      <c r="E493" t="s">
        <v>934</v>
      </c>
      <c r="F493" t="str">
        <f>_xlfn.XLOOKUP(scd[[#This Row],[farm_id]],farms[farm_id],farms[farmer_name])</f>
        <v>Farmer_652</v>
      </c>
      <c r="G493" t="str">
        <f>_xlfn.XLOOKUP(scd[[#This Row],[farm_id]],farms[farm_id],farms[village])</f>
        <v>Village_165</v>
      </c>
      <c r="H493" t="str">
        <f>_xlfn.XLOOKUP(scd[[#This Row],[farm_id]],farms[farm_id],farms[district])</f>
        <v>Mumbai Suburban</v>
      </c>
      <c r="I493" t="str">
        <f>_xlfn.XLOOKUP(scd[[#This Row],[farm_id]],farms[farm_id],farms[state])</f>
        <v>Maharashtra</v>
      </c>
      <c r="J493" t="str">
        <f>_xlfn.XLOOKUP(scd[[#This Row],[district]],cooperatives[district],cooperatives[cooperative_id])</f>
        <v>Coop_3</v>
      </c>
      <c r="K493" t="str">
        <f>_xlfn.XLOOKUP(scd[[#This Row],[village]],collectioncenters[village],collectioncenters[collection_center_id])</f>
        <v>CC_74</v>
      </c>
      <c r="L493" t="str">
        <f>_xlfn.XLOOKUP(scd[[#This Row],[district]],chillingcenters[district],chillingcenters[chilling_center_id])</f>
        <v>Chill_3</v>
      </c>
      <c r="M493" t="str">
        <f>_xlfn.XLOOKUP(scd[[#This Row],[chilling_center_id]],chillingcenters[chilling_center_id],chillingcenters[zone])</f>
        <v>MH1</v>
      </c>
      <c r="N493" t="str">
        <f>_xlfn.XLOOKUP(scd[[#This Row],[zone]],plants[zone],plants[processing_plant_id])</f>
        <v>Plant_4</v>
      </c>
      <c r="O493" t="s">
        <v>313</v>
      </c>
      <c r="P493">
        <v>10.5</v>
      </c>
      <c r="Q493">
        <v>107.1</v>
      </c>
      <c r="R493">
        <v>4.16</v>
      </c>
      <c r="S493">
        <v>8.48</v>
      </c>
      <c r="T493">
        <v>31.4</v>
      </c>
      <c r="U493">
        <v>12</v>
      </c>
      <c r="V493" t="b">
        <v>1</v>
      </c>
      <c r="W493">
        <v>0.27</v>
      </c>
      <c r="X493">
        <v>4993.2299999999996</v>
      </c>
      <c r="Y493" s="1">
        <v>45796</v>
      </c>
      <c r="Z493" t="s">
        <v>118</v>
      </c>
      <c r="AA493" t="s">
        <v>42</v>
      </c>
      <c r="AB493" t="s">
        <v>1109</v>
      </c>
      <c r="AC493">
        <v>48</v>
      </c>
      <c r="AD493">
        <v>106.83</v>
      </c>
      <c r="AE493">
        <v>46.74</v>
      </c>
    </row>
    <row r="494" spans="1:31" x14ac:dyDescent="0.25">
      <c r="A494" t="s">
        <v>1783</v>
      </c>
      <c r="B494" s="1">
        <v>45670</v>
      </c>
      <c r="C494" s="2">
        <v>45670.337500000001</v>
      </c>
      <c r="D494" s="2">
        <v>45670.364583333336</v>
      </c>
      <c r="E494" t="s">
        <v>1784</v>
      </c>
      <c r="F494" t="str">
        <f>_xlfn.XLOOKUP(scd[[#This Row],[farm_id]],farms[farm_id],farms[farmer_name])</f>
        <v>Farmer_485</v>
      </c>
      <c r="G494" t="str">
        <f>_xlfn.XLOOKUP(scd[[#This Row],[farm_id]],farms[farm_id],farms[village])</f>
        <v>Village_90</v>
      </c>
      <c r="H494" t="str">
        <f>_xlfn.XLOOKUP(scd[[#This Row],[farm_id]],farms[farm_id],farms[district])</f>
        <v>Hisar</v>
      </c>
      <c r="I494" t="str">
        <f>_xlfn.XLOOKUP(scd[[#This Row],[farm_id]],farms[farm_id],farms[state])</f>
        <v>Haryana</v>
      </c>
      <c r="J494" t="str">
        <f>_xlfn.XLOOKUP(scd[[#This Row],[district]],cooperatives[district],cooperatives[cooperative_id])</f>
        <v>Coop_15</v>
      </c>
      <c r="K494" t="str">
        <f>_xlfn.XLOOKUP(scd[[#This Row],[village]],collectioncenters[village],collectioncenters[collection_center_id])</f>
        <v>CC_186</v>
      </c>
      <c r="L494" t="str">
        <f>_xlfn.XLOOKUP(scd[[#This Row],[district]],chillingcenters[district],chillingcenters[chilling_center_id])</f>
        <v>Chill_15</v>
      </c>
      <c r="M494" t="str">
        <f>_xlfn.XLOOKUP(scd[[#This Row],[chilling_center_id]],chillingcenters[chilling_center_id],chillingcenters[zone])</f>
        <v>HR2</v>
      </c>
      <c r="N494" t="str">
        <f>_xlfn.XLOOKUP(scd[[#This Row],[zone]],plants[zone],plants[processing_plant_id])</f>
        <v>Plant_12</v>
      </c>
      <c r="O494" t="s">
        <v>683</v>
      </c>
      <c r="P494">
        <v>6.5</v>
      </c>
      <c r="Q494">
        <v>75.900000000000006</v>
      </c>
      <c r="R494">
        <v>4.16</v>
      </c>
      <c r="S494">
        <v>9.01</v>
      </c>
      <c r="T494">
        <v>35.5</v>
      </c>
      <c r="U494">
        <v>12</v>
      </c>
      <c r="V494" t="b">
        <v>1</v>
      </c>
      <c r="W494">
        <v>0</v>
      </c>
      <c r="X494">
        <v>3668.25</v>
      </c>
      <c r="Y494" s="1">
        <v>45673</v>
      </c>
      <c r="Z494" t="s">
        <v>76</v>
      </c>
      <c r="AA494" t="s">
        <v>42</v>
      </c>
      <c r="AB494" t="s">
        <v>1786</v>
      </c>
      <c r="AC494">
        <v>39</v>
      </c>
      <c r="AD494">
        <v>75.900000000000006</v>
      </c>
      <c r="AE494">
        <v>48.33</v>
      </c>
    </row>
    <row r="495" spans="1:31" x14ac:dyDescent="0.25">
      <c r="A495" t="s">
        <v>1952</v>
      </c>
      <c r="B495" s="1">
        <v>45691</v>
      </c>
      <c r="C495" s="2">
        <v>45691.294444444444</v>
      </c>
      <c r="D495" s="2">
        <v>45691.34097222222</v>
      </c>
      <c r="E495" t="s">
        <v>1953</v>
      </c>
      <c r="F495" t="str">
        <f>_xlfn.XLOOKUP(scd[[#This Row],[farm_id]],farms[farm_id],farms[farmer_name])</f>
        <v>Farmer_24</v>
      </c>
      <c r="G495" t="str">
        <f>_xlfn.XLOOKUP(scd[[#This Row],[farm_id]],farms[farm_id],farms[village])</f>
        <v>Village_47</v>
      </c>
      <c r="H495" t="str">
        <f>_xlfn.XLOOKUP(scd[[#This Row],[farm_id]],farms[farm_id],farms[district])</f>
        <v>Gurugram</v>
      </c>
      <c r="I495" t="str">
        <f>_xlfn.XLOOKUP(scd[[#This Row],[farm_id]],farms[farm_id],farms[state])</f>
        <v>Haryana</v>
      </c>
      <c r="J495" t="str">
        <f>_xlfn.XLOOKUP(scd[[#This Row],[district]],cooperatives[district],cooperatives[cooperative_id])</f>
        <v>Coop_2</v>
      </c>
      <c r="K495" t="str">
        <f>_xlfn.XLOOKUP(scd[[#This Row],[village]],collectioncenters[village],collectioncenters[collection_center_id])</f>
        <v>CC_141</v>
      </c>
      <c r="L495" t="str">
        <f>_xlfn.XLOOKUP(scd[[#This Row],[district]],chillingcenters[district],chillingcenters[chilling_center_id])</f>
        <v>Chill_2</v>
      </c>
      <c r="M495" t="str">
        <f>_xlfn.XLOOKUP(scd[[#This Row],[chilling_center_id]],chillingcenters[chilling_center_id],chillingcenters[zone])</f>
        <v>HR1</v>
      </c>
      <c r="N495" t="str">
        <f>_xlfn.XLOOKUP(scd[[#This Row],[zone]],plants[zone],plants[processing_plant_id])</f>
        <v>Plant_11</v>
      </c>
      <c r="O495" t="s">
        <v>844</v>
      </c>
      <c r="P495">
        <v>9.1999999999999993</v>
      </c>
      <c r="Q495">
        <v>6.2</v>
      </c>
      <c r="R495">
        <v>4.16</v>
      </c>
      <c r="S495">
        <v>8.14</v>
      </c>
      <c r="T495">
        <v>30.9</v>
      </c>
      <c r="U495">
        <v>7.4</v>
      </c>
      <c r="V495" t="b">
        <v>1</v>
      </c>
      <c r="W495">
        <v>0</v>
      </c>
      <c r="X495">
        <v>283.45999999999998</v>
      </c>
      <c r="Y495" s="1">
        <v>45698</v>
      </c>
      <c r="Z495" t="s">
        <v>41</v>
      </c>
      <c r="AA495" t="s">
        <v>42</v>
      </c>
      <c r="AB495" t="s">
        <v>1954</v>
      </c>
      <c r="AC495">
        <v>67</v>
      </c>
      <c r="AD495">
        <v>6.2</v>
      </c>
      <c r="AE495">
        <v>45.72</v>
      </c>
    </row>
    <row r="496" spans="1:31" x14ac:dyDescent="0.25">
      <c r="A496" t="s">
        <v>2128</v>
      </c>
      <c r="B496" s="1">
        <v>45758</v>
      </c>
      <c r="C496" s="2">
        <v>45758.227777777778</v>
      </c>
      <c r="D496" s="2">
        <v>45758.311805555553</v>
      </c>
      <c r="E496" t="s">
        <v>1230</v>
      </c>
      <c r="F496" t="str">
        <f>_xlfn.XLOOKUP(scd[[#This Row],[farm_id]],farms[farm_id],farms[farmer_name])</f>
        <v>Farmer_708</v>
      </c>
      <c r="G496" t="str">
        <f>_xlfn.XLOOKUP(scd[[#This Row],[farm_id]],farms[farm_id],farms[village])</f>
        <v>Village_5</v>
      </c>
      <c r="H496" t="str">
        <f>_xlfn.XLOOKUP(scd[[#This Row],[farm_id]],farms[farm_id],farms[district])</f>
        <v>Bengaluru Rural</v>
      </c>
      <c r="I496" t="str">
        <f>_xlfn.XLOOKUP(scd[[#This Row],[farm_id]],farms[farm_id],farms[state])</f>
        <v>Karnataka</v>
      </c>
      <c r="J496" t="str">
        <f>_xlfn.XLOOKUP(scd[[#This Row],[district]],cooperatives[district],cooperatives[cooperative_id])</f>
        <v>Coop_19</v>
      </c>
      <c r="K496" t="str">
        <f>_xlfn.XLOOKUP(scd[[#This Row],[village]],collectioncenters[village],collectioncenters[collection_center_id])</f>
        <v>CC_144</v>
      </c>
      <c r="L496" t="str">
        <f>_xlfn.XLOOKUP(scd[[#This Row],[district]],chillingcenters[district],chillingcenters[chilling_center_id])</f>
        <v>Chill_19</v>
      </c>
      <c r="M496" t="str">
        <f>_xlfn.XLOOKUP(scd[[#This Row],[chilling_center_id]],chillingcenters[chilling_center_id],chillingcenters[zone])</f>
        <v>KA1</v>
      </c>
      <c r="N496" t="str">
        <f>_xlfn.XLOOKUP(scd[[#This Row],[zone]],plants[zone],plants[processing_plant_id])</f>
        <v>Plant_6</v>
      </c>
      <c r="O496" t="s">
        <v>86</v>
      </c>
      <c r="P496">
        <v>6.4</v>
      </c>
      <c r="Q496">
        <v>18.399999999999999</v>
      </c>
      <c r="R496">
        <v>4.16</v>
      </c>
      <c r="S496">
        <v>7.88</v>
      </c>
      <c r="T496">
        <v>27.1</v>
      </c>
      <c r="U496">
        <v>7.9</v>
      </c>
      <c r="V496" t="b">
        <v>1</v>
      </c>
      <c r="W496">
        <v>0.13</v>
      </c>
      <c r="X496">
        <v>821.05</v>
      </c>
      <c r="Y496" s="1">
        <v>45758</v>
      </c>
      <c r="Z496" t="s">
        <v>118</v>
      </c>
      <c r="AA496" t="s">
        <v>42</v>
      </c>
      <c r="AB496" t="s">
        <v>2129</v>
      </c>
      <c r="AC496">
        <v>121</v>
      </c>
      <c r="AD496">
        <v>18.27</v>
      </c>
      <c r="AE496">
        <v>44.94</v>
      </c>
    </row>
    <row r="497" spans="1:31" x14ac:dyDescent="0.25">
      <c r="A497" t="s">
        <v>2634</v>
      </c>
      <c r="B497" s="1">
        <v>45683</v>
      </c>
      <c r="C497" s="2">
        <v>45683.434027777781</v>
      </c>
      <c r="D497" s="2">
        <v>45683.46597222222</v>
      </c>
      <c r="E497" t="s">
        <v>2635</v>
      </c>
      <c r="F497" t="str">
        <f>_xlfn.XLOOKUP(scd[[#This Row],[farm_id]],farms[farm_id],farms[farmer_name])</f>
        <v>Farmer_579</v>
      </c>
      <c r="G497" t="str">
        <f>_xlfn.XLOOKUP(scd[[#This Row],[farm_id]],farms[farm_id],farms[village])</f>
        <v>Village_56</v>
      </c>
      <c r="H497" t="str">
        <f>_xlfn.XLOOKUP(scd[[#This Row],[farm_id]],farms[farm_id],farms[district])</f>
        <v>Chennai</v>
      </c>
      <c r="I497" t="str">
        <f>_xlfn.XLOOKUP(scd[[#This Row],[farm_id]],farms[farm_id],farms[state])</f>
        <v>Tamil Nadu</v>
      </c>
      <c r="J497" t="str">
        <f>_xlfn.XLOOKUP(scd[[#This Row],[district]],cooperatives[district],cooperatives[cooperative_id])</f>
        <v>Coop_22</v>
      </c>
      <c r="K497" t="str">
        <f>_xlfn.XLOOKUP(scd[[#This Row],[village]],collectioncenters[village],collectioncenters[collection_center_id])</f>
        <v>CC_151</v>
      </c>
      <c r="L497" t="str">
        <f>_xlfn.XLOOKUP(scd[[#This Row],[district]],chillingcenters[district],chillingcenters[chilling_center_id])</f>
        <v>Chill_22</v>
      </c>
      <c r="M497" t="str">
        <f>_xlfn.XLOOKUP(scd[[#This Row],[chilling_center_id]],chillingcenters[chilling_center_id],chillingcenters[zone])</f>
        <v>TN1</v>
      </c>
      <c r="N497" t="str">
        <f>_xlfn.XLOOKUP(scd[[#This Row],[zone]],plants[zone],plants[processing_plant_id])</f>
        <v>Plant_1</v>
      </c>
      <c r="O497" t="s">
        <v>416</v>
      </c>
      <c r="P497">
        <v>1.9</v>
      </c>
      <c r="Q497">
        <v>16.7</v>
      </c>
      <c r="R497">
        <v>4.16</v>
      </c>
      <c r="S497">
        <v>8.77</v>
      </c>
      <c r="T497">
        <v>25</v>
      </c>
      <c r="U497">
        <v>21.3</v>
      </c>
      <c r="V497" t="b">
        <v>1</v>
      </c>
      <c r="W497">
        <v>0.09</v>
      </c>
      <c r="X497">
        <v>790.8</v>
      </c>
      <c r="Y497" s="1">
        <v>45685</v>
      </c>
      <c r="Z497" t="s">
        <v>76</v>
      </c>
      <c r="AA497" t="s">
        <v>42</v>
      </c>
      <c r="AB497" t="s">
        <v>2636</v>
      </c>
      <c r="AC497">
        <v>46</v>
      </c>
      <c r="AD497">
        <v>16.61</v>
      </c>
      <c r="AE497">
        <v>47.61</v>
      </c>
    </row>
    <row r="498" spans="1:31" x14ac:dyDescent="0.25">
      <c r="A498" t="s">
        <v>2677</v>
      </c>
      <c r="B498" s="1">
        <v>45660</v>
      </c>
      <c r="C498" s="2">
        <v>45660.402083333334</v>
      </c>
      <c r="D498" s="2">
        <v>45660.45</v>
      </c>
      <c r="E498" t="s">
        <v>2678</v>
      </c>
      <c r="F498" t="str">
        <f>_xlfn.XLOOKUP(scd[[#This Row],[farm_id]],farms[farm_id],farms[farmer_name])</f>
        <v>Farmer_331</v>
      </c>
      <c r="G498" t="str">
        <f>_xlfn.XLOOKUP(scd[[#This Row],[farm_id]],farms[farm_id],farms[village])</f>
        <v>Village_48</v>
      </c>
      <c r="H498" t="str">
        <f>_xlfn.XLOOKUP(scd[[#This Row],[farm_id]],farms[farm_id],farms[district])</f>
        <v>Udaipur</v>
      </c>
      <c r="I498" t="str">
        <f>_xlfn.XLOOKUP(scd[[#This Row],[farm_id]],farms[farm_id],farms[state])</f>
        <v>Rajasthan</v>
      </c>
      <c r="J498" t="str">
        <f>_xlfn.XLOOKUP(scd[[#This Row],[district]],cooperatives[district],cooperatives[cooperative_id])</f>
        <v>Coop_17</v>
      </c>
      <c r="K498" t="str">
        <f>_xlfn.XLOOKUP(scd[[#This Row],[village]],collectioncenters[village],collectioncenters[collection_center_id])</f>
        <v>CC_142</v>
      </c>
      <c r="L498" t="str">
        <f>_xlfn.XLOOKUP(scd[[#This Row],[district]],chillingcenters[district],chillingcenters[chilling_center_id])</f>
        <v>Chill_17</v>
      </c>
      <c r="M498" t="str">
        <f>_xlfn.XLOOKUP(scd[[#This Row],[chilling_center_id]],chillingcenters[chilling_center_id],chillingcenters[zone])</f>
        <v>RJ2</v>
      </c>
      <c r="N498" t="str">
        <f>_xlfn.XLOOKUP(scd[[#This Row],[zone]],plants[zone],plants[processing_plant_id])</f>
        <v>Plant_5</v>
      </c>
      <c r="O498" t="s">
        <v>355</v>
      </c>
      <c r="P498">
        <v>9.8000000000000007</v>
      </c>
      <c r="Q498">
        <v>112.1</v>
      </c>
      <c r="R498">
        <v>4.16</v>
      </c>
      <c r="S498">
        <v>8.75</v>
      </c>
      <c r="T498">
        <v>28.1</v>
      </c>
      <c r="U498">
        <v>2.7</v>
      </c>
      <c r="V498" t="b">
        <v>1</v>
      </c>
      <c r="W498">
        <v>0</v>
      </c>
      <c r="X498">
        <v>5330.35</v>
      </c>
      <c r="Y498" s="1">
        <v>45662</v>
      </c>
      <c r="Z498" t="s">
        <v>118</v>
      </c>
      <c r="AA498" t="s">
        <v>216</v>
      </c>
      <c r="AB498" t="s">
        <v>2680</v>
      </c>
      <c r="AC498">
        <v>69</v>
      </c>
      <c r="AD498">
        <v>112.1</v>
      </c>
      <c r="AE498">
        <v>47.55</v>
      </c>
    </row>
    <row r="499" spans="1:31" x14ac:dyDescent="0.25">
      <c r="A499" t="s">
        <v>2684</v>
      </c>
      <c r="B499" s="1">
        <v>45680</v>
      </c>
      <c r="C499" s="2">
        <v>45680.316666666666</v>
      </c>
      <c r="D499" s="2">
        <v>45680.361805555556</v>
      </c>
      <c r="E499" t="s">
        <v>1284</v>
      </c>
      <c r="F499" t="str">
        <f>_xlfn.XLOOKUP(scd[[#This Row],[farm_id]],farms[farm_id],farms[farmer_name])</f>
        <v>Farmer_240</v>
      </c>
      <c r="G499" t="str">
        <f>_xlfn.XLOOKUP(scd[[#This Row],[farm_id]],farms[farm_id],farms[village])</f>
        <v>Village_101</v>
      </c>
      <c r="H499" t="str">
        <f>_xlfn.XLOOKUP(scd[[#This Row],[farm_id]],farms[farm_id],farms[district])</f>
        <v>Anand</v>
      </c>
      <c r="I499" t="str">
        <f>_xlfn.XLOOKUP(scd[[#This Row],[farm_id]],farms[farm_id],farms[state])</f>
        <v>Gujarat</v>
      </c>
      <c r="J499" t="str">
        <f>_xlfn.XLOOKUP(scd[[#This Row],[district]],cooperatives[district],cooperatives[cooperative_id])</f>
        <v>Coop_5</v>
      </c>
      <c r="K499" t="str">
        <f>_xlfn.XLOOKUP(scd[[#This Row],[village]],collectioncenters[village],collectioncenters[collection_center_id])</f>
        <v>CC_4</v>
      </c>
      <c r="L499" t="str">
        <f>_xlfn.XLOOKUP(scd[[#This Row],[district]],chillingcenters[district],chillingcenters[chilling_center_id])</f>
        <v>Chill_5</v>
      </c>
      <c r="M499" t="str">
        <f>_xlfn.XLOOKUP(scd[[#This Row],[chilling_center_id]],chillingcenters[chilling_center_id],chillingcenters[zone])</f>
        <v>MH1</v>
      </c>
      <c r="N499" t="str">
        <f>_xlfn.XLOOKUP(scd[[#This Row],[zone]],plants[zone],plants[processing_plant_id])</f>
        <v>Plant_4</v>
      </c>
      <c r="O499" t="s">
        <v>146</v>
      </c>
      <c r="P499">
        <v>3.4</v>
      </c>
      <c r="Q499">
        <v>114.6</v>
      </c>
      <c r="R499">
        <v>4.16</v>
      </c>
      <c r="S499">
        <v>8.7799999999999994</v>
      </c>
      <c r="T499">
        <v>32.299999999999997</v>
      </c>
      <c r="U499">
        <v>12</v>
      </c>
      <c r="V499" t="b">
        <v>1</v>
      </c>
      <c r="W499">
        <v>0.12</v>
      </c>
      <c r="X499">
        <v>5453.83</v>
      </c>
      <c r="Y499" s="1">
        <v>45680</v>
      </c>
      <c r="Z499" t="s">
        <v>41</v>
      </c>
      <c r="AA499" t="s">
        <v>42</v>
      </c>
      <c r="AB499" t="s">
        <v>2686</v>
      </c>
      <c r="AC499">
        <v>65</v>
      </c>
      <c r="AD499">
        <v>114.479999999999</v>
      </c>
      <c r="AE499">
        <v>47.64</v>
      </c>
    </row>
    <row r="500" spans="1:31" x14ac:dyDescent="0.25">
      <c r="A500" t="s">
        <v>2699</v>
      </c>
      <c r="B500" s="1">
        <v>45742</v>
      </c>
      <c r="C500" s="2">
        <v>45742.379166666666</v>
      </c>
      <c r="D500" s="2">
        <v>45742.449305555558</v>
      </c>
      <c r="E500" t="s">
        <v>1942</v>
      </c>
      <c r="F500" t="str">
        <f>_xlfn.XLOOKUP(scd[[#This Row],[farm_id]],farms[farm_id],farms[farmer_name])</f>
        <v>Farmer_121</v>
      </c>
      <c r="G500" t="str">
        <f>_xlfn.XLOOKUP(scd[[#This Row],[farm_id]],farms[farm_id],farms[village])</f>
        <v>Village_46</v>
      </c>
      <c r="H500" t="str">
        <f>_xlfn.XLOOKUP(scd[[#This Row],[farm_id]],farms[farm_id],farms[district])</f>
        <v>Bengaluru Rural</v>
      </c>
      <c r="I500" t="str">
        <f>_xlfn.XLOOKUP(scd[[#This Row],[farm_id]],farms[farm_id],farms[state])</f>
        <v>Karnataka</v>
      </c>
      <c r="J500" t="str">
        <f>_xlfn.XLOOKUP(scd[[#This Row],[district]],cooperatives[district],cooperatives[cooperative_id])</f>
        <v>Coop_19</v>
      </c>
      <c r="K500" t="str">
        <f>_xlfn.XLOOKUP(scd[[#This Row],[village]],collectioncenters[village],collectioncenters[collection_center_id])</f>
        <v>CC_140</v>
      </c>
      <c r="L500" t="str">
        <f>_xlfn.XLOOKUP(scd[[#This Row],[district]],chillingcenters[district],chillingcenters[chilling_center_id])</f>
        <v>Chill_19</v>
      </c>
      <c r="M500" t="str">
        <f>_xlfn.XLOOKUP(scd[[#This Row],[chilling_center_id]],chillingcenters[chilling_center_id],chillingcenters[zone])</f>
        <v>KA1</v>
      </c>
      <c r="N500" t="str">
        <f>_xlfn.XLOOKUP(scd[[#This Row],[zone]],plants[zone],plants[processing_plant_id])</f>
        <v>Plant_6</v>
      </c>
      <c r="O500" t="s">
        <v>86</v>
      </c>
      <c r="P500">
        <v>20.5</v>
      </c>
      <c r="Q500">
        <v>25.5</v>
      </c>
      <c r="R500">
        <v>4.16</v>
      </c>
      <c r="S500">
        <v>8.81</v>
      </c>
      <c r="T500">
        <v>31.8</v>
      </c>
      <c r="U500">
        <v>9.5</v>
      </c>
      <c r="V500" t="b">
        <v>1</v>
      </c>
      <c r="W500">
        <v>0</v>
      </c>
      <c r="X500">
        <v>1217.1199999999999</v>
      </c>
      <c r="Y500" s="1">
        <v>45742</v>
      </c>
      <c r="Z500" t="s">
        <v>41</v>
      </c>
      <c r="AA500" t="s">
        <v>42</v>
      </c>
      <c r="AB500" t="s">
        <v>2701</v>
      </c>
      <c r="AC500">
        <v>101</v>
      </c>
      <c r="AD500">
        <v>25.5</v>
      </c>
      <c r="AE500">
        <v>47.73</v>
      </c>
    </row>
    <row r="501" spans="1:31" x14ac:dyDescent="0.25">
      <c r="A501" t="s">
        <v>2714</v>
      </c>
      <c r="B501" s="1">
        <v>45830</v>
      </c>
      <c r="C501" s="2">
        <v>45830.385416666664</v>
      </c>
      <c r="D501" s="2">
        <v>45830.456250000003</v>
      </c>
      <c r="E501" t="s">
        <v>1561</v>
      </c>
      <c r="F501" t="str">
        <f>_xlfn.XLOOKUP(scd[[#This Row],[farm_id]],farms[farm_id],farms[farmer_name])</f>
        <v>Farmer_795</v>
      </c>
      <c r="G501" t="str">
        <f>_xlfn.XLOOKUP(scd[[#This Row],[farm_id]],farms[farm_id],farms[village])</f>
        <v>Village_194</v>
      </c>
      <c r="H501" t="str">
        <f>_xlfn.XLOOKUP(scd[[#This Row],[farm_id]],farms[farm_id],farms[district])</f>
        <v>Ludhiana</v>
      </c>
      <c r="I501" t="str">
        <f>_xlfn.XLOOKUP(scd[[#This Row],[farm_id]],farms[farm_id],farms[state])</f>
        <v>Punjab</v>
      </c>
      <c r="J501" t="str">
        <f>_xlfn.XLOOKUP(scd[[#This Row],[district]],cooperatives[district],cooperatives[cooperative_id])</f>
        <v>Coop_27</v>
      </c>
      <c r="K501" t="str">
        <f>_xlfn.XLOOKUP(scd[[#This Row],[village]],collectioncenters[village],collectioncenters[collection_center_id])</f>
        <v>CC_105</v>
      </c>
      <c r="L501" t="str">
        <f>_xlfn.XLOOKUP(scd[[#This Row],[district]],chillingcenters[district],chillingcenters[chilling_center_id])</f>
        <v>Chill_27</v>
      </c>
      <c r="M501" t="str">
        <f>_xlfn.XLOOKUP(scd[[#This Row],[chilling_center_id]],chillingcenters[chilling_center_id],chillingcenters[zone])</f>
        <v>PJ2</v>
      </c>
      <c r="N501" t="str">
        <f>_xlfn.XLOOKUP(scd[[#This Row],[zone]],plants[zone],plants[processing_plant_id])</f>
        <v>Plant_7</v>
      </c>
      <c r="O501" t="s">
        <v>399</v>
      </c>
      <c r="P501">
        <v>29.5</v>
      </c>
      <c r="Q501">
        <v>101</v>
      </c>
      <c r="R501">
        <v>4.16</v>
      </c>
      <c r="S501">
        <v>9.1199999999999992</v>
      </c>
      <c r="T501">
        <v>32.6</v>
      </c>
      <c r="U501">
        <v>29.2</v>
      </c>
      <c r="V501" t="b">
        <v>0</v>
      </c>
      <c r="W501">
        <v>1.48</v>
      </c>
      <c r="X501">
        <v>4842.6400000000003</v>
      </c>
      <c r="Y501" s="1">
        <v>45831</v>
      </c>
      <c r="Z501" t="s">
        <v>41</v>
      </c>
      <c r="AA501" t="s">
        <v>42</v>
      </c>
      <c r="AB501" t="s">
        <v>2715</v>
      </c>
      <c r="AC501">
        <v>102</v>
      </c>
      <c r="AD501">
        <v>99.52</v>
      </c>
      <c r="AE501">
        <v>48.66</v>
      </c>
    </row>
    <row r="502" spans="1:31" x14ac:dyDescent="0.25">
      <c r="A502" t="s">
        <v>2778</v>
      </c>
      <c r="B502" s="1">
        <v>45723</v>
      </c>
      <c r="C502" s="2">
        <v>45723.388194444444</v>
      </c>
      <c r="D502" s="2">
        <v>45723.413194444445</v>
      </c>
      <c r="E502" t="s">
        <v>2779</v>
      </c>
      <c r="F502" t="str">
        <f>_xlfn.XLOOKUP(scd[[#This Row],[farm_id]],farms[farm_id],farms[farmer_name])</f>
        <v>Farmer_180</v>
      </c>
      <c r="G502" t="str">
        <f>_xlfn.XLOOKUP(scd[[#This Row],[farm_id]],farms[farm_id],farms[village])</f>
        <v>Village_91</v>
      </c>
      <c r="H502" t="str">
        <f>_xlfn.XLOOKUP(scd[[#This Row],[farm_id]],farms[farm_id],farms[district])</f>
        <v>Madurai</v>
      </c>
      <c r="I502" t="str">
        <f>_xlfn.XLOOKUP(scd[[#This Row],[farm_id]],farms[farm_id],farms[state])</f>
        <v>Tamil Nadu</v>
      </c>
      <c r="J502" t="str">
        <f>_xlfn.XLOOKUP(scd[[#This Row],[district]],cooperatives[district],cooperatives[cooperative_id])</f>
        <v>Coop_20</v>
      </c>
      <c r="K502" t="str">
        <f>_xlfn.XLOOKUP(scd[[#This Row],[village]],collectioncenters[village],collectioncenters[collection_center_id])</f>
        <v>CC_187</v>
      </c>
      <c r="L502" t="str">
        <f>_xlfn.XLOOKUP(scd[[#This Row],[district]],chillingcenters[district],chillingcenters[chilling_center_id])</f>
        <v>Chill_20</v>
      </c>
      <c r="M502" t="str">
        <f>_xlfn.XLOOKUP(scd[[#This Row],[chilling_center_id]],chillingcenters[chilling_center_id],chillingcenters[zone])</f>
        <v>TN2</v>
      </c>
      <c r="N502" t="str">
        <f>_xlfn.XLOOKUP(scd[[#This Row],[zone]],plants[zone],plants[processing_plant_id])</f>
        <v>Plant_10</v>
      </c>
      <c r="O502" t="s">
        <v>714</v>
      </c>
      <c r="P502">
        <v>3.9</v>
      </c>
      <c r="Q502">
        <v>37.200000000000003</v>
      </c>
      <c r="R502">
        <v>4.16</v>
      </c>
      <c r="S502">
        <v>8.36</v>
      </c>
      <c r="T502">
        <v>31.9</v>
      </c>
      <c r="U502">
        <v>28.1</v>
      </c>
      <c r="V502" t="b">
        <v>1</v>
      </c>
      <c r="W502">
        <v>0.08</v>
      </c>
      <c r="X502">
        <v>1721.63</v>
      </c>
      <c r="Y502" s="1">
        <v>45725</v>
      </c>
      <c r="Z502" t="s">
        <v>41</v>
      </c>
      <c r="AA502" t="s">
        <v>42</v>
      </c>
      <c r="AB502" t="s">
        <v>2781</v>
      </c>
      <c r="AC502">
        <v>36</v>
      </c>
      <c r="AD502">
        <v>37.119999999999997</v>
      </c>
      <c r="AE502">
        <v>46.38</v>
      </c>
    </row>
    <row r="503" spans="1:31" x14ac:dyDescent="0.25">
      <c r="A503" t="s">
        <v>3056</v>
      </c>
      <c r="B503" s="1">
        <v>45675</v>
      </c>
      <c r="C503" s="2">
        <v>45675.387499999997</v>
      </c>
      <c r="D503" s="2">
        <v>45675.459722222222</v>
      </c>
      <c r="E503" t="s">
        <v>776</v>
      </c>
      <c r="F503" t="str">
        <f>_xlfn.XLOOKUP(scd[[#This Row],[farm_id]],farms[farm_id],farms[farmer_name])</f>
        <v>Farmer_676</v>
      </c>
      <c r="G503" t="str">
        <f>_xlfn.XLOOKUP(scd[[#This Row],[farm_id]],farms[farm_id],farms[village])</f>
        <v>Village_54</v>
      </c>
      <c r="H503" t="str">
        <f>_xlfn.XLOOKUP(scd[[#This Row],[farm_id]],farms[farm_id],farms[district])</f>
        <v>Gurugram</v>
      </c>
      <c r="I503" t="str">
        <f>_xlfn.XLOOKUP(scd[[#This Row],[farm_id]],farms[farm_id],farms[state])</f>
        <v>Haryana</v>
      </c>
      <c r="J503" t="str">
        <f>_xlfn.XLOOKUP(scd[[#This Row],[district]],cooperatives[district],cooperatives[cooperative_id])</f>
        <v>Coop_2</v>
      </c>
      <c r="K503" t="str">
        <f>_xlfn.XLOOKUP(scd[[#This Row],[village]],collectioncenters[village],collectioncenters[collection_center_id])</f>
        <v>CC_149</v>
      </c>
      <c r="L503" t="str">
        <f>_xlfn.XLOOKUP(scd[[#This Row],[district]],chillingcenters[district],chillingcenters[chilling_center_id])</f>
        <v>Chill_2</v>
      </c>
      <c r="M503" t="str">
        <f>_xlfn.XLOOKUP(scd[[#This Row],[chilling_center_id]],chillingcenters[chilling_center_id],chillingcenters[zone])</f>
        <v>HR1</v>
      </c>
      <c r="N503" t="str">
        <f>_xlfn.XLOOKUP(scd[[#This Row],[zone]],plants[zone],plants[processing_plant_id])</f>
        <v>Plant_11</v>
      </c>
      <c r="O503" t="s">
        <v>632</v>
      </c>
      <c r="P503">
        <v>32.5</v>
      </c>
      <c r="Q503">
        <v>6.1</v>
      </c>
      <c r="R503">
        <v>4.16</v>
      </c>
      <c r="S503">
        <v>8.8800000000000008</v>
      </c>
      <c r="T503">
        <v>32.1</v>
      </c>
      <c r="U503">
        <v>9.1</v>
      </c>
      <c r="V503" t="b">
        <v>1</v>
      </c>
      <c r="W503">
        <v>0.27</v>
      </c>
      <c r="X503">
        <v>279.49</v>
      </c>
      <c r="Y503" s="1">
        <v>45675</v>
      </c>
      <c r="Z503" t="s">
        <v>118</v>
      </c>
      <c r="AA503" t="s">
        <v>109</v>
      </c>
      <c r="AB503" t="s">
        <v>3057</v>
      </c>
      <c r="AC503">
        <v>104</v>
      </c>
      <c r="AD503">
        <v>5.83</v>
      </c>
      <c r="AE503">
        <v>47.94</v>
      </c>
    </row>
    <row r="504" spans="1:31" x14ac:dyDescent="0.25">
      <c r="A504" t="s">
        <v>3291</v>
      </c>
      <c r="B504" s="1">
        <v>45783</v>
      </c>
      <c r="C504" s="2">
        <v>45783.261805555558</v>
      </c>
      <c r="D504" s="2">
        <v>45783.322916666664</v>
      </c>
      <c r="E504" t="s">
        <v>67</v>
      </c>
      <c r="F504" t="str">
        <f>_xlfn.XLOOKUP(scd[[#This Row],[farm_id]],farms[farm_id],farms[farmer_name])</f>
        <v>Farmer_622</v>
      </c>
      <c r="G504" t="str">
        <f>_xlfn.XLOOKUP(scd[[#This Row],[farm_id]],farms[farm_id],farms[village])</f>
        <v>Village_171</v>
      </c>
      <c r="H504" t="str">
        <f>_xlfn.XLOOKUP(scd[[#This Row],[farm_id]],farms[farm_id],farms[district])</f>
        <v>Patiala</v>
      </c>
      <c r="I504" t="str">
        <f>_xlfn.XLOOKUP(scd[[#This Row],[farm_id]],farms[farm_id],farms[state])</f>
        <v>Punjab</v>
      </c>
      <c r="J504" t="str">
        <f>_xlfn.XLOOKUP(scd[[#This Row],[district]],cooperatives[district],cooperatives[cooperative_id])</f>
        <v>Coop_13</v>
      </c>
      <c r="K504" t="str">
        <f>_xlfn.XLOOKUP(scd[[#This Row],[village]],collectioncenters[village],collectioncenters[collection_center_id])</f>
        <v>CC_81</v>
      </c>
      <c r="L504" t="str">
        <f>_xlfn.XLOOKUP(scd[[#This Row],[district]],chillingcenters[district],chillingcenters[chilling_center_id])</f>
        <v>Chill_13</v>
      </c>
      <c r="M504" t="str">
        <f>_xlfn.XLOOKUP(scd[[#This Row],[chilling_center_id]],chillingcenters[chilling_center_id],chillingcenters[zone])</f>
        <v>PJ2</v>
      </c>
      <c r="N504" t="str">
        <f>_xlfn.XLOOKUP(scd[[#This Row],[zone]],plants[zone],plants[processing_plant_id])</f>
        <v>Plant_7</v>
      </c>
      <c r="O504" t="s">
        <v>458</v>
      </c>
      <c r="P504">
        <v>6.3</v>
      </c>
      <c r="Q504">
        <v>30.8</v>
      </c>
      <c r="R504">
        <v>4.16</v>
      </c>
      <c r="S504">
        <v>9.19</v>
      </c>
      <c r="T504">
        <v>26.4</v>
      </c>
      <c r="U504">
        <v>24.6</v>
      </c>
      <c r="V504" t="b">
        <v>1</v>
      </c>
      <c r="W504">
        <v>0.17</v>
      </c>
      <c r="X504">
        <v>1496.89</v>
      </c>
      <c r="Y504" s="1">
        <v>45783</v>
      </c>
      <c r="Z504" t="s">
        <v>76</v>
      </c>
      <c r="AA504" t="s">
        <v>42</v>
      </c>
      <c r="AB504" t="s">
        <v>3292</v>
      </c>
      <c r="AC504">
        <v>88</v>
      </c>
      <c r="AD504">
        <v>30.63</v>
      </c>
      <c r="AE504">
        <v>48.87</v>
      </c>
    </row>
    <row r="505" spans="1:31" x14ac:dyDescent="0.25">
      <c r="A505" t="s">
        <v>1925</v>
      </c>
      <c r="B505" s="1">
        <v>45742</v>
      </c>
      <c r="C505" s="2">
        <v>45742.188888888886</v>
      </c>
      <c r="D505" s="2">
        <v>45742.211805555555</v>
      </c>
      <c r="E505" t="s">
        <v>1926</v>
      </c>
      <c r="F505" t="str">
        <f>_xlfn.XLOOKUP(scd[[#This Row],[farm_id]],farms[farm_id],farms[farmer_name])</f>
        <v>Farmer_298</v>
      </c>
      <c r="G505" t="str">
        <f>_xlfn.XLOOKUP(scd[[#This Row],[farm_id]],farms[farm_id],farms[village])</f>
        <v>Village_195</v>
      </c>
      <c r="H505" t="str">
        <f>_xlfn.XLOOKUP(scd[[#This Row],[farm_id]],farms[farm_id],farms[district])</f>
        <v>Hubli</v>
      </c>
      <c r="I505" t="str">
        <f>_xlfn.XLOOKUP(scd[[#This Row],[farm_id]],farms[farm_id],farms[state])</f>
        <v>Karnataka</v>
      </c>
      <c r="J505" t="str">
        <f>_xlfn.XLOOKUP(scd[[#This Row],[district]],cooperatives[district],cooperatives[cooperative_id])</f>
        <v>Coop_18</v>
      </c>
      <c r="K505" t="str">
        <f>_xlfn.XLOOKUP(scd[[#This Row],[village]],collectioncenters[village],collectioncenters[collection_center_id])</f>
        <v>CC_106</v>
      </c>
      <c r="L505" t="str">
        <f>_xlfn.XLOOKUP(scd[[#This Row],[district]],chillingcenters[district],chillingcenters[chilling_center_id])</f>
        <v>Chill_18</v>
      </c>
      <c r="M505" t="str">
        <f>_xlfn.XLOOKUP(scd[[#This Row],[chilling_center_id]],chillingcenters[chilling_center_id],chillingcenters[zone])</f>
        <v>KA2</v>
      </c>
      <c r="N505" t="str">
        <f>_xlfn.XLOOKUP(scd[[#This Row],[zone]],plants[zone],plants[processing_plant_id])</f>
        <v>Plant_8</v>
      </c>
      <c r="O505" t="s">
        <v>522</v>
      </c>
      <c r="P505">
        <v>1.8</v>
      </c>
      <c r="Q505">
        <v>19.899999999999999</v>
      </c>
      <c r="R505">
        <v>4.17</v>
      </c>
      <c r="S505">
        <v>8.73</v>
      </c>
      <c r="T505">
        <v>29.8</v>
      </c>
      <c r="U505">
        <v>7.6</v>
      </c>
      <c r="V505" t="b">
        <v>1</v>
      </c>
      <c r="W505">
        <v>0</v>
      </c>
      <c r="X505">
        <v>946.05</v>
      </c>
      <c r="Y505" s="1">
        <v>45742</v>
      </c>
      <c r="Z505" t="s">
        <v>118</v>
      </c>
      <c r="AA505" t="s">
        <v>42</v>
      </c>
      <c r="AB505" t="s">
        <v>1927</v>
      </c>
      <c r="AC505">
        <v>33</v>
      </c>
      <c r="AD505">
        <v>19.899999999999999</v>
      </c>
      <c r="AE505">
        <v>47.54</v>
      </c>
    </row>
    <row r="506" spans="1:31" x14ac:dyDescent="0.25">
      <c r="A506" t="s">
        <v>2859</v>
      </c>
      <c r="B506" s="1">
        <v>45663</v>
      </c>
      <c r="C506" s="2">
        <v>45663.279166666667</v>
      </c>
      <c r="D506" s="2">
        <v>45663.318749999999</v>
      </c>
      <c r="E506" t="s">
        <v>2860</v>
      </c>
      <c r="F506" t="str">
        <f>_xlfn.XLOOKUP(scd[[#This Row],[farm_id]],farms[farm_id],farms[farmer_name])</f>
        <v>Farmer_125</v>
      </c>
      <c r="G506" t="str">
        <f>_xlfn.XLOOKUP(scd[[#This Row],[farm_id]],farms[farm_id],farms[village])</f>
        <v>Village_86</v>
      </c>
      <c r="H506" t="str">
        <f>_xlfn.XLOOKUP(scd[[#This Row],[farm_id]],farms[farm_id],farms[district])</f>
        <v>Karnal</v>
      </c>
      <c r="I506" t="str">
        <f>_xlfn.XLOOKUP(scd[[#This Row],[farm_id]],farms[farm_id],farms[state])</f>
        <v>Haryana</v>
      </c>
      <c r="J506" t="str">
        <f>_xlfn.XLOOKUP(scd[[#This Row],[district]],cooperatives[district],cooperatives[cooperative_id])</f>
        <v>Coop_1</v>
      </c>
      <c r="K506" t="str">
        <f>_xlfn.XLOOKUP(scd[[#This Row],[village]],collectioncenters[village],collectioncenters[collection_center_id])</f>
        <v>CC_181</v>
      </c>
      <c r="L506" t="str">
        <f>_xlfn.XLOOKUP(scd[[#This Row],[district]],chillingcenters[district],chillingcenters[chilling_center_id])</f>
        <v>Chill_1</v>
      </c>
      <c r="M506" t="str">
        <f>_xlfn.XLOOKUP(scd[[#This Row],[chilling_center_id]],chillingcenters[chilling_center_id],chillingcenters[zone])</f>
        <v>HR1</v>
      </c>
      <c r="N506" t="str">
        <f>_xlfn.XLOOKUP(scd[[#This Row],[zone]],plants[zone],plants[processing_plant_id])</f>
        <v>Plant_11</v>
      </c>
      <c r="O506" t="s">
        <v>545</v>
      </c>
      <c r="P506">
        <v>18.600000000000001</v>
      </c>
      <c r="Q506">
        <v>37.6</v>
      </c>
      <c r="R506">
        <v>4.17</v>
      </c>
      <c r="S506">
        <v>8.99</v>
      </c>
      <c r="T506">
        <v>36.299999999999997</v>
      </c>
      <c r="U506">
        <v>34.9</v>
      </c>
      <c r="V506" t="b">
        <v>1</v>
      </c>
      <c r="W506">
        <v>0.32</v>
      </c>
      <c r="X506">
        <v>1801.37</v>
      </c>
      <c r="Y506" s="1">
        <v>45663</v>
      </c>
      <c r="Z506" t="s">
        <v>41</v>
      </c>
      <c r="AA506" t="s">
        <v>42</v>
      </c>
      <c r="AB506" t="s">
        <v>2861</v>
      </c>
      <c r="AC506">
        <v>57</v>
      </c>
      <c r="AD506">
        <v>37.28</v>
      </c>
      <c r="AE506">
        <v>48.32</v>
      </c>
    </row>
    <row r="507" spans="1:31" x14ac:dyDescent="0.25">
      <c r="A507" t="s">
        <v>218</v>
      </c>
      <c r="B507" s="1">
        <v>45815</v>
      </c>
      <c r="C507" s="2">
        <v>45815.289583333331</v>
      </c>
      <c r="D507" s="2">
        <v>45815.357638888891</v>
      </c>
      <c r="E507" t="s">
        <v>219</v>
      </c>
      <c r="F507" t="str">
        <f>_xlfn.XLOOKUP(scd[[#This Row],[farm_id]],farms[farm_id],farms[farmer_name])</f>
        <v>Farmer_327</v>
      </c>
      <c r="G507" t="str">
        <f>_xlfn.XLOOKUP(scd[[#This Row],[farm_id]],farms[farm_id],farms[village])</f>
        <v>Village_21</v>
      </c>
      <c r="H507" t="str">
        <f>_xlfn.XLOOKUP(scd[[#This Row],[farm_id]],farms[farm_id],farms[district])</f>
        <v>Nashik</v>
      </c>
      <c r="I507" t="str">
        <f>_xlfn.XLOOKUP(scd[[#This Row],[farm_id]],farms[farm_id],farms[state])</f>
        <v>Maharashtra</v>
      </c>
      <c r="J507" t="str">
        <f>_xlfn.XLOOKUP(scd[[#This Row],[district]],cooperatives[district],cooperatives[cooperative_id])</f>
        <v>Coop_10</v>
      </c>
      <c r="K507" t="str">
        <f>_xlfn.XLOOKUP(scd[[#This Row],[village]],collectioncenters[village],collectioncenters[collection_center_id])</f>
        <v>CC_113</v>
      </c>
      <c r="L507" t="str">
        <f>_xlfn.XLOOKUP(scd[[#This Row],[district]],chillingcenters[district],chillingcenters[chilling_center_id])</f>
        <v>Chill_10</v>
      </c>
      <c r="M507" t="str">
        <f>_xlfn.XLOOKUP(scd[[#This Row],[chilling_center_id]],chillingcenters[chilling_center_id],chillingcenters[zone])</f>
        <v>MH1</v>
      </c>
      <c r="N507" t="str">
        <f>_xlfn.XLOOKUP(scd[[#This Row],[zone]],plants[zone],plants[processing_plant_id])</f>
        <v>Plant_4</v>
      </c>
      <c r="O507" t="s">
        <v>223</v>
      </c>
      <c r="P507">
        <v>4.5999999999999996</v>
      </c>
      <c r="Q507">
        <v>264</v>
      </c>
      <c r="R507">
        <v>4.18</v>
      </c>
      <c r="S507">
        <v>8.39</v>
      </c>
      <c r="T507">
        <v>29.8</v>
      </c>
      <c r="U507">
        <v>12</v>
      </c>
      <c r="V507" t="b">
        <v>0</v>
      </c>
      <c r="W507">
        <v>2.84</v>
      </c>
      <c r="X507">
        <v>12162.22</v>
      </c>
      <c r="Y507" s="1">
        <v>45817</v>
      </c>
      <c r="Z507" t="s">
        <v>41</v>
      </c>
      <c r="AA507" t="s">
        <v>42</v>
      </c>
      <c r="AB507" t="s">
        <v>224</v>
      </c>
      <c r="AC507">
        <v>98</v>
      </c>
      <c r="AD507">
        <v>261.16000000000003</v>
      </c>
      <c r="AE507">
        <v>46.57</v>
      </c>
    </row>
    <row r="508" spans="1:31" x14ac:dyDescent="0.25">
      <c r="A508" t="s">
        <v>395</v>
      </c>
      <c r="B508" s="1">
        <v>45710</v>
      </c>
      <c r="C508" s="2">
        <v>45710.293749999997</v>
      </c>
      <c r="D508" s="2">
        <v>45710.306250000001</v>
      </c>
      <c r="E508" t="s">
        <v>396</v>
      </c>
      <c r="F508" t="str">
        <f>_xlfn.XLOOKUP(scd[[#This Row],[farm_id]],farms[farm_id],farms[farmer_name])</f>
        <v>Farmer_835</v>
      </c>
      <c r="G508" t="str">
        <f>_xlfn.XLOOKUP(scd[[#This Row],[farm_id]],farms[farm_id],farms[village])</f>
        <v>Village_20</v>
      </c>
      <c r="H508" t="str">
        <f>_xlfn.XLOOKUP(scd[[#This Row],[farm_id]],farms[farm_id],farms[district])</f>
        <v>Surat</v>
      </c>
      <c r="I508" t="str">
        <f>_xlfn.XLOOKUP(scd[[#This Row],[farm_id]],farms[farm_id],farms[state])</f>
        <v>Gujarat</v>
      </c>
      <c r="J508" t="str">
        <f>_xlfn.XLOOKUP(scd[[#This Row],[district]],cooperatives[district],cooperatives[cooperative_id])</f>
        <v>Coop_12</v>
      </c>
      <c r="K508" t="str">
        <f>_xlfn.XLOOKUP(scd[[#This Row],[village]],collectioncenters[village],collectioncenters[collection_center_id])</f>
        <v>CC_111</v>
      </c>
      <c r="L508" t="str">
        <f>_xlfn.XLOOKUP(scd[[#This Row],[district]],chillingcenters[district],chillingcenters[chilling_center_id])</f>
        <v>Chill_12</v>
      </c>
      <c r="M508" t="str">
        <f>_xlfn.XLOOKUP(scd[[#This Row],[chilling_center_id]],chillingcenters[chilling_center_id],chillingcenters[zone])</f>
        <v>MH1</v>
      </c>
      <c r="N508" t="str">
        <f>_xlfn.XLOOKUP(scd[[#This Row],[zone]],plants[zone],plants[processing_plant_id])</f>
        <v>Plant_4</v>
      </c>
      <c r="O508" t="s">
        <v>399</v>
      </c>
      <c r="P508">
        <v>11.5</v>
      </c>
      <c r="Q508">
        <v>9.4</v>
      </c>
      <c r="R508">
        <v>4.18</v>
      </c>
      <c r="S508">
        <v>8.3000000000000007</v>
      </c>
      <c r="T508">
        <v>35.4</v>
      </c>
      <c r="U508">
        <v>12</v>
      </c>
      <c r="V508" t="b">
        <v>1</v>
      </c>
      <c r="W508">
        <v>0.1</v>
      </c>
      <c r="X508">
        <v>430.59</v>
      </c>
      <c r="Y508" s="1">
        <v>45713</v>
      </c>
      <c r="Z508" t="s">
        <v>76</v>
      </c>
      <c r="AA508" t="s">
        <v>42</v>
      </c>
      <c r="AB508" t="s">
        <v>400</v>
      </c>
      <c r="AC508">
        <v>18</v>
      </c>
      <c r="AD508">
        <v>9.3000000000000007</v>
      </c>
      <c r="AE508">
        <v>46.3</v>
      </c>
    </row>
    <row r="509" spans="1:31" x14ac:dyDescent="0.25">
      <c r="A509" t="s">
        <v>640</v>
      </c>
      <c r="B509" s="1">
        <v>45793</v>
      </c>
      <c r="C509" s="2">
        <v>45793.424305555556</v>
      </c>
      <c r="D509" s="2">
        <v>45793.432638888888</v>
      </c>
      <c r="E509" t="s">
        <v>641</v>
      </c>
      <c r="F509" t="str">
        <f>_xlfn.XLOOKUP(scd[[#This Row],[farm_id]],farms[farm_id],farms[farmer_name])</f>
        <v>Farmer_222</v>
      </c>
      <c r="G509" t="str">
        <f>_xlfn.XLOOKUP(scd[[#This Row],[farm_id]],farms[farm_id],farms[village])</f>
        <v>Village_130</v>
      </c>
      <c r="H509" t="str">
        <f>_xlfn.XLOOKUP(scd[[#This Row],[farm_id]],farms[farm_id],farms[district])</f>
        <v>Jaipur</v>
      </c>
      <c r="I509" t="str">
        <f>_xlfn.XLOOKUP(scd[[#This Row],[farm_id]],farms[farm_id],farms[state])</f>
        <v>Rajasthan</v>
      </c>
      <c r="J509" t="str">
        <f>_xlfn.XLOOKUP(scd[[#This Row],[district]],cooperatives[district],cooperatives[cooperative_id])</f>
        <v>Coop_8</v>
      </c>
      <c r="K509" t="str">
        <f>_xlfn.XLOOKUP(scd[[#This Row],[village]],collectioncenters[village],collectioncenters[collection_center_id])</f>
        <v>CC_36</v>
      </c>
      <c r="L509" t="str">
        <f>_xlfn.XLOOKUP(scd[[#This Row],[district]],chillingcenters[district],chillingcenters[chilling_center_id])</f>
        <v>Chill_8</v>
      </c>
      <c r="M509" t="str">
        <f>_xlfn.XLOOKUP(scd[[#This Row],[chilling_center_id]],chillingcenters[chilling_center_id],chillingcenters[zone])</f>
        <v>RJ1</v>
      </c>
      <c r="N509" t="str">
        <f>_xlfn.XLOOKUP(scd[[#This Row],[zone]],plants[zone],plants[processing_plant_id])</f>
        <v>Plant_2</v>
      </c>
      <c r="O509" t="s">
        <v>453</v>
      </c>
      <c r="P509">
        <v>19.399999999999999</v>
      </c>
      <c r="Q509">
        <v>16.399999999999999</v>
      </c>
      <c r="R509">
        <v>4.18</v>
      </c>
      <c r="S509">
        <v>8.4499999999999993</v>
      </c>
      <c r="T509">
        <v>35.1</v>
      </c>
      <c r="U509">
        <v>12</v>
      </c>
      <c r="V509" t="b">
        <v>0</v>
      </c>
      <c r="W509">
        <v>0</v>
      </c>
      <c r="X509">
        <v>766.7</v>
      </c>
      <c r="Y509" s="1">
        <v>45793</v>
      </c>
      <c r="Z509" t="s">
        <v>41</v>
      </c>
      <c r="AA509" t="s">
        <v>42</v>
      </c>
      <c r="AB509" t="s">
        <v>643</v>
      </c>
      <c r="AC509">
        <v>12</v>
      </c>
      <c r="AD509">
        <v>16.399999999999999</v>
      </c>
      <c r="AE509">
        <v>46.75</v>
      </c>
    </row>
    <row r="510" spans="1:31" x14ac:dyDescent="0.25">
      <c r="A510" t="s">
        <v>1633</v>
      </c>
      <c r="B510" s="1">
        <v>45714</v>
      </c>
      <c r="C510" s="2">
        <v>45714.183333333334</v>
      </c>
      <c r="D510" s="2">
        <v>45714.197222222225</v>
      </c>
      <c r="E510" t="s">
        <v>1029</v>
      </c>
      <c r="F510" t="str">
        <f>_xlfn.XLOOKUP(scd[[#This Row],[farm_id]],farms[farm_id],farms[farmer_name])</f>
        <v>Farmer_564</v>
      </c>
      <c r="G510" t="str">
        <f>_xlfn.XLOOKUP(scd[[#This Row],[farm_id]],farms[farm_id],farms[village])</f>
        <v>Village_34</v>
      </c>
      <c r="H510" t="str">
        <f>_xlfn.XLOOKUP(scd[[#This Row],[farm_id]],farms[farm_id],farms[district])</f>
        <v>Nashik</v>
      </c>
      <c r="I510" t="str">
        <f>_xlfn.XLOOKUP(scd[[#This Row],[farm_id]],farms[farm_id],farms[state])</f>
        <v>Maharashtra</v>
      </c>
      <c r="J510" t="str">
        <f>_xlfn.XLOOKUP(scd[[#This Row],[district]],cooperatives[district],cooperatives[cooperative_id])</f>
        <v>Coop_10</v>
      </c>
      <c r="K510" t="str">
        <f>_xlfn.XLOOKUP(scd[[#This Row],[village]],collectioncenters[village],collectioncenters[collection_center_id])</f>
        <v>CC_127</v>
      </c>
      <c r="L510" t="str">
        <f>_xlfn.XLOOKUP(scd[[#This Row],[district]],chillingcenters[district],chillingcenters[chilling_center_id])</f>
        <v>Chill_10</v>
      </c>
      <c r="M510" t="str">
        <f>_xlfn.XLOOKUP(scd[[#This Row],[chilling_center_id]],chillingcenters[chilling_center_id],chillingcenters[zone])</f>
        <v>MH1</v>
      </c>
      <c r="N510" t="str">
        <f>_xlfn.XLOOKUP(scd[[#This Row],[zone]],plants[zone],plants[processing_plant_id])</f>
        <v>Plant_4</v>
      </c>
      <c r="O510" t="s">
        <v>313</v>
      </c>
      <c r="P510">
        <v>24.4</v>
      </c>
      <c r="Q510">
        <v>59.9</v>
      </c>
      <c r="R510">
        <v>4.18</v>
      </c>
      <c r="S510">
        <v>8.8000000000000007</v>
      </c>
      <c r="T510">
        <v>28.2</v>
      </c>
      <c r="U510">
        <v>4.9000000000000004</v>
      </c>
      <c r="V510" t="b">
        <v>1</v>
      </c>
      <c r="W510">
        <v>0</v>
      </c>
      <c r="X510">
        <v>2863.22</v>
      </c>
      <c r="Y510" s="1">
        <v>45717</v>
      </c>
      <c r="Z510" t="s">
        <v>41</v>
      </c>
      <c r="AA510" t="s">
        <v>42</v>
      </c>
      <c r="AB510" t="s">
        <v>1634</v>
      </c>
      <c r="AC510">
        <v>20</v>
      </c>
      <c r="AD510">
        <v>59.9</v>
      </c>
      <c r="AE510">
        <v>47.8</v>
      </c>
    </row>
    <row r="511" spans="1:31" x14ac:dyDescent="0.25">
      <c r="A511" t="s">
        <v>2444</v>
      </c>
      <c r="B511" s="1">
        <v>45713</v>
      </c>
      <c r="C511" s="2">
        <v>45713.418055555558</v>
      </c>
      <c r="D511" s="2">
        <v>45713.517361111109</v>
      </c>
      <c r="E511" t="s">
        <v>1598</v>
      </c>
      <c r="F511" t="str">
        <f>_xlfn.XLOOKUP(scd[[#This Row],[farm_id]],farms[farm_id],farms[farmer_name])</f>
        <v>Farmer_759</v>
      </c>
      <c r="G511" t="str">
        <f>_xlfn.XLOOKUP(scd[[#This Row],[farm_id]],farms[farm_id],farms[village])</f>
        <v>Village_39</v>
      </c>
      <c r="H511" t="str">
        <f>_xlfn.XLOOKUP(scd[[#This Row],[farm_id]],farms[farm_id],farms[district])</f>
        <v>Tiruchirappalli</v>
      </c>
      <c r="I511" t="str">
        <f>_xlfn.XLOOKUP(scd[[#This Row],[farm_id]],farms[farm_id],farms[state])</f>
        <v>Tamil Nadu</v>
      </c>
      <c r="J511" t="str">
        <f>_xlfn.XLOOKUP(scd[[#This Row],[district]],cooperatives[district],cooperatives[cooperative_id])</f>
        <v>Coop_9</v>
      </c>
      <c r="K511" t="str">
        <f>_xlfn.XLOOKUP(scd[[#This Row],[village]],collectioncenters[village],collectioncenters[collection_center_id])</f>
        <v>CC_132</v>
      </c>
      <c r="L511" t="str">
        <f>_xlfn.XLOOKUP(scd[[#This Row],[district]],chillingcenters[district],chillingcenters[chilling_center_id])</f>
        <v>Chill_9</v>
      </c>
      <c r="M511" t="str">
        <f>_xlfn.XLOOKUP(scd[[#This Row],[chilling_center_id]],chillingcenters[chilling_center_id],chillingcenters[zone])</f>
        <v>TN2</v>
      </c>
      <c r="N511" t="str">
        <f>_xlfn.XLOOKUP(scd[[#This Row],[zone]],plants[zone],plants[processing_plant_id])</f>
        <v>Plant_10</v>
      </c>
      <c r="O511" t="s">
        <v>215</v>
      </c>
      <c r="P511">
        <v>9.1999999999999993</v>
      </c>
      <c r="Q511">
        <v>5.4</v>
      </c>
      <c r="R511">
        <v>4.18</v>
      </c>
      <c r="S511">
        <v>8.4499999999999993</v>
      </c>
      <c r="T511">
        <v>36.200000000000003</v>
      </c>
      <c r="U511">
        <v>34.6</v>
      </c>
      <c r="V511" t="b">
        <v>1</v>
      </c>
      <c r="W511">
        <v>0</v>
      </c>
      <c r="X511">
        <v>252.45</v>
      </c>
      <c r="Y511" s="1">
        <v>45713</v>
      </c>
      <c r="Z511" t="s">
        <v>41</v>
      </c>
      <c r="AA511" t="s">
        <v>109</v>
      </c>
      <c r="AB511" t="s">
        <v>2445</v>
      </c>
      <c r="AC511">
        <v>143</v>
      </c>
      <c r="AD511">
        <v>5.4</v>
      </c>
      <c r="AE511">
        <v>46.75</v>
      </c>
    </row>
    <row r="512" spans="1:31" x14ac:dyDescent="0.25">
      <c r="A512" t="s">
        <v>3148</v>
      </c>
      <c r="B512" s="1">
        <v>45778</v>
      </c>
      <c r="C512" s="2">
        <v>45778.31527777778</v>
      </c>
      <c r="D512" s="2">
        <v>45778.320833333331</v>
      </c>
      <c r="E512" t="s">
        <v>3149</v>
      </c>
      <c r="F512" t="str">
        <f>_xlfn.XLOOKUP(scd[[#This Row],[farm_id]],farms[farm_id],farms[farmer_name])</f>
        <v>Farmer_329</v>
      </c>
      <c r="G512" t="str">
        <f>_xlfn.XLOOKUP(scd[[#This Row],[farm_id]],farms[farm_id],farms[village])</f>
        <v>Village_152</v>
      </c>
      <c r="H512" t="str">
        <f>_xlfn.XLOOKUP(scd[[#This Row],[farm_id]],farms[farm_id],farms[district])</f>
        <v>Ludhiana</v>
      </c>
      <c r="I512" t="str">
        <f>_xlfn.XLOOKUP(scd[[#This Row],[farm_id]],farms[farm_id],farms[state])</f>
        <v>Punjab</v>
      </c>
      <c r="J512" t="str">
        <f>_xlfn.XLOOKUP(scd[[#This Row],[district]],cooperatives[district],cooperatives[cooperative_id])</f>
        <v>Coop_27</v>
      </c>
      <c r="K512" t="str">
        <f>_xlfn.XLOOKUP(scd[[#This Row],[village]],collectioncenters[village],collectioncenters[collection_center_id])</f>
        <v>CC_60</v>
      </c>
      <c r="L512" t="str">
        <f>_xlfn.XLOOKUP(scd[[#This Row],[district]],chillingcenters[district],chillingcenters[chilling_center_id])</f>
        <v>Chill_27</v>
      </c>
      <c r="M512" t="str">
        <f>_xlfn.XLOOKUP(scd[[#This Row],[chilling_center_id]],chillingcenters[chilling_center_id],chillingcenters[zone])</f>
        <v>PJ2</v>
      </c>
      <c r="N512" t="str">
        <f>_xlfn.XLOOKUP(scd[[#This Row],[zone]],plants[zone],plants[processing_plant_id])</f>
        <v>Plant_7</v>
      </c>
      <c r="O512" t="s">
        <v>714</v>
      </c>
      <c r="P512">
        <v>11.7</v>
      </c>
      <c r="Q512">
        <v>14.8</v>
      </c>
      <c r="R512">
        <v>4.18</v>
      </c>
      <c r="S512">
        <v>8.3800000000000008</v>
      </c>
      <c r="T512">
        <v>28.7</v>
      </c>
      <c r="U512">
        <v>3.4</v>
      </c>
      <c r="V512" t="b">
        <v>1</v>
      </c>
      <c r="W512">
        <v>0</v>
      </c>
      <c r="X512">
        <v>688.79</v>
      </c>
      <c r="Y512" s="1">
        <v>45780</v>
      </c>
      <c r="Z512" t="s">
        <v>76</v>
      </c>
      <c r="AA512" t="s">
        <v>109</v>
      </c>
      <c r="AB512" t="s">
        <v>3151</v>
      </c>
      <c r="AC512">
        <v>8</v>
      </c>
      <c r="AD512">
        <v>14.8</v>
      </c>
      <c r="AE512">
        <v>46.54</v>
      </c>
    </row>
    <row r="513" spans="1:31" x14ac:dyDescent="0.25">
      <c r="A513" t="s">
        <v>165</v>
      </c>
      <c r="B513" s="1">
        <v>45761</v>
      </c>
      <c r="C513" s="2">
        <v>45761.45416666667</v>
      </c>
      <c r="D513" s="2">
        <v>45761.495833333334</v>
      </c>
      <c r="E513" t="s">
        <v>166</v>
      </c>
      <c r="F513" t="str">
        <f>_xlfn.XLOOKUP(scd[[#This Row],[farm_id]],farms[farm_id],farms[farmer_name])</f>
        <v>Farmer_76</v>
      </c>
      <c r="G513" t="str">
        <f>_xlfn.XLOOKUP(scd[[#This Row],[farm_id]],farms[farm_id],farms[village])</f>
        <v>Village_157</v>
      </c>
      <c r="H513" t="str">
        <f>_xlfn.XLOOKUP(scd[[#This Row],[farm_id]],farms[farm_id],farms[district])</f>
        <v>Bikaner</v>
      </c>
      <c r="I513" t="str">
        <f>_xlfn.XLOOKUP(scd[[#This Row],[farm_id]],farms[farm_id],farms[state])</f>
        <v>Rajasthan</v>
      </c>
      <c r="J513" t="str">
        <f>_xlfn.XLOOKUP(scd[[#This Row],[district]],cooperatives[district],cooperatives[cooperative_id])</f>
        <v>Coop_14</v>
      </c>
      <c r="K513" t="str">
        <f>_xlfn.XLOOKUP(scd[[#This Row],[village]],collectioncenters[village],collectioncenters[collection_center_id])</f>
        <v>CC_65</v>
      </c>
      <c r="L513" t="str">
        <f>_xlfn.XLOOKUP(scd[[#This Row],[district]],chillingcenters[district],chillingcenters[chilling_center_id])</f>
        <v>Chill_14</v>
      </c>
      <c r="M513" t="str">
        <f>_xlfn.XLOOKUP(scd[[#This Row],[chilling_center_id]],chillingcenters[chilling_center_id],chillingcenters[zone])</f>
        <v>RJ1</v>
      </c>
      <c r="N513" t="str">
        <f>_xlfn.XLOOKUP(scd[[#This Row],[zone]],plants[zone],plants[processing_plant_id])</f>
        <v>Plant_2</v>
      </c>
      <c r="O513" t="s">
        <v>40</v>
      </c>
      <c r="P513">
        <v>11</v>
      </c>
      <c r="Q513">
        <v>12.3</v>
      </c>
      <c r="R513">
        <v>4.1900000000000004</v>
      </c>
      <c r="S513">
        <v>8.4700000000000006</v>
      </c>
      <c r="T513">
        <v>30.5</v>
      </c>
      <c r="U513">
        <v>11.1</v>
      </c>
      <c r="V513" t="b">
        <v>1</v>
      </c>
      <c r="W513">
        <v>0</v>
      </c>
      <c r="X513">
        <v>576.38</v>
      </c>
      <c r="Y513" s="1">
        <v>45764</v>
      </c>
      <c r="Z513" t="s">
        <v>41</v>
      </c>
      <c r="AA513" t="s">
        <v>42</v>
      </c>
      <c r="AB513" t="s">
        <v>170</v>
      </c>
      <c r="AC513">
        <v>60</v>
      </c>
      <c r="AD513">
        <v>12.3</v>
      </c>
      <c r="AE513">
        <v>46.86</v>
      </c>
    </row>
    <row r="514" spans="1:31" x14ac:dyDescent="0.25">
      <c r="A514" t="s">
        <v>748</v>
      </c>
      <c r="B514" s="1">
        <v>45658</v>
      </c>
      <c r="C514" s="2">
        <v>45658.262499999997</v>
      </c>
      <c r="D514" s="2">
        <v>45658.288888888892</v>
      </c>
      <c r="E514" t="s">
        <v>749</v>
      </c>
      <c r="F514" t="str">
        <f>_xlfn.XLOOKUP(scd[[#This Row],[farm_id]],farms[farm_id],farms[farmer_name])</f>
        <v>Farmer_504</v>
      </c>
      <c r="G514" t="str">
        <f>_xlfn.XLOOKUP(scd[[#This Row],[farm_id]],farms[farm_id],farms[village])</f>
        <v>Village_17</v>
      </c>
      <c r="H514" t="str">
        <f>_xlfn.XLOOKUP(scd[[#This Row],[farm_id]],farms[farm_id],farms[district])</f>
        <v>Karnal</v>
      </c>
      <c r="I514" t="str">
        <f>_xlfn.XLOOKUP(scd[[#This Row],[farm_id]],farms[farm_id],farms[state])</f>
        <v>Haryana</v>
      </c>
      <c r="J514" t="str">
        <f>_xlfn.XLOOKUP(scd[[#This Row],[district]],cooperatives[district],cooperatives[cooperative_id])</f>
        <v>Coop_1</v>
      </c>
      <c r="K514" t="str">
        <f>_xlfn.XLOOKUP(scd[[#This Row],[village]],collectioncenters[village],collectioncenters[collection_center_id])</f>
        <v>CC_79</v>
      </c>
      <c r="L514" t="str">
        <f>_xlfn.XLOOKUP(scd[[#This Row],[district]],chillingcenters[district],chillingcenters[chilling_center_id])</f>
        <v>Chill_1</v>
      </c>
      <c r="M514" t="str">
        <f>_xlfn.XLOOKUP(scd[[#This Row],[chilling_center_id]],chillingcenters[chilling_center_id],chillingcenters[zone])</f>
        <v>HR1</v>
      </c>
      <c r="N514" t="str">
        <f>_xlfn.XLOOKUP(scd[[#This Row],[zone]],plants[zone],plants[processing_plant_id])</f>
        <v>Plant_11</v>
      </c>
      <c r="O514" t="s">
        <v>245</v>
      </c>
      <c r="P514">
        <v>10.9</v>
      </c>
      <c r="Q514">
        <v>7.2</v>
      </c>
      <c r="R514">
        <v>4.1900000000000004</v>
      </c>
      <c r="S514">
        <v>7.77</v>
      </c>
      <c r="T514">
        <v>32.700000000000003</v>
      </c>
      <c r="U514">
        <v>12</v>
      </c>
      <c r="V514" t="b">
        <v>1</v>
      </c>
      <c r="W514">
        <v>0.13</v>
      </c>
      <c r="X514">
        <v>316.45</v>
      </c>
      <c r="Y514" s="1">
        <v>45665</v>
      </c>
      <c r="Z514" t="s">
        <v>41</v>
      </c>
      <c r="AA514" t="s">
        <v>42</v>
      </c>
      <c r="AB514" t="s">
        <v>751</v>
      </c>
      <c r="AC514">
        <v>38</v>
      </c>
      <c r="AD514">
        <v>7.07</v>
      </c>
      <c r="AE514">
        <v>44.76</v>
      </c>
    </row>
    <row r="515" spans="1:31" x14ac:dyDescent="0.25">
      <c r="A515" t="s">
        <v>813</v>
      </c>
      <c r="B515" s="1">
        <v>45789</v>
      </c>
      <c r="C515" s="2">
        <v>45789.347222222219</v>
      </c>
      <c r="D515" s="2">
        <v>45789.4</v>
      </c>
      <c r="E515" t="s">
        <v>814</v>
      </c>
      <c r="F515" t="str">
        <f>_xlfn.XLOOKUP(scd[[#This Row],[farm_id]],farms[farm_id],farms[farmer_name])</f>
        <v>Farmer_302</v>
      </c>
      <c r="G515" t="str">
        <f>_xlfn.XLOOKUP(scd[[#This Row],[farm_id]],farms[farm_id],farms[village])</f>
        <v>Village_28</v>
      </c>
      <c r="H515" t="str">
        <f>_xlfn.XLOOKUP(scd[[#This Row],[farm_id]],farms[farm_id],farms[district])</f>
        <v>Surat</v>
      </c>
      <c r="I515" t="str">
        <f>_xlfn.XLOOKUP(scd[[#This Row],[farm_id]],farms[farm_id],farms[state])</f>
        <v>Gujarat</v>
      </c>
      <c r="J515" t="str">
        <f>_xlfn.XLOOKUP(scd[[#This Row],[district]],cooperatives[district],cooperatives[cooperative_id])</f>
        <v>Coop_12</v>
      </c>
      <c r="K515" t="str">
        <f>_xlfn.XLOOKUP(scd[[#This Row],[village]],collectioncenters[village],collectioncenters[collection_center_id])</f>
        <v>CC_120</v>
      </c>
      <c r="L515" t="str">
        <f>_xlfn.XLOOKUP(scd[[#This Row],[district]],chillingcenters[district],chillingcenters[chilling_center_id])</f>
        <v>Chill_12</v>
      </c>
      <c r="M515" t="str">
        <f>_xlfn.XLOOKUP(scd[[#This Row],[chilling_center_id]],chillingcenters[chilling_center_id],chillingcenters[zone])</f>
        <v>MH1</v>
      </c>
      <c r="N515" t="str">
        <f>_xlfn.XLOOKUP(scd[[#This Row],[zone]],plants[zone],plants[processing_plant_id])</f>
        <v>Plant_4</v>
      </c>
      <c r="O515" t="s">
        <v>605</v>
      </c>
      <c r="P515">
        <v>3.3</v>
      </c>
      <c r="Q515">
        <v>90.7</v>
      </c>
      <c r="R515">
        <v>4.1900000000000004</v>
      </c>
      <c r="S515">
        <v>8.61</v>
      </c>
      <c r="T515">
        <v>27.6</v>
      </c>
      <c r="U515">
        <v>6.9</v>
      </c>
      <c r="V515" t="b">
        <v>1</v>
      </c>
      <c r="W515">
        <v>0.16</v>
      </c>
      <c r="X515">
        <v>4280.7299999999996</v>
      </c>
      <c r="Y515" s="1">
        <v>45796</v>
      </c>
      <c r="Z515" t="s">
        <v>76</v>
      </c>
      <c r="AA515" t="s">
        <v>42</v>
      </c>
      <c r="AB515" t="s">
        <v>815</v>
      </c>
      <c r="AC515">
        <v>76</v>
      </c>
      <c r="AD515">
        <v>90.54</v>
      </c>
      <c r="AE515">
        <v>47.28</v>
      </c>
    </row>
    <row r="516" spans="1:31" x14ac:dyDescent="0.25">
      <c r="A516" t="s">
        <v>904</v>
      </c>
      <c r="B516" s="1">
        <v>45749</v>
      </c>
      <c r="C516" s="2">
        <v>45749.229861111111</v>
      </c>
      <c r="D516" s="2">
        <v>45749.258333333331</v>
      </c>
      <c r="E516" t="s">
        <v>905</v>
      </c>
      <c r="F516" t="str">
        <f>_xlfn.XLOOKUP(scd[[#This Row],[farm_id]],farms[farm_id],farms[farmer_name])</f>
        <v>Farmer_123</v>
      </c>
      <c r="G516" t="str">
        <f>_xlfn.XLOOKUP(scd[[#This Row],[farm_id]],farms[farm_id],farms[village])</f>
        <v>Village_77</v>
      </c>
      <c r="H516" t="str">
        <f>_xlfn.XLOOKUP(scd[[#This Row],[farm_id]],farms[farm_id],farms[district])</f>
        <v>Nashik</v>
      </c>
      <c r="I516" t="str">
        <f>_xlfn.XLOOKUP(scd[[#This Row],[farm_id]],farms[farm_id],farms[state])</f>
        <v>Maharashtra</v>
      </c>
      <c r="J516" t="str">
        <f>_xlfn.XLOOKUP(scd[[#This Row],[district]],cooperatives[district],cooperatives[cooperative_id])</f>
        <v>Coop_10</v>
      </c>
      <c r="K516" t="str">
        <f>_xlfn.XLOOKUP(scd[[#This Row],[village]],collectioncenters[village],collectioncenters[collection_center_id])</f>
        <v>CC_173</v>
      </c>
      <c r="L516" t="str">
        <f>_xlfn.XLOOKUP(scd[[#This Row],[district]],chillingcenters[district],chillingcenters[chilling_center_id])</f>
        <v>Chill_10</v>
      </c>
      <c r="M516" t="str">
        <f>_xlfn.XLOOKUP(scd[[#This Row],[chilling_center_id]],chillingcenters[chilling_center_id],chillingcenters[zone])</f>
        <v>MH1</v>
      </c>
      <c r="N516" t="str">
        <f>_xlfn.XLOOKUP(scd[[#This Row],[zone]],plants[zone],plants[processing_plant_id])</f>
        <v>Plant_4</v>
      </c>
      <c r="O516" t="s">
        <v>522</v>
      </c>
      <c r="P516">
        <v>3.1</v>
      </c>
      <c r="Q516">
        <v>22.7</v>
      </c>
      <c r="R516">
        <v>4.1900000000000004</v>
      </c>
      <c r="S516">
        <v>8.4700000000000006</v>
      </c>
      <c r="T516">
        <v>31.2</v>
      </c>
      <c r="U516">
        <v>12</v>
      </c>
      <c r="V516" t="b">
        <v>0</v>
      </c>
      <c r="W516">
        <v>0.76</v>
      </c>
      <c r="X516">
        <v>1028.1099999999999</v>
      </c>
      <c r="Y516" s="1">
        <v>45752</v>
      </c>
      <c r="Z516" t="s">
        <v>76</v>
      </c>
      <c r="AA516" t="s">
        <v>42</v>
      </c>
      <c r="AB516" t="s">
        <v>907</v>
      </c>
      <c r="AC516">
        <v>41</v>
      </c>
      <c r="AD516">
        <v>21.939999999999898</v>
      </c>
      <c r="AE516">
        <v>46.86</v>
      </c>
    </row>
    <row r="517" spans="1:31" x14ac:dyDescent="0.25">
      <c r="A517" t="s">
        <v>2335</v>
      </c>
      <c r="B517" s="1">
        <v>45779</v>
      </c>
      <c r="C517" s="2">
        <v>45779.328472222223</v>
      </c>
      <c r="D517" s="2">
        <v>45779.34097222222</v>
      </c>
      <c r="E517" t="s">
        <v>902</v>
      </c>
      <c r="F517" t="str">
        <f>_xlfn.XLOOKUP(scd[[#This Row],[farm_id]],farms[farm_id],farms[farmer_name])</f>
        <v>Farmer_586</v>
      </c>
      <c r="G517" t="str">
        <f>_xlfn.XLOOKUP(scd[[#This Row],[farm_id]],farms[farm_id],farms[village])</f>
        <v>Village_101</v>
      </c>
      <c r="H517" t="str">
        <f>_xlfn.XLOOKUP(scd[[#This Row],[farm_id]],farms[farm_id],farms[district])</f>
        <v>Chennai</v>
      </c>
      <c r="I517" t="str">
        <f>_xlfn.XLOOKUP(scd[[#This Row],[farm_id]],farms[farm_id],farms[state])</f>
        <v>Tamil Nadu</v>
      </c>
      <c r="J517" t="str">
        <f>_xlfn.XLOOKUP(scd[[#This Row],[district]],cooperatives[district],cooperatives[cooperative_id])</f>
        <v>Coop_22</v>
      </c>
      <c r="K517" t="str">
        <f>_xlfn.XLOOKUP(scd[[#This Row],[village]],collectioncenters[village],collectioncenters[collection_center_id])</f>
        <v>CC_4</v>
      </c>
      <c r="L517" t="str">
        <f>_xlfn.XLOOKUP(scd[[#This Row],[district]],chillingcenters[district],chillingcenters[chilling_center_id])</f>
        <v>Chill_22</v>
      </c>
      <c r="M517" t="str">
        <f>_xlfn.XLOOKUP(scd[[#This Row],[chilling_center_id]],chillingcenters[chilling_center_id],chillingcenters[zone])</f>
        <v>TN1</v>
      </c>
      <c r="N517" t="str">
        <f>_xlfn.XLOOKUP(scd[[#This Row],[zone]],plants[zone],plants[processing_plant_id])</f>
        <v>Plant_1</v>
      </c>
      <c r="O517" t="s">
        <v>273</v>
      </c>
      <c r="P517">
        <v>14.6</v>
      </c>
      <c r="Q517">
        <v>33.1</v>
      </c>
      <c r="R517">
        <v>4.1900000000000004</v>
      </c>
      <c r="S517">
        <v>8.6199999999999992</v>
      </c>
      <c r="T517">
        <v>29.2</v>
      </c>
      <c r="U517">
        <v>4.9000000000000004</v>
      </c>
      <c r="V517" t="b">
        <v>1</v>
      </c>
      <c r="W517">
        <v>0.31</v>
      </c>
      <c r="X517">
        <v>1551.29</v>
      </c>
      <c r="Y517" s="1">
        <v>45780</v>
      </c>
      <c r="Z517" t="s">
        <v>41</v>
      </c>
      <c r="AA517" t="s">
        <v>42</v>
      </c>
      <c r="AB517" t="s">
        <v>2336</v>
      </c>
      <c r="AC517">
        <v>18</v>
      </c>
      <c r="AD517">
        <v>32.79</v>
      </c>
      <c r="AE517">
        <v>47.31</v>
      </c>
    </row>
    <row r="518" spans="1:31" x14ac:dyDescent="0.25">
      <c r="A518" t="s">
        <v>2536</v>
      </c>
      <c r="B518" s="1">
        <v>45809</v>
      </c>
      <c r="C518" s="2">
        <v>45809.267361111109</v>
      </c>
      <c r="D518" s="2">
        <v>45809.279861111114</v>
      </c>
      <c r="E518" t="s">
        <v>757</v>
      </c>
      <c r="F518" t="str">
        <f>_xlfn.XLOOKUP(scd[[#This Row],[farm_id]],farms[farm_id],farms[farmer_name])</f>
        <v>Farmer_744</v>
      </c>
      <c r="G518" t="str">
        <f>_xlfn.XLOOKUP(scd[[#This Row],[farm_id]],farms[farm_id],farms[village])</f>
        <v>Village_155</v>
      </c>
      <c r="H518" t="str">
        <f>_xlfn.XLOOKUP(scd[[#This Row],[farm_id]],farms[farm_id],farms[district])</f>
        <v>Surat</v>
      </c>
      <c r="I518" t="str">
        <f>_xlfn.XLOOKUP(scd[[#This Row],[farm_id]],farms[farm_id],farms[state])</f>
        <v>Gujarat</v>
      </c>
      <c r="J518" t="str">
        <f>_xlfn.XLOOKUP(scd[[#This Row],[district]],cooperatives[district],cooperatives[cooperative_id])</f>
        <v>Coop_12</v>
      </c>
      <c r="K518" t="str">
        <f>_xlfn.XLOOKUP(scd[[#This Row],[village]],collectioncenters[village],collectioncenters[collection_center_id])</f>
        <v>CC_63</v>
      </c>
      <c r="L518" t="str">
        <f>_xlfn.XLOOKUP(scd[[#This Row],[district]],chillingcenters[district],chillingcenters[chilling_center_id])</f>
        <v>Chill_12</v>
      </c>
      <c r="M518" t="str">
        <f>_xlfn.XLOOKUP(scd[[#This Row],[chilling_center_id]],chillingcenters[chilling_center_id],chillingcenters[zone])</f>
        <v>MH1</v>
      </c>
      <c r="N518" t="str">
        <f>_xlfn.XLOOKUP(scd[[#This Row],[zone]],plants[zone],plants[processing_plant_id])</f>
        <v>Plant_4</v>
      </c>
      <c r="O518" t="s">
        <v>384</v>
      </c>
      <c r="P518">
        <v>7.6</v>
      </c>
      <c r="Q518">
        <v>5.5</v>
      </c>
      <c r="R518">
        <v>4.1900000000000004</v>
      </c>
      <c r="S518">
        <v>8.82</v>
      </c>
      <c r="T518">
        <v>26.8</v>
      </c>
      <c r="U518">
        <v>3.2</v>
      </c>
      <c r="V518" t="b">
        <v>1</v>
      </c>
      <c r="W518">
        <v>0</v>
      </c>
      <c r="X518">
        <v>263.5</v>
      </c>
      <c r="Y518" s="1">
        <v>45816</v>
      </c>
      <c r="Z518" t="s">
        <v>76</v>
      </c>
      <c r="AA518" t="s">
        <v>216</v>
      </c>
      <c r="AB518" t="s">
        <v>2537</v>
      </c>
      <c r="AC518">
        <v>18</v>
      </c>
      <c r="AD518">
        <v>5.5</v>
      </c>
      <c r="AE518">
        <v>47.91</v>
      </c>
    </row>
    <row r="519" spans="1:31" x14ac:dyDescent="0.25">
      <c r="A519" t="s">
        <v>2878</v>
      </c>
      <c r="B519" s="1">
        <v>45737</v>
      </c>
      <c r="C519" s="2">
        <v>45737.36041666667</v>
      </c>
      <c r="D519" s="2">
        <v>45737.399305555555</v>
      </c>
      <c r="E519" t="s">
        <v>1155</v>
      </c>
      <c r="F519" t="str">
        <f>_xlfn.XLOOKUP(scd[[#This Row],[farm_id]],farms[farm_id],farms[farmer_name])</f>
        <v>Farmer_656</v>
      </c>
      <c r="G519" t="str">
        <f>_xlfn.XLOOKUP(scd[[#This Row],[farm_id]],farms[farm_id],farms[village])</f>
        <v>Village_36</v>
      </c>
      <c r="H519" t="str">
        <f>_xlfn.XLOOKUP(scd[[#This Row],[farm_id]],farms[farm_id],farms[district])</f>
        <v>Belgaum</v>
      </c>
      <c r="I519" t="str">
        <f>_xlfn.XLOOKUP(scd[[#This Row],[farm_id]],farms[farm_id],farms[state])</f>
        <v>Karnataka</v>
      </c>
      <c r="J519" t="str">
        <f>_xlfn.XLOOKUP(scd[[#This Row],[district]],cooperatives[district],cooperatives[cooperative_id])</f>
        <v>Coop_21</v>
      </c>
      <c r="K519" t="str">
        <f>_xlfn.XLOOKUP(scd[[#This Row],[village]],collectioncenters[village],collectioncenters[collection_center_id])</f>
        <v>CC_129</v>
      </c>
      <c r="L519" t="str">
        <f>_xlfn.XLOOKUP(scd[[#This Row],[district]],chillingcenters[district],chillingcenters[chilling_center_id])</f>
        <v>Chill_21</v>
      </c>
      <c r="M519" t="str">
        <f>_xlfn.XLOOKUP(scd[[#This Row],[chilling_center_id]],chillingcenters[chilling_center_id],chillingcenters[zone])</f>
        <v>KA2</v>
      </c>
      <c r="N519" t="str">
        <f>_xlfn.XLOOKUP(scd[[#This Row],[zone]],plants[zone],plants[processing_plant_id])</f>
        <v>Plant_8</v>
      </c>
      <c r="O519" t="s">
        <v>178</v>
      </c>
      <c r="P519">
        <v>15.6</v>
      </c>
      <c r="Q519">
        <v>8.5</v>
      </c>
      <c r="R519">
        <v>4.1900000000000004</v>
      </c>
      <c r="S519">
        <v>9.09</v>
      </c>
      <c r="T519">
        <v>29.9</v>
      </c>
      <c r="U519">
        <v>10.6</v>
      </c>
      <c r="V519" t="b">
        <v>0</v>
      </c>
      <c r="W519">
        <v>3.65</v>
      </c>
      <c r="X519">
        <v>236.29</v>
      </c>
      <c r="Y519" s="1">
        <v>45737</v>
      </c>
      <c r="Z519" t="s">
        <v>239</v>
      </c>
      <c r="AA519" t="s">
        <v>216</v>
      </c>
      <c r="AB519" t="s">
        <v>2879</v>
      </c>
      <c r="AC519">
        <v>56</v>
      </c>
      <c r="AD519">
        <v>4.8499999999999996</v>
      </c>
      <c r="AE519">
        <v>48.72</v>
      </c>
    </row>
    <row r="520" spans="1:31" x14ac:dyDescent="0.25">
      <c r="A520" t="s">
        <v>2880</v>
      </c>
      <c r="B520" s="1">
        <v>45752</v>
      </c>
      <c r="C520" s="2">
        <v>45752.28125</v>
      </c>
      <c r="D520" s="2">
        <v>45752.34652777778</v>
      </c>
      <c r="E520" t="s">
        <v>166</v>
      </c>
      <c r="F520" t="str">
        <f>_xlfn.XLOOKUP(scd[[#This Row],[farm_id]],farms[farm_id],farms[farmer_name])</f>
        <v>Farmer_76</v>
      </c>
      <c r="G520" t="str">
        <f>_xlfn.XLOOKUP(scd[[#This Row],[farm_id]],farms[farm_id],farms[village])</f>
        <v>Village_157</v>
      </c>
      <c r="H520" t="str">
        <f>_xlfn.XLOOKUP(scd[[#This Row],[farm_id]],farms[farm_id],farms[district])</f>
        <v>Bikaner</v>
      </c>
      <c r="I520" t="str">
        <f>_xlfn.XLOOKUP(scd[[#This Row],[farm_id]],farms[farm_id],farms[state])</f>
        <v>Rajasthan</v>
      </c>
      <c r="J520" t="str">
        <f>_xlfn.XLOOKUP(scd[[#This Row],[district]],cooperatives[district],cooperatives[cooperative_id])</f>
        <v>Coop_14</v>
      </c>
      <c r="K520" t="str">
        <f>_xlfn.XLOOKUP(scd[[#This Row],[village]],collectioncenters[village],collectioncenters[collection_center_id])</f>
        <v>CC_65</v>
      </c>
      <c r="L520" t="str">
        <f>_xlfn.XLOOKUP(scd[[#This Row],[district]],chillingcenters[district],chillingcenters[chilling_center_id])</f>
        <v>Chill_14</v>
      </c>
      <c r="M520" t="str">
        <f>_xlfn.XLOOKUP(scd[[#This Row],[chilling_center_id]],chillingcenters[chilling_center_id],chillingcenters[zone])</f>
        <v>RJ1</v>
      </c>
      <c r="N520" t="str">
        <f>_xlfn.XLOOKUP(scd[[#This Row],[zone]],plants[zone],plants[processing_plant_id])</f>
        <v>Plant_2</v>
      </c>
      <c r="O520" t="s">
        <v>273</v>
      </c>
      <c r="P520">
        <v>4.4000000000000004</v>
      </c>
      <c r="Q520">
        <v>22.1</v>
      </c>
      <c r="R520">
        <v>4.1900000000000004</v>
      </c>
      <c r="S520">
        <v>8.08</v>
      </c>
      <c r="T520">
        <v>29.3</v>
      </c>
      <c r="U520">
        <v>9.3000000000000007</v>
      </c>
      <c r="V520" t="b">
        <v>0</v>
      </c>
      <c r="W520">
        <v>0.66</v>
      </c>
      <c r="X520">
        <v>979.59</v>
      </c>
      <c r="Y520" s="1">
        <v>45759</v>
      </c>
      <c r="Z520" t="s">
        <v>41</v>
      </c>
      <c r="AA520" t="s">
        <v>42</v>
      </c>
      <c r="AB520" t="s">
        <v>2882</v>
      </c>
      <c r="AC520">
        <v>94</v>
      </c>
      <c r="AD520">
        <v>21.44</v>
      </c>
      <c r="AE520">
        <v>45.69</v>
      </c>
    </row>
    <row r="521" spans="1:31" x14ac:dyDescent="0.25">
      <c r="A521" t="s">
        <v>2959</v>
      </c>
      <c r="B521" s="1">
        <v>45691</v>
      </c>
      <c r="C521" s="2">
        <v>45691.234722222223</v>
      </c>
      <c r="D521" s="2">
        <v>45691.3125</v>
      </c>
      <c r="E521" t="s">
        <v>2960</v>
      </c>
      <c r="F521" t="str">
        <f>_xlfn.XLOOKUP(scd[[#This Row],[farm_id]],farms[farm_id],farms[farmer_name])</f>
        <v>Farmer_504</v>
      </c>
      <c r="G521" t="str">
        <f>_xlfn.XLOOKUP(scd[[#This Row],[farm_id]],farms[farm_id],farms[village])</f>
        <v>Village_10</v>
      </c>
      <c r="H521" t="str">
        <f>_xlfn.XLOOKUP(scd[[#This Row],[farm_id]],farms[farm_id],farms[district])</f>
        <v>Chennai</v>
      </c>
      <c r="I521" t="str">
        <f>_xlfn.XLOOKUP(scd[[#This Row],[farm_id]],farms[farm_id],farms[state])</f>
        <v>Tamil Nadu</v>
      </c>
      <c r="J521" t="str">
        <f>_xlfn.XLOOKUP(scd[[#This Row],[district]],cooperatives[district],cooperatives[cooperative_id])</f>
        <v>Coop_22</v>
      </c>
      <c r="K521" t="str">
        <f>_xlfn.XLOOKUP(scd[[#This Row],[village]],collectioncenters[village],collectioncenters[collection_center_id])</f>
        <v>CC_2</v>
      </c>
      <c r="L521" t="str">
        <f>_xlfn.XLOOKUP(scd[[#This Row],[district]],chillingcenters[district],chillingcenters[chilling_center_id])</f>
        <v>Chill_22</v>
      </c>
      <c r="M521" t="str">
        <f>_xlfn.XLOOKUP(scd[[#This Row],[chilling_center_id]],chillingcenters[chilling_center_id],chillingcenters[zone])</f>
        <v>TN1</v>
      </c>
      <c r="N521" t="str">
        <f>_xlfn.XLOOKUP(scd[[#This Row],[zone]],plants[zone],plants[processing_plant_id])</f>
        <v>Plant_1</v>
      </c>
      <c r="O521" t="s">
        <v>178</v>
      </c>
      <c r="P521">
        <v>1.6</v>
      </c>
      <c r="Q521">
        <v>19.100000000000001</v>
      </c>
      <c r="R521">
        <v>4.1900000000000004</v>
      </c>
      <c r="S521">
        <v>8.4600000000000009</v>
      </c>
      <c r="T521">
        <v>28.4</v>
      </c>
      <c r="U521">
        <v>9</v>
      </c>
      <c r="V521" t="b">
        <v>1</v>
      </c>
      <c r="W521">
        <v>0.36</v>
      </c>
      <c r="X521">
        <v>877.59</v>
      </c>
      <c r="Y521" s="1">
        <v>45694</v>
      </c>
      <c r="Z521" t="s">
        <v>76</v>
      </c>
      <c r="AA521" t="s">
        <v>42</v>
      </c>
      <c r="AB521" t="s">
        <v>2961</v>
      </c>
      <c r="AC521">
        <v>112</v>
      </c>
      <c r="AD521">
        <v>18.739999999999998</v>
      </c>
      <c r="AE521">
        <v>46.83</v>
      </c>
    </row>
    <row r="522" spans="1:31" x14ac:dyDescent="0.25">
      <c r="A522" t="s">
        <v>3143</v>
      </c>
      <c r="B522" s="1">
        <v>45716</v>
      </c>
      <c r="C522" s="2">
        <v>45716.363194444442</v>
      </c>
      <c r="D522" s="2">
        <v>45716.367361111108</v>
      </c>
      <c r="E522" t="s">
        <v>1385</v>
      </c>
      <c r="F522" t="str">
        <f>_xlfn.XLOOKUP(scd[[#This Row],[farm_id]],farms[farm_id],farms[farmer_name])</f>
        <v>Farmer_130</v>
      </c>
      <c r="G522" t="str">
        <f>_xlfn.XLOOKUP(scd[[#This Row],[farm_id]],farms[farm_id],farms[village])</f>
        <v>Village_76</v>
      </c>
      <c r="H522" t="str">
        <f>_xlfn.XLOOKUP(scd[[#This Row],[farm_id]],farms[farm_id],farms[district])</f>
        <v>Jalandhar</v>
      </c>
      <c r="I522" t="str">
        <f>_xlfn.XLOOKUP(scd[[#This Row],[farm_id]],farms[farm_id],farms[state])</f>
        <v>Punjab</v>
      </c>
      <c r="J522" t="str">
        <f>_xlfn.XLOOKUP(scd[[#This Row],[district]],cooperatives[district],cooperatives[cooperative_id])</f>
        <v>Coop_26</v>
      </c>
      <c r="K522" t="str">
        <f>_xlfn.XLOOKUP(scd[[#This Row],[village]],collectioncenters[village],collectioncenters[collection_center_id])</f>
        <v>CC_172</v>
      </c>
      <c r="L522" t="str">
        <f>_xlfn.XLOOKUP(scd[[#This Row],[district]],chillingcenters[district],chillingcenters[chilling_center_id])</f>
        <v>Chill_26</v>
      </c>
      <c r="M522" t="str">
        <f>_xlfn.XLOOKUP(scd[[#This Row],[chilling_center_id]],chillingcenters[chilling_center_id],chillingcenters[zone])</f>
        <v>PJ1</v>
      </c>
      <c r="N522" t="str">
        <f>_xlfn.XLOOKUP(scd[[#This Row],[zone]],plants[zone],plants[processing_plant_id])</f>
        <v>Plant_3</v>
      </c>
      <c r="O522" t="s">
        <v>393</v>
      </c>
      <c r="P522">
        <v>24.8</v>
      </c>
      <c r="Q522">
        <v>23</v>
      </c>
      <c r="R522">
        <v>4.1900000000000004</v>
      </c>
      <c r="S522">
        <v>8.67</v>
      </c>
      <c r="T522">
        <v>34.5</v>
      </c>
      <c r="U522">
        <v>30.3</v>
      </c>
      <c r="V522" t="b">
        <v>0</v>
      </c>
      <c r="W522">
        <v>3.21</v>
      </c>
      <c r="X522">
        <v>939.23</v>
      </c>
      <c r="Y522" s="1">
        <v>45719</v>
      </c>
      <c r="Z522" t="s">
        <v>76</v>
      </c>
      <c r="AA522" t="s">
        <v>216</v>
      </c>
      <c r="AB522" t="s">
        <v>3144</v>
      </c>
      <c r="AC522">
        <v>6</v>
      </c>
      <c r="AD522">
        <v>19.79</v>
      </c>
      <c r="AE522">
        <v>47.46</v>
      </c>
    </row>
    <row r="523" spans="1:31" x14ac:dyDescent="0.25">
      <c r="A523" t="s">
        <v>562</v>
      </c>
      <c r="B523" s="1">
        <v>45811</v>
      </c>
      <c r="C523" s="2">
        <v>45811.428472222222</v>
      </c>
      <c r="D523" s="2">
        <v>45811.478472222225</v>
      </c>
      <c r="E523" t="s">
        <v>563</v>
      </c>
      <c r="F523" t="str">
        <f>_xlfn.XLOOKUP(scd[[#This Row],[farm_id]],farms[farm_id],farms[farmer_name])</f>
        <v>Farmer_232</v>
      </c>
      <c r="G523" t="str">
        <f>_xlfn.XLOOKUP(scd[[#This Row],[farm_id]],farms[farm_id],farms[village])</f>
        <v>Village_115</v>
      </c>
      <c r="H523" t="str">
        <f>_xlfn.XLOOKUP(scd[[#This Row],[farm_id]],farms[farm_id],farms[district])</f>
        <v>Madurai</v>
      </c>
      <c r="I523" t="str">
        <f>_xlfn.XLOOKUP(scd[[#This Row],[farm_id]],farms[farm_id],farms[state])</f>
        <v>Tamil Nadu</v>
      </c>
      <c r="J523" t="str">
        <f>_xlfn.XLOOKUP(scd[[#This Row],[district]],cooperatives[district],cooperatives[cooperative_id])</f>
        <v>Coop_20</v>
      </c>
      <c r="K523" t="str">
        <f>_xlfn.XLOOKUP(scd[[#This Row],[village]],collectioncenters[village],collectioncenters[collection_center_id])</f>
        <v>CC_19</v>
      </c>
      <c r="L523" t="str">
        <f>_xlfn.XLOOKUP(scd[[#This Row],[district]],chillingcenters[district],chillingcenters[chilling_center_id])</f>
        <v>Chill_20</v>
      </c>
      <c r="M523" t="str">
        <f>_xlfn.XLOOKUP(scd[[#This Row],[chilling_center_id]],chillingcenters[chilling_center_id],chillingcenters[zone])</f>
        <v>TN2</v>
      </c>
      <c r="N523" t="str">
        <f>_xlfn.XLOOKUP(scd[[#This Row],[zone]],plants[zone],plants[processing_plant_id])</f>
        <v>Plant_10</v>
      </c>
      <c r="O523" t="s">
        <v>325</v>
      </c>
      <c r="P523">
        <v>57.9</v>
      </c>
      <c r="Q523">
        <v>9.8000000000000007</v>
      </c>
      <c r="R523">
        <v>4.2</v>
      </c>
      <c r="S523">
        <v>8.26</v>
      </c>
      <c r="T523">
        <v>34.9</v>
      </c>
      <c r="U523">
        <v>12</v>
      </c>
      <c r="V523" t="b">
        <v>1</v>
      </c>
      <c r="W523">
        <v>0.43</v>
      </c>
      <c r="X523">
        <v>433.64</v>
      </c>
      <c r="Y523" s="1">
        <v>45811</v>
      </c>
      <c r="Z523" t="s">
        <v>41</v>
      </c>
      <c r="AA523" t="s">
        <v>42</v>
      </c>
      <c r="AB523" t="s">
        <v>564</v>
      </c>
      <c r="AC523">
        <v>72</v>
      </c>
      <c r="AD523">
        <v>9.3699999999999992</v>
      </c>
      <c r="AE523">
        <v>46.28</v>
      </c>
    </row>
    <row r="524" spans="1:31" x14ac:dyDescent="0.25">
      <c r="A524" t="s">
        <v>1330</v>
      </c>
      <c r="B524" s="1">
        <v>45739</v>
      </c>
      <c r="C524" s="2">
        <v>45739.404861111114</v>
      </c>
      <c r="D524" s="2">
        <v>45739.427777777775</v>
      </c>
      <c r="E524" t="s">
        <v>1331</v>
      </c>
      <c r="F524" t="str">
        <f>_xlfn.XLOOKUP(scd[[#This Row],[farm_id]],farms[farm_id],farms[farmer_name])</f>
        <v>Farmer_293</v>
      </c>
      <c r="G524" t="str">
        <f>_xlfn.XLOOKUP(scd[[#This Row],[farm_id]],farms[farm_id],farms[village])</f>
        <v>Village_160</v>
      </c>
      <c r="H524" t="str">
        <f>_xlfn.XLOOKUP(scd[[#This Row],[farm_id]],farms[farm_id],farms[district])</f>
        <v>Hisar</v>
      </c>
      <c r="I524" t="str">
        <f>_xlfn.XLOOKUP(scd[[#This Row],[farm_id]],farms[farm_id],farms[state])</f>
        <v>Haryana</v>
      </c>
      <c r="J524" t="str">
        <f>_xlfn.XLOOKUP(scd[[#This Row],[district]],cooperatives[district],cooperatives[cooperative_id])</f>
        <v>Coop_15</v>
      </c>
      <c r="K524" t="str">
        <f>_xlfn.XLOOKUP(scd[[#This Row],[village]],collectioncenters[village],collectioncenters[collection_center_id])</f>
        <v>CC_69</v>
      </c>
      <c r="L524" t="str">
        <f>_xlfn.XLOOKUP(scd[[#This Row],[district]],chillingcenters[district],chillingcenters[chilling_center_id])</f>
        <v>Chill_15</v>
      </c>
      <c r="M524" t="str">
        <f>_xlfn.XLOOKUP(scd[[#This Row],[chilling_center_id]],chillingcenters[chilling_center_id],chillingcenters[zone])</f>
        <v>HR2</v>
      </c>
      <c r="N524" t="str">
        <f>_xlfn.XLOOKUP(scd[[#This Row],[zone]],plants[zone],plants[processing_plant_id])</f>
        <v>Plant_12</v>
      </c>
      <c r="O524" t="s">
        <v>185</v>
      </c>
      <c r="P524">
        <v>1.6</v>
      </c>
      <c r="Q524">
        <v>42.8</v>
      </c>
      <c r="R524">
        <v>4.2</v>
      </c>
      <c r="S524">
        <v>7.87</v>
      </c>
      <c r="T524">
        <v>38.9</v>
      </c>
      <c r="U524">
        <v>34</v>
      </c>
      <c r="V524" t="b">
        <v>1</v>
      </c>
      <c r="W524">
        <v>0.01</v>
      </c>
      <c r="X524">
        <v>1930.26</v>
      </c>
      <c r="Y524" s="1">
        <v>45740</v>
      </c>
      <c r="Z524" t="s">
        <v>76</v>
      </c>
      <c r="AA524" t="s">
        <v>42</v>
      </c>
      <c r="AB524" t="s">
        <v>1333</v>
      </c>
      <c r="AC524">
        <v>33</v>
      </c>
      <c r="AD524">
        <v>42.79</v>
      </c>
      <c r="AE524">
        <v>45.11</v>
      </c>
    </row>
    <row r="525" spans="1:31" x14ac:dyDescent="0.25">
      <c r="A525" t="s">
        <v>2720</v>
      </c>
      <c r="B525" s="1">
        <v>45689</v>
      </c>
      <c r="C525" s="2">
        <v>45689.420138888891</v>
      </c>
      <c r="D525" s="2">
        <v>45689.495138888888</v>
      </c>
      <c r="E525" t="s">
        <v>2721</v>
      </c>
      <c r="F525" t="str">
        <f>_xlfn.XLOOKUP(scd[[#This Row],[farm_id]],farms[farm_id],farms[farmer_name])</f>
        <v>Farmer_248</v>
      </c>
      <c r="G525" t="str">
        <f>_xlfn.XLOOKUP(scd[[#This Row],[farm_id]],farms[farm_id],farms[village])</f>
        <v>Village_46</v>
      </c>
      <c r="H525" t="str">
        <f>_xlfn.XLOOKUP(scd[[#This Row],[farm_id]],farms[farm_id],farms[district])</f>
        <v>Mysore</v>
      </c>
      <c r="I525" t="str">
        <f>_xlfn.XLOOKUP(scd[[#This Row],[farm_id]],farms[farm_id],farms[state])</f>
        <v>Karnataka</v>
      </c>
      <c r="J525" t="str">
        <f>_xlfn.XLOOKUP(scd[[#This Row],[district]],cooperatives[district],cooperatives[cooperative_id])</f>
        <v>Coop_11</v>
      </c>
      <c r="K525" t="str">
        <f>_xlfn.XLOOKUP(scd[[#This Row],[village]],collectioncenters[village],collectioncenters[collection_center_id])</f>
        <v>CC_140</v>
      </c>
      <c r="L525" t="str">
        <f>_xlfn.XLOOKUP(scd[[#This Row],[district]],chillingcenters[district],chillingcenters[chilling_center_id])</f>
        <v>Chill_11</v>
      </c>
      <c r="M525" t="str">
        <f>_xlfn.XLOOKUP(scd[[#This Row],[chilling_center_id]],chillingcenters[chilling_center_id],chillingcenters[zone])</f>
        <v>KA1</v>
      </c>
      <c r="N525" t="str">
        <f>_xlfn.XLOOKUP(scd[[#This Row],[zone]],plants[zone],plants[processing_plant_id])</f>
        <v>Plant_6</v>
      </c>
      <c r="O525" t="s">
        <v>399</v>
      </c>
      <c r="P525">
        <v>14.5</v>
      </c>
      <c r="Q525">
        <v>5.7</v>
      </c>
      <c r="R525">
        <v>4.2</v>
      </c>
      <c r="S525">
        <v>8.0399999999999991</v>
      </c>
      <c r="T525">
        <v>32.1</v>
      </c>
      <c r="U525">
        <v>9</v>
      </c>
      <c r="V525" t="b">
        <v>1</v>
      </c>
      <c r="W525">
        <v>0</v>
      </c>
      <c r="X525">
        <v>260.02999999999997</v>
      </c>
      <c r="Y525" s="1">
        <v>45692</v>
      </c>
      <c r="Z525" t="s">
        <v>118</v>
      </c>
      <c r="AA525" t="s">
        <v>42</v>
      </c>
      <c r="AB525" t="s">
        <v>2723</v>
      </c>
      <c r="AC525">
        <v>108</v>
      </c>
      <c r="AD525">
        <v>5.7</v>
      </c>
      <c r="AE525">
        <v>45.62</v>
      </c>
    </row>
    <row r="526" spans="1:31" x14ac:dyDescent="0.25">
      <c r="A526" t="s">
        <v>3257</v>
      </c>
      <c r="B526" s="1">
        <v>45775</v>
      </c>
      <c r="C526" s="2">
        <v>45775.172222222223</v>
      </c>
      <c r="D526" s="2">
        <v>45775.228472222225</v>
      </c>
      <c r="E526" t="s">
        <v>1277</v>
      </c>
      <c r="F526" t="str">
        <f>_xlfn.XLOOKUP(scd[[#This Row],[farm_id]],farms[farm_id],farms[farmer_name])</f>
        <v>Farmer_312</v>
      </c>
      <c r="G526" t="str">
        <f>_xlfn.XLOOKUP(scd[[#This Row],[farm_id]],farms[farm_id],farms[village])</f>
        <v>Village_88</v>
      </c>
      <c r="H526" t="str">
        <f>_xlfn.XLOOKUP(scd[[#This Row],[farm_id]],farms[farm_id],farms[district])</f>
        <v>Mumbai Suburban</v>
      </c>
      <c r="I526" t="str">
        <f>_xlfn.XLOOKUP(scd[[#This Row],[farm_id]],farms[farm_id],farms[state])</f>
        <v>Maharashtra</v>
      </c>
      <c r="J526" t="str">
        <f>_xlfn.XLOOKUP(scd[[#This Row],[district]],cooperatives[district],cooperatives[cooperative_id])</f>
        <v>Coop_3</v>
      </c>
      <c r="K526" t="str">
        <f>_xlfn.XLOOKUP(scd[[#This Row],[village]],collectioncenters[village],collectioncenters[collection_center_id])</f>
        <v>CC_183</v>
      </c>
      <c r="L526" t="str">
        <f>_xlfn.XLOOKUP(scd[[#This Row],[district]],chillingcenters[district],chillingcenters[chilling_center_id])</f>
        <v>Chill_3</v>
      </c>
      <c r="M526" t="str">
        <f>_xlfn.XLOOKUP(scd[[#This Row],[chilling_center_id]],chillingcenters[chilling_center_id],chillingcenters[zone])</f>
        <v>MH1</v>
      </c>
      <c r="N526" t="str">
        <f>_xlfn.XLOOKUP(scd[[#This Row],[zone]],plants[zone],plants[processing_plant_id])</f>
        <v>Plant_4</v>
      </c>
      <c r="O526" t="s">
        <v>350</v>
      </c>
      <c r="P526">
        <v>25.4</v>
      </c>
      <c r="Q526">
        <v>86</v>
      </c>
      <c r="R526">
        <v>4.2</v>
      </c>
      <c r="S526">
        <v>8.59</v>
      </c>
      <c r="T526">
        <v>32.4</v>
      </c>
      <c r="U526">
        <v>11</v>
      </c>
      <c r="V526" t="b">
        <v>0</v>
      </c>
      <c r="W526">
        <v>3.83</v>
      </c>
      <c r="X526">
        <v>3884.18</v>
      </c>
      <c r="Y526" s="1">
        <v>45777</v>
      </c>
      <c r="Z526" t="s">
        <v>76</v>
      </c>
      <c r="AA526" t="s">
        <v>42</v>
      </c>
      <c r="AB526" t="s">
        <v>3258</v>
      </c>
      <c r="AC526">
        <v>81</v>
      </c>
      <c r="AD526">
        <v>82.17</v>
      </c>
      <c r="AE526">
        <v>47.27</v>
      </c>
    </row>
    <row r="527" spans="1:31" x14ac:dyDescent="0.25">
      <c r="A527" t="s">
        <v>411</v>
      </c>
      <c r="B527" s="1">
        <v>45749</v>
      </c>
      <c r="C527" s="2">
        <v>45749.362500000003</v>
      </c>
      <c r="D527" s="2">
        <v>45749.397916666669</v>
      </c>
      <c r="E527" t="s">
        <v>412</v>
      </c>
      <c r="F527" t="str">
        <f>_xlfn.XLOOKUP(scd[[#This Row],[farm_id]],farms[farm_id],farms[farmer_name])</f>
        <v>Farmer_168</v>
      </c>
      <c r="G527" t="str">
        <f>_xlfn.XLOOKUP(scd[[#This Row],[farm_id]],farms[farm_id],farms[village])</f>
        <v>Village_143</v>
      </c>
      <c r="H527" t="str">
        <f>_xlfn.XLOOKUP(scd[[#This Row],[farm_id]],farms[farm_id],farms[district])</f>
        <v>Coimbatore</v>
      </c>
      <c r="I527" t="str">
        <f>_xlfn.XLOOKUP(scd[[#This Row],[farm_id]],farms[farm_id],farms[state])</f>
        <v>Tamil Nadu</v>
      </c>
      <c r="J527" t="str">
        <f>_xlfn.XLOOKUP(scd[[#This Row],[district]],cooperatives[district],cooperatives[cooperative_id])</f>
        <v>Coop_25</v>
      </c>
      <c r="K527" t="str">
        <f>_xlfn.XLOOKUP(scd[[#This Row],[village]],collectioncenters[village],collectioncenters[collection_center_id])</f>
        <v>CC_50</v>
      </c>
      <c r="L527" t="str">
        <f>_xlfn.XLOOKUP(scd[[#This Row],[district]],chillingcenters[district],chillingcenters[chilling_center_id])</f>
        <v>Chill_25</v>
      </c>
      <c r="M527" t="str">
        <f>_xlfn.XLOOKUP(scd[[#This Row],[chilling_center_id]],chillingcenters[chilling_center_id],chillingcenters[zone])</f>
        <v>TN2</v>
      </c>
      <c r="N527" t="str">
        <f>_xlfn.XLOOKUP(scd[[#This Row],[zone]],plants[zone],plants[processing_plant_id])</f>
        <v>Plant_10</v>
      </c>
      <c r="O527" t="s">
        <v>416</v>
      </c>
      <c r="P527">
        <v>11.1</v>
      </c>
      <c r="Q527">
        <v>16.399999999999999</v>
      </c>
      <c r="R527">
        <v>4.21</v>
      </c>
      <c r="S527">
        <v>8.24</v>
      </c>
      <c r="T527">
        <v>30.1</v>
      </c>
      <c r="U527">
        <v>8.6</v>
      </c>
      <c r="V527" t="b">
        <v>0</v>
      </c>
      <c r="W527">
        <v>0.94</v>
      </c>
      <c r="X527">
        <v>715.33</v>
      </c>
      <c r="Y527" s="1">
        <v>45756</v>
      </c>
      <c r="Z527" t="s">
        <v>41</v>
      </c>
      <c r="AA527" t="s">
        <v>42</v>
      </c>
      <c r="AB527" t="s">
        <v>417</v>
      </c>
      <c r="AC527">
        <v>51</v>
      </c>
      <c r="AD527">
        <v>15.4599999999999</v>
      </c>
      <c r="AE527">
        <v>46.27</v>
      </c>
    </row>
    <row r="528" spans="1:31" x14ac:dyDescent="0.25">
      <c r="A528" t="s">
        <v>871</v>
      </c>
      <c r="B528" s="1">
        <v>45719</v>
      </c>
      <c r="C528" s="2">
        <v>45719.276388888888</v>
      </c>
      <c r="D528" s="2">
        <v>45719.347916666666</v>
      </c>
      <c r="E528" t="s">
        <v>707</v>
      </c>
      <c r="F528" t="str">
        <f>_xlfn.XLOOKUP(scd[[#This Row],[farm_id]],farms[farm_id],farms[farmer_name])</f>
        <v>Farmer_666</v>
      </c>
      <c r="G528" t="str">
        <f>_xlfn.XLOOKUP(scd[[#This Row],[farm_id]],farms[farm_id],farms[village])</f>
        <v>Village_131</v>
      </c>
      <c r="H528" t="str">
        <f>_xlfn.XLOOKUP(scd[[#This Row],[farm_id]],farms[farm_id],farms[district])</f>
        <v>Nagpur</v>
      </c>
      <c r="I528" t="str">
        <f>_xlfn.XLOOKUP(scd[[#This Row],[farm_id]],farms[farm_id],farms[state])</f>
        <v>Maharashtra</v>
      </c>
      <c r="J528" t="str">
        <f>_xlfn.XLOOKUP(scd[[#This Row],[district]],cooperatives[district],cooperatives[cooperative_id])</f>
        <v>Coop_16</v>
      </c>
      <c r="K528" t="str">
        <f>_xlfn.XLOOKUP(scd[[#This Row],[village]],collectioncenters[village],collectioncenters[collection_center_id])</f>
        <v>CC_37</v>
      </c>
      <c r="L528" t="str">
        <f>_xlfn.XLOOKUP(scd[[#This Row],[district]],chillingcenters[district],chillingcenters[chilling_center_id])</f>
        <v>Chill_16</v>
      </c>
      <c r="M528" t="str">
        <f>_xlfn.XLOOKUP(scd[[#This Row],[chilling_center_id]],chillingcenters[chilling_center_id],chillingcenters[zone])</f>
        <v>MH2</v>
      </c>
      <c r="N528" t="str">
        <f>_xlfn.XLOOKUP(scd[[#This Row],[zone]],plants[zone],plants[processing_plant_id])</f>
        <v>Plant_9</v>
      </c>
      <c r="O528" t="s">
        <v>325</v>
      </c>
      <c r="P528">
        <v>29.6</v>
      </c>
      <c r="Q528">
        <v>79.5</v>
      </c>
      <c r="R528">
        <v>4.21</v>
      </c>
      <c r="S528">
        <v>8.3800000000000008</v>
      </c>
      <c r="T528">
        <v>28</v>
      </c>
      <c r="U528">
        <v>5.4</v>
      </c>
      <c r="V528" t="b">
        <v>1</v>
      </c>
      <c r="W528">
        <v>0</v>
      </c>
      <c r="X528">
        <v>3711.86</v>
      </c>
      <c r="Y528" s="1">
        <v>45721</v>
      </c>
      <c r="Z528" t="s">
        <v>41</v>
      </c>
      <c r="AA528" t="s">
        <v>109</v>
      </c>
      <c r="AB528" t="s">
        <v>872</v>
      </c>
      <c r="AC528">
        <v>103</v>
      </c>
      <c r="AD528">
        <v>79.5</v>
      </c>
      <c r="AE528">
        <v>46.69</v>
      </c>
    </row>
    <row r="529" spans="1:31" x14ac:dyDescent="0.25">
      <c r="A529" t="s">
        <v>1045</v>
      </c>
      <c r="B529" s="1">
        <v>45786</v>
      </c>
      <c r="C529" s="2">
        <v>45786.450694444444</v>
      </c>
      <c r="D529" s="2">
        <v>45786.504166666666</v>
      </c>
      <c r="E529" t="s">
        <v>797</v>
      </c>
      <c r="F529" t="str">
        <f>_xlfn.XLOOKUP(scd[[#This Row],[farm_id]],farms[farm_id],farms[farmer_name])</f>
        <v>Farmer_639</v>
      </c>
      <c r="G529" t="str">
        <f>_xlfn.XLOOKUP(scd[[#This Row],[farm_id]],farms[farm_id],farms[village])</f>
        <v>Village_86</v>
      </c>
      <c r="H529" t="str">
        <f>_xlfn.XLOOKUP(scd[[#This Row],[farm_id]],farms[farm_id],farms[district])</f>
        <v>Udaipur</v>
      </c>
      <c r="I529" t="str">
        <f>_xlfn.XLOOKUP(scd[[#This Row],[farm_id]],farms[farm_id],farms[state])</f>
        <v>Rajasthan</v>
      </c>
      <c r="J529" t="str">
        <f>_xlfn.XLOOKUP(scd[[#This Row],[district]],cooperatives[district],cooperatives[cooperative_id])</f>
        <v>Coop_17</v>
      </c>
      <c r="K529" t="str">
        <f>_xlfn.XLOOKUP(scd[[#This Row],[village]],collectioncenters[village],collectioncenters[collection_center_id])</f>
        <v>CC_181</v>
      </c>
      <c r="L529" t="str">
        <f>_xlfn.XLOOKUP(scd[[#This Row],[district]],chillingcenters[district],chillingcenters[chilling_center_id])</f>
        <v>Chill_17</v>
      </c>
      <c r="M529" t="str">
        <f>_xlfn.XLOOKUP(scd[[#This Row],[chilling_center_id]],chillingcenters[chilling_center_id],chillingcenters[zone])</f>
        <v>RJ2</v>
      </c>
      <c r="N529" t="str">
        <f>_xlfn.XLOOKUP(scd[[#This Row],[zone]],plants[zone],plants[processing_plant_id])</f>
        <v>Plant_5</v>
      </c>
      <c r="O529" t="s">
        <v>1048</v>
      </c>
      <c r="P529">
        <v>14.2</v>
      </c>
      <c r="Q529">
        <v>100.6</v>
      </c>
      <c r="R529">
        <v>4.21</v>
      </c>
      <c r="S529">
        <v>8.4700000000000006</v>
      </c>
      <c r="T529">
        <v>26.3</v>
      </c>
      <c r="U529">
        <v>4</v>
      </c>
      <c r="V529" t="b">
        <v>1</v>
      </c>
      <c r="W529">
        <v>0</v>
      </c>
      <c r="X529">
        <v>4724.18</v>
      </c>
      <c r="Y529" s="1">
        <v>45793</v>
      </c>
      <c r="Z529" t="s">
        <v>41</v>
      </c>
      <c r="AA529" t="s">
        <v>42</v>
      </c>
      <c r="AB529" t="s">
        <v>1049</v>
      </c>
      <c r="AC529">
        <v>77</v>
      </c>
      <c r="AD529">
        <v>100.6</v>
      </c>
      <c r="AE529">
        <v>46.96</v>
      </c>
    </row>
    <row r="530" spans="1:31" x14ac:dyDescent="0.25">
      <c r="A530" t="s">
        <v>1180</v>
      </c>
      <c r="B530" s="1">
        <v>45786</v>
      </c>
      <c r="C530" s="2">
        <v>45786.357638888891</v>
      </c>
      <c r="D530" s="2">
        <v>45786.361111111109</v>
      </c>
      <c r="E530" t="s">
        <v>1181</v>
      </c>
      <c r="F530" t="str">
        <f>_xlfn.XLOOKUP(scd[[#This Row],[farm_id]],farms[farm_id],farms[farmer_name])</f>
        <v>Farmer_221</v>
      </c>
      <c r="G530" t="str">
        <f>_xlfn.XLOOKUP(scd[[#This Row],[farm_id]],farms[farm_id],farms[village])</f>
        <v>Village_185</v>
      </c>
      <c r="H530" t="str">
        <f>_xlfn.XLOOKUP(scd[[#This Row],[farm_id]],farms[farm_id],farms[district])</f>
        <v>Belgaum</v>
      </c>
      <c r="I530" t="str">
        <f>_xlfn.XLOOKUP(scd[[#This Row],[farm_id]],farms[farm_id],farms[state])</f>
        <v>Karnataka</v>
      </c>
      <c r="J530" t="str">
        <f>_xlfn.XLOOKUP(scd[[#This Row],[district]],cooperatives[district],cooperatives[cooperative_id])</f>
        <v>Coop_21</v>
      </c>
      <c r="K530" t="str">
        <f>_xlfn.XLOOKUP(scd[[#This Row],[village]],collectioncenters[village],collectioncenters[collection_center_id])</f>
        <v>CC_95</v>
      </c>
      <c r="L530" t="str">
        <f>_xlfn.XLOOKUP(scd[[#This Row],[district]],chillingcenters[district],chillingcenters[chilling_center_id])</f>
        <v>Chill_21</v>
      </c>
      <c r="M530" t="str">
        <f>_xlfn.XLOOKUP(scd[[#This Row],[chilling_center_id]],chillingcenters[chilling_center_id],chillingcenters[zone])</f>
        <v>KA2</v>
      </c>
      <c r="N530" t="str">
        <f>_xlfn.XLOOKUP(scd[[#This Row],[zone]],plants[zone],plants[processing_plant_id])</f>
        <v>Plant_8</v>
      </c>
      <c r="O530" t="s">
        <v>325</v>
      </c>
      <c r="P530">
        <v>12.3</v>
      </c>
      <c r="Q530">
        <v>35.1</v>
      </c>
      <c r="R530">
        <v>4.21</v>
      </c>
      <c r="S530">
        <v>8.7799999999999994</v>
      </c>
      <c r="T530">
        <v>31.4</v>
      </c>
      <c r="U530">
        <v>7</v>
      </c>
      <c r="V530" t="b">
        <v>1</v>
      </c>
      <c r="W530">
        <v>0.57999999999999996</v>
      </c>
      <c r="X530">
        <v>1653.16</v>
      </c>
      <c r="Y530" s="1">
        <v>45789</v>
      </c>
      <c r="Z530" t="s">
        <v>239</v>
      </c>
      <c r="AA530" t="s">
        <v>42</v>
      </c>
      <c r="AB530" t="s">
        <v>1182</v>
      </c>
      <c r="AC530">
        <v>5</v>
      </c>
      <c r="AD530">
        <v>34.520000000000003</v>
      </c>
      <c r="AE530">
        <v>47.89</v>
      </c>
    </row>
    <row r="531" spans="1:31" x14ac:dyDescent="0.25">
      <c r="A531" t="s">
        <v>1396</v>
      </c>
      <c r="B531" s="1">
        <v>45815</v>
      </c>
      <c r="C531" s="2">
        <v>45815.445138888892</v>
      </c>
      <c r="D531" s="2">
        <v>45815.535416666666</v>
      </c>
      <c r="E531" t="s">
        <v>1397</v>
      </c>
      <c r="F531" t="str">
        <f>_xlfn.XLOOKUP(scd[[#This Row],[farm_id]],farms[farm_id],farms[farmer_name])</f>
        <v>Farmer_717</v>
      </c>
      <c r="G531" t="str">
        <f>_xlfn.XLOOKUP(scd[[#This Row],[farm_id]],farms[farm_id],farms[village])</f>
        <v>Village_90</v>
      </c>
      <c r="H531" t="str">
        <f>_xlfn.XLOOKUP(scd[[#This Row],[farm_id]],farms[farm_id],farms[district])</f>
        <v>Panipat</v>
      </c>
      <c r="I531" t="str">
        <f>_xlfn.XLOOKUP(scd[[#This Row],[farm_id]],farms[farm_id],farms[state])</f>
        <v>Haryana</v>
      </c>
      <c r="J531" t="str">
        <f>_xlfn.XLOOKUP(scd[[#This Row],[district]],cooperatives[district],cooperatives[cooperative_id])</f>
        <v>Coop_28</v>
      </c>
      <c r="K531" t="str">
        <f>_xlfn.XLOOKUP(scd[[#This Row],[village]],collectioncenters[village],collectioncenters[collection_center_id])</f>
        <v>CC_186</v>
      </c>
      <c r="L531" t="str">
        <f>_xlfn.XLOOKUP(scd[[#This Row],[district]],chillingcenters[district],chillingcenters[chilling_center_id])</f>
        <v>Chill_28</v>
      </c>
      <c r="M531" t="str">
        <f>_xlfn.XLOOKUP(scd[[#This Row],[chilling_center_id]],chillingcenters[chilling_center_id],chillingcenters[zone])</f>
        <v>HR2</v>
      </c>
      <c r="N531" t="str">
        <f>_xlfn.XLOOKUP(scd[[#This Row],[zone]],plants[zone],plants[processing_plant_id])</f>
        <v>Plant_12</v>
      </c>
      <c r="O531" t="s">
        <v>522</v>
      </c>
      <c r="P531">
        <v>12.9</v>
      </c>
      <c r="Q531">
        <v>116.6</v>
      </c>
      <c r="R531">
        <v>4.21</v>
      </c>
      <c r="S531">
        <v>8.61</v>
      </c>
      <c r="T531">
        <v>29.2</v>
      </c>
      <c r="U531">
        <v>4.9000000000000004</v>
      </c>
      <c r="V531" t="b">
        <v>1</v>
      </c>
      <c r="W531">
        <v>0.31</v>
      </c>
      <c r="X531">
        <v>5509.82</v>
      </c>
      <c r="Y531" s="1">
        <v>45818</v>
      </c>
      <c r="Z531" t="s">
        <v>76</v>
      </c>
      <c r="AA531" t="s">
        <v>42</v>
      </c>
      <c r="AB531" t="s">
        <v>1398</v>
      </c>
      <c r="AC531">
        <v>130</v>
      </c>
      <c r="AD531">
        <v>116.289999999999</v>
      </c>
      <c r="AE531">
        <v>47.38</v>
      </c>
    </row>
    <row r="532" spans="1:31" x14ac:dyDescent="0.25">
      <c r="A532" t="s">
        <v>1660</v>
      </c>
      <c r="B532" s="1">
        <v>45800</v>
      </c>
      <c r="C532" s="2">
        <v>45800.325694444444</v>
      </c>
      <c r="D532" s="2">
        <v>45800.335416666669</v>
      </c>
      <c r="E532" t="s">
        <v>1082</v>
      </c>
      <c r="F532" t="str">
        <f>_xlfn.XLOOKUP(scd[[#This Row],[farm_id]],farms[farm_id],farms[farmer_name])</f>
        <v>Farmer_408</v>
      </c>
      <c r="G532" t="str">
        <f>_xlfn.XLOOKUP(scd[[#This Row],[farm_id]],farms[farm_id],farms[village])</f>
        <v>Village_139</v>
      </c>
      <c r="H532" t="str">
        <f>_xlfn.XLOOKUP(scd[[#This Row],[farm_id]],farms[farm_id],farms[district])</f>
        <v>Belgaum</v>
      </c>
      <c r="I532" t="str">
        <f>_xlfn.XLOOKUP(scd[[#This Row],[farm_id]],farms[farm_id],farms[state])</f>
        <v>Karnataka</v>
      </c>
      <c r="J532" t="str">
        <f>_xlfn.XLOOKUP(scd[[#This Row],[district]],cooperatives[district],cooperatives[cooperative_id])</f>
        <v>Coop_21</v>
      </c>
      <c r="K532" t="str">
        <f>_xlfn.XLOOKUP(scd[[#This Row],[village]],collectioncenters[village],collectioncenters[collection_center_id])</f>
        <v>CC_45</v>
      </c>
      <c r="L532" t="str">
        <f>_xlfn.XLOOKUP(scd[[#This Row],[district]],chillingcenters[district],chillingcenters[chilling_center_id])</f>
        <v>Chill_21</v>
      </c>
      <c r="M532" t="str">
        <f>_xlfn.XLOOKUP(scd[[#This Row],[chilling_center_id]],chillingcenters[chilling_center_id],chillingcenters[zone])</f>
        <v>KA2</v>
      </c>
      <c r="N532" t="str">
        <f>_xlfn.XLOOKUP(scd[[#This Row],[zone]],plants[zone],plants[processing_plant_id])</f>
        <v>Plant_8</v>
      </c>
      <c r="O532" t="s">
        <v>313</v>
      </c>
      <c r="P532">
        <v>7.6</v>
      </c>
      <c r="Q532">
        <v>39.4</v>
      </c>
      <c r="R532">
        <v>4.21</v>
      </c>
      <c r="S532">
        <v>8.4499999999999993</v>
      </c>
      <c r="T532">
        <v>29.7</v>
      </c>
      <c r="U532">
        <v>5.5</v>
      </c>
      <c r="V532" t="b">
        <v>1</v>
      </c>
      <c r="W532">
        <v>0.62</v>
      </c>
      <c r="X532">
        <v>1818.78</v>
      </c>
      <c r="Y532" s="1">
        <v>45801</v>
      </c>
      <c r="Z532" t="s">
        <v>41</v>
      </c>
      <c r="AA532" t="s">
        <v>42</v>
      </c>
      <c r="AB532" t="s">
        <v>1662</v>
      </c>
      <c r="AC532">
        <v>14</v>
      </c>
      <c r="AD532">
        <v>38.78</v>
      </c>
      <c r="AE532">
        <v>46.9</v>
      </c>
    </row>
    <row r="533" spans="1:31" x14ac:dyDescent="0.25">
      <c r="A533" t="s">
        <v>1901</v>
      </c>
      <c r="B533" s="1">
        <v>45836</v>
      </c>
      <c r="C533" s="2">
        <v>45836.213888888888</v>
      </c>
      <c r="D533" s="2">
        <v>45836.236805555556</v>
      </c>
      <c r="E533" t="s">
        <v>1735</v>
      </c>
      <c r="F533" t="str">
        <f>_xlfn.XLOOKUP(scd[[#This Row],[farm_id]],farms[farm_id],farms[farmer_name])</f>
        <v>Farmer_828</v>
      </c>
      <c r="G533" t="str">
        <f>_xlfn.XLOOKUP(scd[[#This Row],[farm_id]],farms[farm_id],farms[village])</f>
        <v>Village_193</v>
      </c>
      <c r="H533" t="str">
        <f>_xlfn.XLOOKUP(scd[[#This Row],[farm_id]],farms[farm_id],farms[district])</f>
        <v>Tiruchirappalli</v>
      </c>
      <c r="I533" t="str">
        <f>_xlfn.XLOOKUP(scd[[#This Row],[farm_id]],farms[farm_id],farms[state])</f>
        <v>Tamil Nadu</v>
      </c>
      <c r="J533" t="str">
        <f>_xlfn.XLOOKUP(scd[[#This Row],[district]],cooperatives[district],cooperatives[cooperative_id])</f>
        <v>Coop_9</v>
      </c>
      <c r="K533" t="str">
        <f>_xlfn.XLOOKUP(scd[[#This Row],[village]],collectioncenters[village],collectioncenters[collection_center_id])</f>
        <v>CC_104</v>
      </c>
      <c r="L533" t="str">
        <f>_xlfn.XLOOKUP(scd[[#This Row],[district]],chillingcenters[district],chillingcenters[chilling_center_id])</f>
        <v>Chill_9</v>
      </c>
      <c r="M533" t="str">
        <f>_xlfn.XLOOKUP(scd[[#This Row],[chilling_center_id]],chillingcenters[chilling_center_id],chillingcenters[zone])</f>
        <v>TN2</v>
      </c>
      <c r="N533" t="str">
        <f>_xlfn.XLOOKUP(scd[[#This Row],[zone]],plants[zone],plants[processing_plant_id])</f>
        <v>Plant_10</v>
      </c>
      <c r="O533" t="s">
        <v>40</v>
      </c>
      <c r="P533">
        <v>4.5999999999999996</v>
      </c>
      <c r="Q533">
        <v>13.2</v>
      </c>
      <c r="R533">
        <v>4.21</v>
      </c>
      <c r="S533">
        <v>7.91</v>
      </c>
      <c r="T533">
        <v>29.8</v>
      </c>
      <c r="U533">
        <v>8.5</v>
      </c>
      <c r="V533" t="b">
        <v>0</v>
      </c>
      <c r="W533">
        <v>1.59</v>
      </c>
      <c r="X533">
        <v>525.70000000000005</v>
      </c>
      <c r="Y533" s="1">
        <v>45836</v>
      </c>
      <c r="Z533" t="s">
        <v>76</v>
      </c>
      <c r="AA533" t="s">
        <v>42</v>
      </c>
      <c r="AB533" t="s">
        <v>1902</v>
      </c>
      <c r="AC533">
        <v>33</v>
      </c>
      <c r="AD533">
        <v>11.61</v>
      </c>
      <c r="AE533">
        <v>45.28</v>
      </c>
    </row>
    <row r="534" spans="1:31" x14ac:dyDescent="0.25">
      <c r="A534" t="s">
        <v>1986</v>
      </c>
      <c r="B534" s="1">
        <v>45659</v>
      </c>
      <c r="C534" s="2">
        <v>45659.440972222219</v>
      </c>
      <c r="D534" s="2">
        <v>45659.522916666669</v>
      </c>
      <c r="E534" t="s">
        <v>1987</v>
      </c>
      <c r="F534" t="str">
        <f>_xlfn.XLOOKUP(scd[[#This Row],[farm_id]],farms[farm_id],farms[farmer_name])</f>
        <v>Farmer_818</v>
      </c>
      <c r="G534" t="str">
        <f>_xlfn.XLOOKUP(scd[[#This Row],[farm_id]],farms[farm_id],farms[village])</f>
        <v>Village_31</v>
      </c>
      <c r="H534" t="str">
        <f>_xlfn.XLOOKUP(scd[[#This Row],[farm_id]],farms[farm_id],farms[district])</f>
        <v>Madurai</v>
      </c>
      <c r="I534" t="str">
        <f>_xlfn.XLOOKUP(scd[[#This Row],[farm_id]],farms[farm_id],farms[state])</f>
        <v>Tamil Nadu</v>
      </c>
      <c r="J534" t="str">
        <f>_xlfn.XLOOKUP(scd[[#This Row],[district]],cooperatives[district],cooperatives[cooperative_id])</f>
        <v>Coop_20</v>
      </c>
      <c r="K534" t="str">
        <f>_xlfn.XLOOKUP(scd[[#This Row],[village]],collectioncenters[village],collectioncenters[collection_center_id])</f>
        <v>CC_124</v>
      </c>
      <c r="L534" t="str">
        <f>_xlfn.XLOOKUP(scd[[#This Row],[district]],chillingcenters[district],chillingcenters[chilling_center_id])</f>
        <v>Chill_20</v>
      </c>
      <c r="M534" t="str">
        <f>_xlfn.XLOOKUP(scd[[#This Row],[chilling_center_id]],chillingcenters[chilling_center_id],chillingcenters[zone])</f>
        <v>TN2</v>
      </c>
      <c r="N534" t="str">
        <f>_xlfn.XLOOKUP(scd[[#This Row],[zone]],plants[zone],plants[processing_plant_id])</f>
        <v>Plant_10</v>
      </c>
      <c r="O534" t="s">
        <v>575</v>
      </c>
      <c r="P534">
        <v>6.7</v>
      </c>
      <c r="Q534">
        <v>50.9</v>
      </c>
      <c r="R534">
        <v>4.21</v>
      </c>
      <c r="S534">
        <v>8.35</v>
      </c>
      <c r="T534">
        <v>27.5</v>
      </c>
      <c r="U534">
        <v>9.6</v>
      </c>
      <c r="V534" t="b">
        <v>1</v>
      </c>
      <c r="W534">
        <v>0</v>
      </c>
      <c r="X534">
        <v>2371.94</v>
      </c>
      <c r="Y534" s="1">
        <v>45662</v>
      </c>
      <c r="Z534" t="s">
        <v>41</v>
      </c>
      <c r="AA534" t="s">
        <v>109</v>
      </c>
      <c r="AB534" t="s">
        <v>1988</v>
      </c>
      <c r="AC534">
        <v>118</v>
      </c>
      <c r="AD534">
        <v>50.9</v>
      </c>
      <c r="AE534">
        <v>46.6</v>
      </c>
    </row>
    <row r="535" spans="1:31" x14ac:dyDescent="0.25">
      <c r="A535" t="s">
        <v>2055</v>
      </c>
      <c r="B535" s="1">
        <v>45669</v>
      </c>
      <c r="C535" s="2">
        <v>45669.432638888888</v>
      </c>
      <c r="D535" s="2">
        <v>45669.491666666669</v>
      </c>
      <c r="E535" t="s">
        <v>445</v>
      </c>
      <c r="F535" t="str">
        <f>_xlfn.XLOOKUP(scd[[#This Row],[farm_id]],farms[farm_id],farms[farmer_name])</f>
        <v>Farmer_408</v>
      </c>
      <c r="G535" t="str">
        <f>_xlfn.XLOOKUP(scd[[#This Row],[farm_id]],farms[farm_id],farms[village])</f>
        <v>Village_42</v>
      </c>
      <c r="H535" t="str">
        <f>_xlfn.XLOOKUP(scd[[#This Row],[farm_id]],farms[farm_id],farms[district])</f>
        <v>Coimbatore</v>
      </c>
      <c r="I535" t="str">
        <f>_xlfn.XLOOKUP(scd[[#This Row],[farm_id]],farms[farm_id],farms[state])</f>
        <v>Tamil Nadu</v>
      </c>
      <c r="J535" t="str">
        <f>_xlfn.XLOOKUP(scd[[#This Row],[district]],cooperatives[district],cooperatives[cooperative_id])</f>
        <v>Coop_25</v>
      </c>
      <c r="K535" t="str">
        <f>_xlfn.XLOOKUP(scd[[#This Row],[village]],collectioncenters[village],collectioncenters[collection_center_id])</f>
        <v>CC_136</v>
      </c>
      <c r="L535" t="str">
        <f>_xlfn.XLOOKUP(scd[[#This Row],[district]],chillingcenters[district],chillingcenters[chilling_center_id])</f>
        <v>Chill_25</v>
      </c>
      <c r="M535" t="str">
        <f>_xlfn.XLOOKUP(scd[[#This Row],[chilling_center_id]],chillingcenters[chilling_center_id],chillingcenters[zone])</f>
        <v>TN2</v>
      </c>
      <c r="N535" t="str">
        <f>_xlfn.XLOOKUP(scd[[#This Row],[zone]],plants[zone],plants[processing_plant_id])</f>
        <v>Plant_10</v>
      </c>
      <c r="O535" t="s">
        <v>75</v>
      </c>
      <c r="P535">
        <v>23.5</v>
      </c>
      <c r="Q535">
        <v>23.7</v>
      </c>
      <c r="R535">
        <v>4.21</v>
      </c>
      <c r="S535">
        <v>8.82</v>
      </c>
      <c r="T535">
        <v>29</v>
      </c>
      <c r="U535">
        <v>6.5</v>
      </c>
      <c r="V535" t="b">
        <v>1</v>
      </c>
      <c r="W535">
        <v>0</v>
      </c>
      <c r="X535">
        <v>1137.8399999999999</v>
      </c>
      <c r="Y535" s="1">
        <v>45669</v>
      </c>
      <c r="Z535" t="s">
        <v>41</v>
      </c>
      <c r="AA535" t="s">
        <v>42</v>
      </c>
      <c r="AB535" t="s">
        <v>2056</v>
      </c>
      <c r="AC535">
        <v>85</v>
      </c>
      <c r="AD535">
        <v>23.7</v>
      </c>
      <c r="AE535">
        <v>48.01</v>
      </c>
    </row>
    <row r="536" spans="1:31" x14ac:dyDescent="0.25">
      <c r="A536" t="s">
        <v>2141</v>
      </c>
      <c r="B536" s="1">
        <v>45753</v>
      </c>
      <c r="C536" s="2">
        <v>45753.435416666667</v>
      </c>
      <c r="D536" s="2">
        <v>45753.461111111108</v>
      </c>
      <c r="E536" t="s">
        <v>930</v>
      </c>
      <c r="F536" t="str">
        <f>_xlfn.XLOOKUP(scd[[#This Row],[farm_id]],farms[farm_id],farms[farmer_name])</f>
        <v>Farmer_268</v>
      </c>
      <c r="G536" t="str">
        <f>_xlfn.XLOOKUP(scd[[#This Row],[farm_id]],farms[farm_id],farms[village])</f>
        <v>Village_133</v>
      </c>
      <c r="H536" t="str">
        <f>_xlfn.XLOOKUP(scd[[#This Row],[farm_id]],farms[farm_id],farms[district])</f>
        <v>Ludhiana</v>
      </c>
      <c r="I536" t="str">
        <f>_xlfn.XLOOKUP(scd[[#This Row],[farm_id]],farms[farm_id],farms[state])</f>
        <v>Punjab</v>
      </c>
      <c r="J536" t="str">
        <f>_xlfn.XLOOKUP(scd[[#This Row],[district]],cooperatives[district],cooperatives[cooperative_id])</f>
        <v>Coop_27</v>
      </c>
      <c r="K536" t="str">
        <f>_xlfn.XLOOKUP(scd[[#This Row],[village]],collectioncenters[village],collectioncenters[collection_center_id])</f>
        <v>CC_39</v>
      </c>
      <c r="L536" t="str">
        <f>_xlfn.XLOOKUP(scd[[#This Row],[district]],chillingcenters[district],chillingcenters[chilling_center_id])</f>
        <v>Chill_27</v>
      </c>
      <c r="M536" t="str">
        <f>_xlfn.XLOOKUP(scd[[#This Row],[chilling_center_id]],chillingcenters[chilling_center_id],chillingcenters[zone])</f>
        <v>PJ2</v>
      </c>
      <c r="N536" t="str">
        <f>_xlfn.XLOOKUP(scd[[#This Row],[zone]],plants[zone],plants[processing_plant_id])</f>
        <v>Plant_7</v>
      </c>
      <c r="O536" t="s">
        <v>355</v>
      </c>
      <c r="P536">
        <v>8.5</v>
      </c>
      <c r="Q536">
        <v>85.5</v>
      </c>
      <c r="R536">
        <v>4.21</v>
      </c>
      <c r="S536">
        <v>7.87</v>
      </c>
      <c r="T536">
        <v>36.1</v>
      </c>
      <c r="U536">
        <v>11</v>
      </c>
      <c r="V536" t="b">
        <v>1</v>
      </c>
      <c r="W536">
        <v>0.16</v>
      </c>
      <c r="X536">
        <v>3853.95</v>
      </c>
      <c r="Y536" s="1">
        <v>45755</v>
      </c>
      <c r="Z536" t="s">
        <v>41</v>
      </c>
      <c r="AA536" t="s">
        <v>42</v>
      </c>
      <c r="AB536" t="s">
        <v>2142</v>
      </c>
      <c r="AC536">
        <v>37</v>
      </c>
      <c r="AD536">
        <v>85.34</v>
      </c>
      <c r="AE536">
        <v>45.16</v>
      </c>
    </row>
    <row r="537" spans="1:31" x14ac:dyDescent="0.25">
      <c r="A537" t="s">
        <v>2322</v>
      </c>
      <c r="B537" s="1">
        <v>45827</v>
      </c>
      <c r="C537" s="2">
        <v>45827.191666666666</v>
      </c>
      <c r="D537" s="2">
        <v>45827.263888888891</v>
      </c>
      <c r="E537" t="s">
        <v>2323</v>
      </c>
      <c r="F537" t="str">
        <f>_xlfn.XLOOKUP(scd[[#This Row],[farm_id]],farms[farm_id],farms[farmer_name])</f>
        <v>Farmer_103</v>
      </c>
      <c r="G537" t="str">
        <f>_xlfn.XLOOKUP(scd[[#This Row],[farm_id]],farms[farm_id],farms[village])</f>
        <v>Village_36</v>
      </c>
      <c r="H537" t="str">
        <f>_xlfn.XLOOKUP(scd[[#This Row],[farm_id]],farms[farm_id],farms[district])</f>
        <v>Vadodara</v>
      </c>
      <c r="I537" t="str">
        <f>_xlfn.XLOOKUP(scd[[#This Row],[farm_id]],farms[farm_id],farms[state])</f>
        <v>Gujarat</v>
      </c>
      <c r="J537" t="str">
        <f>_xlfn.XLOOKUP(scd[[#This Row],[district]],cooperatives[district],cooperatives[cooperative_id])</f>
        <v>Coop_6</v>
      </c>
      <c r="K537" t="str">
        <f>_xlfn.XLOOKUP(scd[[#This Row],[village]],collectioncenters[village],collectioncenters[collection_center_id])</f>
        <v>CC_129</v>
      </c>
      <c r="L537" t="str">
        <f>_xlfn.XLOOKUP(scd[[#This Row],[district]],chillingcenters[district],chillingcenters[chilling_center_id])</f>
        <v>Chill_6</v>
      </c>
      <c r="M537" t="str">
        <f>_xlfn.XLOOKUP(scd[[#This Row],[chilling_center_id]],chillingcenters[chilling_center_id],chillingcenters[zone])</f>
        <v>MH1</v>
      </c>
      <c r="N537" t="str">
        <f>_xlfn.XLOOKUP(scd[[#This Row],[zone]],plants[zone],plants[processing_plant_id])</f>
        <v>Plant_4</v>
      </c>
      <c r="O537" t="s">
        <v>202</v>
      </c>
      <c r="P537">
        <v>39.5</v>
      </c>
      <c r="Q537">
        <v>13.4</v>
      </c>
      <c r="R537">
        <v>4.21</v>
      </c>
      <c r="S537">
        <v>8.43</v>
      </c>
      <c r="T537">
        <v>28.1</v>
      </c>
      <c r="U537">
        <v>6.2</v>
      </c>
      <c r="V537" t="b">
        <v>1</v>
      </c>
      <c r="W537">
        <v>0.16</v>
      </c>
      <c r="X537">
        <v>620.16</v>
      </c>
      <c r="Y537" s="1">
        <v>45829</v>
      </c>
      <c r="Z537" t="s">
        <v>41</v>
      </c>
      <c r="AA537" t="s">
        <v>109</v>
      </c>
      <c r="AB537" t="s">
        <v>2325</v>
      </c>
      <c r="AC537">
        <v>104</v>
      </c>
      <c r="AD537">
        <v>13.24</v>
      </c>
      <c r="AE537">
        <v>46.84</v>
      </c>
    </row>
    <row r="538" spans="1:31" x14ac:dyDescent="0.25">
      <c r="A538" t="s">
        <v>2637</v>
      </c>
      <c r="B538" s="1">
        <v>45720</v>
      </c>
      <c r="C538" s="2">
        <v>45720.304166666669</v>
      </c>
      <c r="D538" s="2">
        <v>45720.359722222223</v>
      </c>
      <c r="E538" t="s">
        <v>953</v>
      </c>
      <c r="F538" t="str">
        <f>_xlfn.XLOOKUP(scd[[#This Row],[farm_id]],farms[farm_id],farms[farmer_name])</f>
        <v>Farmer_414</v>
      </c>
      <c r="G538" t="str">
        <f>_xlfn.XLOOKUP(scd[[#This Row],[farm_id]],farms[farm_id],farms[village])</f>
        <v>Village_2</v>
      </c>
      <c r="H538" t="str">
        <f>_xlfn.XLOOKUP(scd[[#This Row],[farm_id]],farms[farm_id],farms[district])</f>
        <v>Patiala</v>
      </c>
      <c r="I538" t="str">
        <f>_xlfn.XLOOKUP(scd[[#This Row],[farm_id]],farms[farm_id],farms[state])</f>
        <v>Punjab</v>
      </c>
      <c r="J538" t="str">
        <f>_xlfn.XLOOKUP(scd[[#This Row],[district]],cooperatives[district],cooperatives[cooperative_id])</f>
        <v>Coop_13</v>
      </c>
      <c r="K538" t="str">
        <f>_xlfn.XLOOKUP(scd[[#This Row],[village]],collectioncenters[village],collectioncenters[collection_center_id])</f>
        <v>CC_110</v>
      </c>
      <c r="L538" t="str">
        <f>_xlfn.XLOOKUP(scd[[#This Row],[district]],chillingcenters[district],chillingcenters[chilling_center_id])</f>
        <v>Chill_13</v>
      </c>
      <c r="M538" t="str">
        <f>_xlfn.XLOOKUP(scd[[#This Row],[chilling_center_id]],chillingcenters[chilling_center_id],chillingcenters[zone])</f>
        <v>PJ2</v>
      </c>
      <c r="N538" t="str">
        <f>_xlfn.XLOOKUP(scd[[#This Row],[zone]],plants[zone],plants[processing_plant_id])</f>
        <v>Plant_7</v>
      </c>
      <c r="O538" t="s">
        <v>409</v>
      </c>
      <c r="P538">
        <v>22.2</v>
      </c>
      <c r="Q538">
        <v>29.3</v>
      </c>
      <c r="R538">
        <v>4.21</v>
      </c>
      <c r="S538">
        <v>8.67</v>
      </c>
      <c r="T538">
        <v>33.799999999999997</v>
      </c>
      <c r="U538">
        <v>31.1</v>
      </c>
      <c r="V538" t="b">
        <v>0</v>
      </c>
      <c r="W538">
        <v>1.64</v>
      </c>
      <c r="X538">
        <v>1315.51</v>
      </c>
      <c r="Y538" s="1">
        <v>45723</v>
      </c>
      <c r="Z538" t="s">
        <v>41</v>
      </c>
      <c r="AA538" t="s">
        <v>42</v>
      </c>
      <c r="AB538" t="s">
        <v>2639</v>
      </c>
      <c r="AC538">
        <v>80</v>
      </c>
      <c r="AD538">
        <v>27.66</v>
      </c>
      <c r="AE538">
        <v>47.56</v>
      </c>
    </row>
    <row r="539" spans="1:31" x14ac:dyDescent="0.25">
      <c r="A539" t="s">
        <v>2871</v>
      </c>
      <c r="B539" s="1">
        <v>45772</v>
      </c>
      <c r="C539" s="2">
        <v>45772.379166666666</v>
      </c>
      <c r="D539" s="2">
        <v>45772.475694444445</v>
      </c>
      <c r="E539" t="s">
        <v>1687</v>
      </c>
      <c r="F539" t="str">
        <f>_xlfn.XLOOKUP(scd[[#This Row],[farm_id]],farms[farm_id],farms[farmer_name])</f>
        <v>Farmer_516</v>
      </c>
      <c r="G539" t="str">
        <f>_xlfn.XLOOKUP(scd[[#This Row],[farm_id]],farms[farm_id],farms[village])</f>
        <v>Village_33</v>
      </c>
      <c r="H539" t="str">
        <f>_xlfn.XLOOKUP(scd[[#This Row],[farm_id]],farms[farm_id],farms[district])</f>
        <v>Panipat</v>
      </c>
      <c r="I539" t="str">
        <f>_xlfn.XLOOKUP(scd[[#This Row],[farm_id]],farms[farm_id],farms[state])</f>
        <v>Haryana</v>
      </c>
      <c r="J539" t="str">
        <f>_xlfn.XLOOKUP(scd[[#This Row],[district]],cooperatives[district],cooperatives[cooperative_id])</f>
        <v>Coop_28</v>
      </c>
      <c r="K539" t="str">
        <f>_xlfn.XLOOKUP(scd[[#This Row],[village]],collectioncenters[village],collectioncenters[collection_center_id])</f>
        <v>CC_126</v>
      </c>
      <c r="L539" t="str">
        <f>_xlfn.XLOOKUP(scd[[#This Row],[district]],chillingcenters[district],chillingcenters[chilling_center_id])</f>
        <v>Chill_28</v>
      </c>
      <c r="M539" t="str">
        <f>_xlfn.XLOOKUP(scd[[#This Row],[chilling_center_id]],chillingcenters[chilling_center_id],chillingcenters[zone])</f>
        <v>HR2</v>
      </c>
      <c r="N539" t="str">
        <f>_xlfn.XLOOKUP(scd[[#This Row],[zone]],plants[zone],plants[processing_plant_id])</f>
        <v>Plant_12</v>
      </c>
      <c r="O539" t="s">
        <v>615</v>
      </c>
      <c r="P539">
        <v>1.3</v>
      </c>
      <c r="Q539">
        <v>103.4</v>
      </c>
      <c r="R539">
        <v>4.21</v>
      </c>
      <c r="S539">
        <v>8.75</v>
      </c>
      <c r="T539">
        <v>30.5</v>
      </c>
      <c r="U539">
        <v>5.8</v>
      </c>
      <c r="V539" t="b">
        <v>1</v>
      </c>
      <c r="W539">
        <v>0</v>
      </c>
      <c r="X539">
        <v>4942.5200000000004</v>
      </c>
      <c r="Y539" s="1">
        <v>45779</v>
      </c>
      <c r="Z539" t="s">
        <v>41</v>
      </c>
      <c r="AA539" t="s">
        <v>42</v>
      </c>
      <c r="AB539" t="s">
        <v>2872</v>
      </c>
      <c r="AC539">
        <v>139</v>
      </c>
      <c r="AD539">
        <v>103.4</v>
      </c>
      <c r="AE539">
        <v>47.8</v>
      </c>
    </row>
    <row r="540" spans="1:31" x14ac:dyDescent="0.25">
      <c r="A540" t="s">
        <v>3012</v>
      </c>
      <c r="B540" s="1">
        <v>45756</v>
      </c>
      <c r="C540" s="2">
        <v>45756.265972222223</v>
      </c>
      <c r="D540" s="2">
        <v>45756.29791666667</v>
      </c>
      <c r="E540" t="s">
        <v>2688</v>
      </c>
      <c r="F540" t="str">
        <f>_xlfn.XLOOKUP(scd[[#This Row],[farm_id]],farms[farm_id],farms[farmer_name])</f>
        <v>Farmer_349</v>
      </c>
      <c r="G540" t="str">
        <f>_xlfn.XLOOKUP(scd[[#This Row],[farm_id]],farms[farm_id],farms[village])</f>
        <v>Village_164</v>
      </c>
      <c r="H540" t="str">
        <f>_xlfn.XLOOKUP(scd[[#This Row],[farm_id]],farms[farm_id],farms[district])</f>
        <v>Patiala</v>
      </c>
      <c r="I540" t="str">
        <f>_xlfn.XLOOKUP(scd[[#This Row],[farm_id]],farms[farm_id],farms[state])</f>
        <v>Punjab</v>
      </c>
      <c r="J540" t="str">
        <f>_xlfn.XLOOKUP(scd[[#This Row],[district]],cooperatives[district],cooperatives[cooperative_id])</f>
        <v>Coop_13</v>
      </c>
      <c r="K540" t="str">
        <f>_xlfn.XLOOKUP(scd[[#This Row],[village]],collectioncenters[village],collectioncenters[collection_center_id])</f>
        <v>CC_73</v>
      </c>
      <c r="L540" t="str">
        <f>_xlfn.XLOOKUP(scd[[#This Row],[district]],chillingcenters[district],chillingcenters[chilling_center_id])</f>
        <v>Chill_13</v>
      </c>
      <c r="M540" t="str">
        <f>_xlfn.XLOOKUP(scd[[#This Row],[chilling_center_id]],chillingcenters[chilling_center_id],chillingcenters[zone])</f>
        <v>PJ2</v>
      </c>
      <c r="N540" t="str">
        <f>_xlfn.XLOOKUP(scd[[#This Row],[zone]],plants[zone],plants[processing_plant_id])</f>
        <v>Plant_7</v>
      </c>
      <c r="O540" t="s">
        <v>784</v>
      </c>
      <c r="P540">
        <v>33</v>
      </c>
      <c r="Q540">
        <v>61.2</v>
      </c>
      <c r="R540">
        <v>4.21</v>
      </c>
      <c r="S540">
        <v>9.31</v>
      </c>
      <c r="T540">
        <v>31.6</v>
      </c>
      <c r="U540">
        <v>6.1</v>
      </c>
      <c r="V540" t="b">
        <v>1</v>
      </c>
      <c r="W540">
        <v>0.64</v>
      </c>
      <c r="X540">
        <v>2996.51</v>
      </c>
      <c r="Y540" s="1">
        <v>45759</v>
      </c>
      <c r="Z540" t="s">
        <v>41</v>
      </c>
      <c r="AA540" t="s">
        <v>109</v>
      </c>
      <c r="AB540" t="s">
        <v>3014</v>
      </c>
      <c r="AC540">
        <v>46</v>
      </c>
      <c r="AD540">
        <v>60.56</v>
      </c>
      <c r="AE540">
        <v>49.48</v>
      </c>
    </row>
    <row r="541" spans="1:31" x14ac:dyDescent="0.25">
      <c r="A541" t="s">
        <v>1065</v>
      </c>
      <c r="B541" s="1">
        <v>45829</v>
      </c>
      <c r="C541" s="2">
        <v>45829.25</v>
      </c>
      <c r="D541" s="2">
        <v>45829.253472222219</v>
      </c>
      <c r="E541" t="s">
        <v>1066</v>
      </c>
      <c r="F541" t="str">
        <f>_xlfn.XLOOKUP(scd[[#This Row],[farm_id]],farms[farm_id],farms[farmer_name])</f>
        <v>Farmer_243</v>
      </c>
      <c r="G541" t="str">
        <f>_xlfn.XLOOKUP(scd[[#This Row],[farm_id]],farms[farm_id],farms[village])</f>
        <v>Village_128</v>
      </c>
      <c r="H541" t="str">
        <f>_xlfn.XLOOKUP(scd[[#This Row],[farm_id]],farms[farm_id],farms[district])</f>
        <v>Surat</v>
      </c>
      <c r="I541" t="str">
        <f>_xlfn.XLOOKUP(scd[[#This Row],[farm_id]],farms[farm_id],farms[state])</f>
        <v>Gujarat</v>
      </c>
      <c r="J541" t="str">
        <f>_xlfn.XLOOKUP(scd[[#This Row],[district]],cooperatives[district],cooperatives[cooperative_id])</f>
        <v>Coop_12</v>
      </c>
      <c r="K541" t="str">
        <f>_xlfn.XLOOKUP(scd[[#This Row],[village]],collectioncenters[village],collectioncenters[collection_center_id])</f>
        <v>CC_33</v>
      </c>
      <c r="L541" t="str">
        <f>_xlfn.XLOOKUP(scd[[#This Row],[district]],chillingcenters[district],chillingcenters[chilling_center_id])</f>
        <v>Chill_12</v>
      </c>
      <c r="M541" t="str">
        <f>_xlfn.XLOOKUP(scd[[#This Row],[chilling_center_id]],chillingcenters[chilling_center_id],chillingcenters[zone])</f>
        <v>MH1</v>
      </c>
      <c r="N541" t="str">
        <f>_xlfn.XLOOKUP(scd[[#This Row],[zone]],plants[zone],plants[processing_plant_id])</f>
        <v>Plant_4</v>
      </c>
      <c r="O541" t="s">
        <v>279</v>
      </c>
      <c r="P541">
        <v>11.4</v>
      </c>
      <c r="Q541">
        <v>6.4</v>
      </c>
      <c r="R541">
        <v>4.22</v>
      </c>
      <c r="S541">
        <v>8.3800000000000008</v>
      </c>
      <c r="T541">
        <v>32.1</v>
      </c>
      <c r="U541">
        <v>5.9</v>
      </c>
      <c r="V541" t="b">
        <v>1</v>
      </c>
      <c r="W541">
        <v>0.7</v>
      </c>
      <c r="X541">
        <v>266.42</v>
      </c>
      <c r="Y541" s="1">
        <v>45831</v>
      </c>
      <c r="Z541" t="s">
        <v>118</v>
      </c>
      <c r="AA541" t="s">
        <v>42</v>
      </c>
      <c r="AB541" t="s">
        <v>1068</v>
      </c>
      <c r="AC541">
        <v>5</v>
      </c>
      <c r="AD541">
        <v>5.7</v>
      </c>
      <c r="AE541">
        <v>46.74</v>
      </c>
    </row>
    <row r="542" spans="1:31" x14ac:dyDescent="0.25">
      <c r="A542" t="s">
        <v>1110</v>
      </c>
      <c r="B542" s="1">
        <v>45801</v>
      </c>
      <c r="C542" s="2">
        <v>45801.32916666667</v>
      </c>
      <c r="D542" s="2">
        <v>45801.42083333333</v>
      </c>
      <c r="E542" t="s">
        <v>1111</v>
      </c>
      <c r="F542" t="str">
        <f>_xlfn.XLOOKUP(scd[[#This Row],[farm_id]],farms[farm_id],farms[farmer_name])</f>
        <v>Farmer_805</v>
      </c>
      <c r="G542" t="str">
        <f>_xlfn.XLOOKUP(scd[[#This Row],[farm_id]],farms[farm_id],farms[village])</f>
        <v>Village_147</v>
      </c>
      <c r="H542" t="str">
        <f>_xlfn.XLOOKUP(scd[[#This Row],[farm_id]],farms[farm_id],farms[district])</f>
        <v>Mysore</v>
      </c>
      <c r="I542" t="str">
        <f>_xlfn.XLOOKUP(scd[[#This Row],[farm_id]],farms[farm_id],farms[state])</f>
        <v>Karnataka</v>
      </c>
      <c r="J542" t="str">
        <f>_xlfn.XLOOKUP(scd[[#This Row],[district]],cooperatives[district],cooperatives[cooperative_id])</f>
        <v>Coop_11</v>
      </c>
      <c r="K542" t="str">
        <f>_xlfn.XLOOKUP(scd[[#This Row],[village]],collectioncenters[village],collectioncenters[collection_center_id])</f>
        <v>CC_54</v>
      </c>
      <c r="L542" t="str">
        <f>_xlfn.XLOOKUP(scd[[#This Row],[district]],chillingcenters[district],chillingcenters[chilling_center_id])</f>
        <v>Chill_11</v>
      </c>
      <c r="M542" t="str">
        <f>_xlfn.XLOOKUP(scd[[#This Row],[chilling_center_id]],chillingcenters[chilling_center_id],chillingcenters[zone])</f>
        <v>KA1</v>
      </c>
      <c r="N542" t="str">
        <f>_xlfn.XLOOKUP(scd[[#This Row],[zone]],plants[zone],plants[processing_plant_id])</f>
        <v>Plant_6</v>
      </c>
      <c r="O542" t="s">
        <v>53</v>
      </c>
      <c r="P542">
        <v>25.1</v>
      </c>
      <c r="Q542">
        <v>35.200000000000003</v>
      </c>
      <c r="R542">
        <v>4.22</v>
      </c>
      <c r="S542">
        <v>8.65</v>
      </c>
      <c r="T542">
        <v>28.4</v>
      </c>
      <c r="U542">
        <v>5.5</v>
      </c>
      <c r="V542" t="b">
        <v>1</v>
      </c>
      <c r="W542">
        <v>0.02</v>
      </c>
      <c r="X542">
        <v>1672.81</v>
      </c>
      <c r="Y542" s="1">
        <v>45803</v>
      </c>
      <c r="Z542" t="s">
        <v>41</v>
      </c>
      <c r="AA542" t="s">
        <v>54</v>
      </c>
      <c r="AB542" t="s">
        <v>1113</v>
      </c>
      <c r="AC542">
        <v>132</v>
      </c>
      <c r="AD542">
        <v>35.18</v>
      </c>
      <c r="AE542">
        <v>47.55</v>
      </c>
    </row>
    <row r="543" spans="1:31" x14ac:dyDescent="0.25">
      <c r="A543" t="s">
        <v>1657</v>
      </c>
      <c r="B543" s="1">
        <v>45772</v>
      </c>
      <c r="C543" s="2">
        <v>45772.34097222222</v>
      </c>
      <c r="D543" s="2">
        <v>45772.393750000003</v>
      </c>
      <c r="E543" t="s">
        <v>1658</v>
      </c>
      <c r="F543" t="str">
        <f>_xlfn.XLOOKUP(scd[[#This Row],[farm_id]],farms[farm_id],farms[farmer_name])</f>
        <v>Farmer_605</v>
      </c>
      <c r="G543" t="str">
        <f>_xlfn.XLOOKUP(scd[[#This Row],[farm_id]],farms[farm_id],farms[village])</f>
        <v>Village_11</v>
      </c>
      <c r="H543" t="str">
        <f>_xlfn.XLOOKUP(scd[[#This Row],[farm_id]],farms[farm_id],farms[district])</f>
        <v>Mumbai Suburban</v>
      </c>
      <c r="I543" t="str">
        <f>_xlfn.XLOOKUP(scd[[#This Row],[farm_id]],farms[farm_id],farms[state])</f>
        <v>Maharashtra</v>
      </c>
      <c r="J543" t="str">
        <f>_xlfn.XLOOKUP(scd[[#This Row],[district]],cooperatives[district],cooperatives[cooperative_id])</f>
        <v>Coop_3</v>
      </c>
      <c r="K543" t="str">
        <f>_xlfn.XLOOKUP(scd[[#This Row],[village]],collectioncenters[village],collectioncenters[collection_center_id])</f>
        <v>CC_13</v>
      </c>
      <c r="L543" t="str">
        <f>_xlfn.XLOOKUP(scd[[#This Row],[district]],chillingcenters[district],chillingcenters[chilling_center_id])</f>
        <v>Chill_3</v>
      </c>
      <c r="M543" t="str">
        <f>_xlfn.XLOOKUP(scd[[#This Row],[chilling_center_id]],chillingcenters[chilling_center_id],chillingcenters[zone])</f>
        <v>MH1</v>
      </c>
      <c r="N543" t="str">
        <f>_xlfn.XLOOKUP(scd[[#This Row],[zone]],plants[zone],plants[processing_plant_id])</f>
        <v>Plant_4</v>
      </c>
      <c r="O543" t="s">
        <v>632</v>
      </c>
      <c r="P543">
        <v>9.5</v>
      </c>
      <c r="Q543">
        <v>69.5</v>
      </c>
      <c r="R543">
        <v>4.22</v>
      </c>
      <c r="S543">
        <v>8.09</v>
      </c>
      <c r="T543">
        <v>26.2</v>
      </c>
      <c r="U543">
        <v>5.6</v>
      </c>
      <c r="V543" t="b">
        <v>1</v>
      </c>
      <c r="W543">
        <v>0.05</v>
      </c>
      <c r="X543">
        <v>3185.67</v>
      </c>
      <c r="Y543" s="1">
        <v>45772</v>
      </c>
      <c r="Z543" t="s">
        <v>76</v>
      </c>
      <c r="AA543" t="s">
        <v>42</v>
      </c>
      <c r="AB543" t="s">
        <v>1659</v>
      </c>
      <c r="AC543">
        <v>76</v>
      </c>
      <c r="AD543">
        <v>69.45</v>
      </c>
      <c r="AE543">
        <v>45.87</v>
      </c>
    </row>
    <row r="544" spans="1:31" x14ac:dyDescent="0.25">
      <c r="A544" t="s">
        <v>2043</v>
      </c>
      <c r="B544" s="1">
        <v>45700</v>
      </c>
      <c r="C544" s="2">
        <v>45700.290972222225</v>
      </c>
      <c r="D544" s="2">
        <v>45700.310416666667</v>
      </c>
      <c r="E544" t="s">
        <v>1574</v>
      </c>
      <c r="F544" t="str">
        <f>_xlfn.XLOOKUP(scd[[#This Row],[farm_id]],farms[farm_id],farms[farmer_name])</f>
        <v>Farmer_118</v>
      </c>
      <c r="G544" t="str">
        <f>_xlfn.XLOOKUP(scd[[#This Row],[farm_id]],farms[farm_id],farms[village])</f>
        <v>Village_5</v>
      </c>
      <c r="H544" t="str">
        <f>_xlfn.XLOOKUP(scd[[#This Row],[farm_id]],farms[farm_id],farms[district])</f>
        <v>Gurugram</v>
      </c>
      <c r="I544" t="str">
        <f>_xlfn.XLOOKUP(scd[[#This Row],[farm_id]],farms[farm_id],farms[state])</f>
        <v>Haryana</v>
      </c>
      <c r="J544" t="str">
        <f>_xlfn.XLOOKUP(scd[[#This Row],[district]],cooperatives[district],cooperatives[cooperative_id])</f>
        <v>Coop_2</v>
      </c>
      <c r="K544" t="str">
        <f>_xlfn.XLOOKUP(scd[[#This Row],[village]],collectioncenters[village],collectioncenters[collection_center_id])</f>
        <v>CC_144</v>
      </c>
      <c r="L544" t="str">
        <f>_xlfn.XLOOKUP(scd[[#This Row],[district]],chillingcenters[district],chillingcenters[chilling_center_id])</f>
        <v>Chill_2</v>
      </c>
      <c r="M544" t="str">
        <f>_xlfn.XLOOKUP(scd[[#This Row],[chilling_center_id]],chillingcenters[chilling_center_id],chillingcenters[zone])</f>
        <v>HR1</v>
      </c>
      <c r="N544" t="str">
        <f>_xlfn.XLOOKUP(scd[[#This Row],[zone]],plants[zone],plants[processing_plant_id])</f>
        <v>Plant_11</v>
      </c>
      <c r="O544" t="s">
        <v>551</v>
      </c>
      <c r="P544">
        <v>8.3000000000000007</v>
      </c>
      <c r="Q544">
        <v>26.9</v>
      </c>
      <c r="R544">
        <v>4.22</v>
      </c>
      <c r="S544">
        <v>8.73</v>
      </c>
      <c r="T544">
        <v>28.1</v>
      </c>
      <c r="U544">
        <v>4.4000000000000004</v>
      </c>
      <c r="V544" t="b">
        <v>1</v>
      </c>
      <c r="W544">
        <v>0.22</v>
      </c>
      <c r="X544">
        <v>1275.04</v>
      </c>
      <c r="Y544" s="1">
        <v>45703</v>
      </c>
      <c r="Z544" t="s">
        <v>41</v>
      </c>
      <c r="AA544" t="s">
        <v>216</v>
      </c>
      <c r="AB544" t="s">
        <v>2045</v>
      </c>
      <c r="AC544">
        <v>28</v>
      </c>
      <c r="AD544">
        <v>26.68</v>
      </c>
      <c r="AE544">
        <v>47.79</v>
      </c>
    </row>
    <row r="545" spans="1:31" x14ac:dyDescent="0.25">
      <c r="A545" t="s">
        <v>2390</v>
      </c>
      <c r="B545" s="1">
        <v>45748</v>
      </c>
      <c r="C545" s="2">
        <v>45748.287499999999</v>
      </c>
      <c r="D545" s="2">
        <v>45748.324999999997</v>
      </c>
      <c r="E545" t="s">
        <v>1698</v>
      </c>
      <c r="F545" t="str">
        <f>_xlfn.XLOOKUP(scd[[#This Row],[farm_id]],farms[farm_id],farms[farmer_name])</f>
        <v>Farmer_244</v>
      </c>
      <c r="G545" t="str">
        <f>_xlfn.XLOOKUP(scd[[#This Row],[farm_id]],farms[farm_id],farms[village])</f>
        <v>Village_48</v>
      </c>
      <c r="H545" t="str">
        <f>_xlfn.XLOOKUP(scd[[#This Row],[farm_id]],farms[farm_id],farms[district])</f>
        <v>Belgaum</v>
      </c>
      <c r="I545" t="str">
        <f>_xlfn.XLOOKUP(scd[[#This Row],[farm_id]],farms[farm_id],farms[state])</f>
        <v>Karnataka</v>
      </c>
      <c r="J545" t="str">
        <f>_xlfn.XLOOKUP(scd[[#This Row],[district]],cooperatives[district],cooperatives[cooperative_id])</f>
        <v>Coop_21</v>
      </c>
      <c r="K545" t="str">
        <f>_xlfn.XLOOKUP(scd[[#This Row],[village]],collectioncenters[village],collectioncenters[collection_center_id])</f>
        <v>CC_142</v>
      </c>
      <c r="L545" t="str">
        <f>_xlfn.XLOOKUP(scd[[#This Row],[district]],chillingcenters[district],chillingcenters[chilling_center_id])</f>
        <v>Chill_21</v>
      </c>
      <c r="M545" t="str">
        <f>_xlfn.XLOOKUP(scd[[#This Row],[chilling_center_id]],chillingcenters[chilling_center_id],chillingcenters[zone])</f>
        <v>KA2</v>
      </c>
      <c r="N545" t="str">
        <f>_xlfn.XLOOKUP(scd[[#This Row],[zone]],plants[zone],plants[processing_plant_id])</f>
        <v>Plant_8</v>
      </c>
      <c r="O545" t="s">
        <v>784</v>
      </c>
      <c r="P545">
        <v>11.1</v>
      </c>
      <c r="Q545">
        <v>74.400000000000006</v>
      </c>
      <c r="R545">
        <v>4.22</v>
      </c>
      <c r="S545">
        <v>8.39</v>
      </c>
      <c r="T545">
        <v>32.1</v>
      </c>
      <c r="U545">
        <v>12</v>
      </c>
      <c r="V545" t="b">
        <v>1</v>
      </c>
      <c r="W545">
        <v>0.52</v>
      </c>
      <c r="X545">
        <v>3455.37</v>
      </c>
      <c r="Y545" s="1">
        <v>45755</v>
      </c>
      <c r="Z545" t="s">
        <v>118</v>
      </c>
      <c r="AA545" t="s">
        <v>54</v>
      </c>
      <c r="AB545" t="s">
        <v>2391</v>
      </c>
      <c r="AC545">
        <v>54</v>
      </c>
      <c r="AD545">
        <v>73.88</v>
      </c>
      <c r="AE545">
        <v>46.77</v>
      </c>
    </row>
    <row r="546" spans="1:31" x14ac:dyDescent="0.25">
      <c r="A546" t="s">
        <v>2793</v>
      </c>
      <c r="B546" s="1">
        <v>45707</v>
      </c>
      <c r="C546" s="2">
        <v>45707.284722222219</v>
      </c>
      <c r="D546" s="2">
        <v>45707.334027777775</v>
      </c>
      <c r="E546" t="s">
        <v>2794</v>
      </c>
      <c r="F546" t="str">
        <f>_xlfn.XLOOKUP(scd[[#This Row],[farm_id]],farms[farm_id],farms[farmer_name])</f>
        <v>Farmer_49</v>
      </c>
      <c r="G546" t="str">
        <f>_xlfn.XLOOKUP(scd[[#This Row],[farm_id]],farms[farm_id],farms[village])</f>
        <v>Village_198</v>
      </c>
      <c r="H546" t="str">
        <f>_xlfn.XLOOKUP(scd[[#This Row],[farm_id]],farms[farm_id],farms[district])</f>
        <v>Bikaner</v>
      </c>
      <c r="I546" t="str">
        <f>_xlfn.XLOOKUP(scd[[#This Row],[farm_id]],farms[farm_id],farms[state])</f>
        <v>Rajasthan</v>
      </c>
      <c r="J546" t="str">
        <f>_xlfn.XLOOKUP(scd[[#This Row],[district]],cooperatives[district],cooperatives[cooperative_id])</f>
        <v>Coop_14</v>
      </c>
      <c r="K546" t="str">
        <f>_xlfn.XLOOKUP(scd[[#This Row],[village]],collectioncenters[village],collectioncenters[collection_center_id])</f>
        <v>CC_108</v>
      </c>
      <c r="L546" t="str">
        <f>_xlfn.XLOOKUP(scd[[#This Row],[district]],chillingcenters[district],chillingcenters[chilling_center_id])</f>
        <v>Chill_14</v>
      </c>
      <c r="M546" t="str">
        <f>_xlfn.XLOOKUP(scd[[#This Row],[chilling_center_id]],chillingcenters[chilling_center_id],chillingcenters[zone])</f>
        <v>RJ1</v>
      </c>
      <c r="N546" t="str">
        <f>_xlfn.XLOOKUP(scd[[#This Row],[zone]],plants[zone],plants[processing_plant_id])</f>
        <v>Plant_2</v>
      </c>
      <c r="O546" t="s">
        <v>279</v>
      </c>
      <c r="P546">
        <v>9.6999999999999993</v>
      </c>
      <c r="Q546">
        <v>30.6</v>
      </c>
      <c r="R546">
        <v>4.22</v>
      </c>
      <c r="S546">
        <v>8.6300000000000008</v>
      </c>
      <c r="T546">
        <v>31</v>
      </c>
      <c r="U546">
        <v>11.5</v>
      </c>
      <c r="V546" t="b">
        <v>0</v>
      </c>
      <c r="W546">
        <v>0</v>
      </c>
      <c r="X546">
        <v>1453.19</v>
      </c>
      <c r="Y546" s="1">
        <v>45707</v>
      </c>
      <c r="Z546" t="s">
        <v>41</v>
      </c>
      <c r="AA546" t="s">
        <v>42</v>
      </c>
      <c r="AB546" t="s">
        <v>2795</v>
      </c>
      <c r="AC546">
        <v>71</v>
      </c>
      <c r="AD546">
        <v>30.6</v>
      </c>
      <c r="AE546">
        <v>47.49</v>
      </c>
    </row>
    <row r="547" spans="1:31" x14ac:dyDescent="0.25">
      <c r="A547" t="s">
        <v>2843</v>
      </c>
      <c r="B547" s="1">
        <v>45802</v>
      </c>
      <c r="C547" s="2">
        <v>45802.388888888891</v>
      </c>
      <c r="D547" s="2">
        <v>45802.460416666669</v>
      </c>
      <c r="E547" t="s">
        <v>2844</v>
      </c>
      <c r="F547" t="str">
        <f>_xlfn.XLOOKUP(scd[[#This Row],[farm_id]],farms[farm_id],farms[farmer_name])</f>
        <v>Farmer_508</v>
      </c>
      <c r="G547" t="str">
        <f>_xlfn.XLOOKUP(scd[[#This Row],[farm_id]],farms[farm_id],farms[village])</f>
        <v>Village_147</v>
      </c>
      <c r="H547" t="str">
        <f>_xlfn.XLOOKUP(scd[[#This Row],[farm_id]],farms[farm_id],farms[district])</f>
        <v>Mumbai Suburban</v>
      </c>
      <c r="I547" t="str">
        <f>_xlfn.XLOOKUP(scd[[#This Row],[farm_id]],farms[farm_id],farms[state])</f>
        <v>Maharashtra</v>
      </c>
      <c r="J547" t="str">
        <f>_xlfn.XLOOKUP(scd[[#This Row],[district]],cooperatives[district],cooperatives[cooperative_id])</f>
        <v>Coop_3</v>
      </c>
      <c r="K547" t="str">
        <f>_xlfn.XLOOKUP(scd[[#This Row],[village]],collectioncenters[village],collectioncenters[collection_center_id])</f>
        <v>CC_54</v>
      </c>
      <c r="L547" t="str">
        <f>_xlfn.XLOOKUP(scd[[#This Row],[district]],chillingcenters[district],chillingcenters[chilling_center_id])</f>
        <v>Chill_3</v>
      </c>
      <c r="M547" t="str">
        <f>_xlfn.XLOOKUP(scd[[#This Row],[chilling_center_id]],chillingcenters[chilling_center_id],chillingcenters[zone])</f>
        <v>MH1</v>
      </c>
      <c r="N547" t="str">
        <f>_xlfn.XLOOKUP(scd[[#This Row],[zone]],plants[zone],plants[processing_plant_id])</f>
        <v>Plant_4</v>
      </c>
      <c r="O547" t="s">
        <v>1141</v>
      </c>
      <c r="P547">
        <v>2.7</v>
      </c>
      <c r="Q547">
        <v>15.1</v>
      </c>
      <c r="R547">
        <v>4.22</v>
      </c>
      <c r="S547">
        <v>8.86</v>
      </c>
      <c r="T547">
        <v>24.4</v>
      </c>
      <c r="U547">
        <v>22.4</v>
      </c>
      <c r="V547" t="b">
        <v>0</v>
      </c>
      <c r="W547">
        <v>0</v>
      </c>
      <c r="X547">
        <v>727.52</v>
      </c>
      <c r="Y547" s="1">
        <v>45802</v>
      </c>
      <c r="Z547" t="s">
        <v>76</v>
      </c>
      <c r="AA547" t="s">
        <v>42</v>
      </c>
      <c r="AB547" t="s">
        <v>2845</v>
      </c>
      <c r="AC547">
        <v>103</v>
      </c>
      <c r="AD547">
        <v>15.1</v>
      </c>
      <c r="AE547">
        <v>48.18</v>
      </c>
    </row>
    <row r="548" spans="1:31" x14ac:dyDescent="0.25">
      <c r="A548" t="s">
        <v>2957</v>
      </c>
      <c r="B548" s="1">
        <v>45703</v>
      </c>
      <c r="C548" s="2">
        <v>45703.361111111109</v>
      </c>
      <c r="D548" s="2">
        <v>45703.456250000003</v>
      </c>
      <c r="E548" t="s">
        <v>2737</v>
      </c>
      <c r="F548" t="str">
        <f>_xlfn.XLOOKUP(scd[[#This Row],[farm_id]],farms[farm_id],farms[farmer_name])</f>
        <v>Farmer_893</v>
      </c>
      <c r="G548" t="str">
        <f>_xlfn.XLOOKUP(scd[[#This Row],[farm_id]],farms[farm_id],farms[village])</f>
        <v>Village_88</v>
      </c>
      <c r="H548" t="str">
        <f>_xlfn.XLOOKUP(scd[[#This Row],[farm_id]],farms[farm_id],farms[district])</f>
        <v>Coimbatore</v>
      </c>
      <c r="I548" t="str">
        <f>_xlfn.XLOOKUP(scd[[#This Row],[farm_id]],farms[farm_id],farms[state])</f>
        <v>Tamil Nadu</v>
      </c>
      <c r="J548" t="str">
        <f>_xlfn.XLOOKUP(scd[[#This Row],[district]],cooperatives[district],cooperatives[cooperative_id])</f>
        <v>Coop_25</v>
      </c>
      <c r="K548" t="str">
        <f>_xlfn.XLOOKUP(scd[[#This Row],[village]],collectioncenters[village],collectioncenters[collection_center_id])</f>
        <v>CC_183</v>
      </c>
      <c r="L548" t="str">
        <f>_xlfn.XLOOKUP(scd[[#This Row],[district]],chillingcenters[district],chillingcenters[chilling_center_id])</f>
        <v>Chill_25</v>
      </c>
      <c r="M548" t="str">
        <f>_xlfn.XLOOKUP(scd[[#This Row],[chilling_center_id]],chillingcenters[chilling_center_id],chillingcenters[zone])</f>
        <v>TN2</v>
      </c>
      <c r="N548" t="str">
        <f>_xlfn.XLOOKUP(scd[[#This Row],[zone]],plants[zone],plants[processing_plant_id])</f>
        <v>Plant_10</v>
      </c>
      <c r="O548" t="s">
        <v>723</v>
      </c>
      <c r="P548">
        <v>27.6</v>
      </c>
      <c r="Q548">
        <v>25.5</v>
      </c>
      <c r="R548">
        <v>4.22</v>
      </c>
      <c r="S548">
        <v>8.6</v>
      </c>
      <c r="T548">
        <v>35.799999999999997</v>
      </c>
      <c r="U548">
        <v>12</v>
      </c>
      <c r="V548" t="b">
        <v>0</v>
      </c>
      <c r="W548">
        <v>0</v>
      </c>
      <c r="X548">
        <v>1208.7</v>
      </c>
      <c r="Y548" s="1">
        <v>45706</v>
      </c>
      <c r="Z548" t="s">
        <v>41</v>
      </c>
      <c r="AA548" t="s">
        <v>42</v>
      </c>
      <c r="AB548" t="s">
        <v>2958</v>
      </c>
      <c r="AC548">
        <v>137</v>
      </c>
      <c r="AD548">
        <v>25.5</v>
      </c>
      <c r="AE548">
        <v>47.4</v>
      </c>
    </row>
    <row r="549" spans="1:31" x14ac:dyDescent="0.25">
      <c r="A549" t="s">
        <v>2659</v>
      </c>
      <c r="B549" s="1">
        <v>45786</v>
      </c>
      <c r="C549" s="2">
        <v>45786.212500000001</v>
      </c>
      <c r="D549" s="2">
        <v>45786.218055555553</v>
      </c>
      <c r="E549" t="s">
        <v>1270</v>
      </c>
      <c r="F549" t="str">
        <f>_xlfn.XLOOKUP(scd[[#This Row],[farm_id]],farms[farm_id],farms[farmer_name])</f>
        <v>Farmer_49</v>
      </c>
      <c r="G549" t="str">
        <f>_xlfn.XLOOKUP(scd[[#This Row],[farm_id]],farms[farm_id],farms[village])</f>
        <v>Village_147</v>
      </c>
      <c r="H549" t="str">
        <f>_xlfn.XLOOKUP(scd[[#This Row],[farm_id]],farms[farm_id],farms[district])</f>
        <v>Nashik</v>
      </c>
      <c r="I549" t="str">
        <f>_xlfn.XLOOKUP(scd[[#This Row],[farm_id]],farms[farm_id],farms[state])</f>
        <v>Maharashtra</v>
      </c>
      <c r="J549" t="str">
        <f>_xlfn.XLOOKUP(scd[[#This Row],[district]],cooperatives[district],cooperatives[cooperative_id])</f>
        <v>Coop_10</v>
      </c>
      <c r="K549" t="str">
        <f>_xlfn.XLOOKUP(scd[[#This Row],[village]],collectioncenters[village],collectioncenters[collection_center_id])</f>
        <v>CC_54</v>
      </c>
      <c r="L549" t="str">
        <f>_xlfn.XLOOKUP(scd[[#This Row],[district]],chillingcenters[district],chillingcenters[chilling_center_id])</f>
        <v>Chill_10</v>
      </c>
      <c r="M549" t="str">
        <f>_xlfn.XLOOKUP(scd[[#This Row],[chilling_center_id]],chillingcenters[chilling_center_id],chillingcenters[zone])</f>
        <v>MH1</v>
      </c>
      <c r="N549" t="str">
        <f>_xlfn.XLOOKUP(scd[[#This Row],[zone]],plants[zone],plants[processing_plant_id])</f>
        <v>Plant_4</v>
      </c>
      <c r="O549" t="s">
        <v>416</v>
      </c>
      <c r="P549">
        <v>12.2</v>
      </c>
      <c r="Q549">
        <v>93</v>
      </c>
      <c r="R549">
        <v>4.2300000000000004</v>
      </c>
      <c r="S549">
        <v>8.3699999999999992</v>
      </c>
      <c r="T549">
        <v>32</v>
      </c>
      <c r="U549">
        <v>9.6999999999999993</v>
      </c>
      <c r="V549" t="b">
        <v>0</v>
      </c>
      <c r="W549">
        <v>1.88</v>
      </c>
      <c r="X549">
        <v>4260.7700000000004</v>
      </c>
      <c r="Y549" s="1">
        <v>45786</v>
      </c>
      <c r="Z549" t="s">
        <v>41</v>
      </c>
      <c r="AA549" t="s">
        <v>109</v>
      </c>
      <c r="AB549" t="s">
        <v>2660</v>
      </c>
      <c r="AC549">
        <v>8</v>
      </c>
      <c r="AD549">
        <v>91.12</v>
      </c>
      <c r="AE549">
        <v>46.76</v>
      </c>
    </row>
    <row r="550" spans="1:31" x14ac:dyDescent="0.25">
      <c r="A550" t="s">
        <v>30</v>
      </c>
      <c r="B550" s="1">
        <v>45760</v>
      </c>
      <c r="C550" s="2">
        <v>45760.352083333331</v>
      </c>
      <c r="D550" s="2">
        <v>45760.397916666669</v>
      </c>
      <c r="E550" t="s">
        <v>31</v>
      </c>
      <c r="F550" t="str">
        <f>_xlfn.XLOOKUP(scd[[#This Row],[farm_id]],farms[farm_id],farms[farmer_name])</f>
        <v>Farmer_210</v>
      </c>
      <c r="G550" t="str">
        <f>_xlfn.XLOOKUP(scd[[#This Row],[farm_id]],farms[farm_id],farms[village])</f>
        <v>Village_29</v>
      </c>
      <c r="H550" t="str">
        <f>_xlfn.XLOOKUP(scd[[#This Row],[farm_id]],farms[farm_id],farms[district])</f>
        <v>Bengaluru Rural</v>
      </c>
      <c r="I550" t="str">
        <f>_xlfn.XLOOKUP(scd[[#This Row],[farm_id]],farms[farm_id],farms[state])</f>
        <v>Karnataka</v>
      </c>
      <c r="J550" t="str">
        <f>_xlfn.XLOOKUP(scd[[#This Row],[district]],cooperatives[district],cooperatives[cooperative_id])</f>
        <v>Coop_19</v>
      </c>
      <c r="K550" t="str">
        <f>_xlfn.XLOOKUP(scd[[#This Row],[village]],collectioncenters[village],collectioncenters[collection_center_id])</f>
        <v>CC_121</v>
      </c>
      <c r="L550" t="str">
        <f>_xlfn.XLOOKUP(scd[[#This Row],[district]],chillingcenters[district],chillingcenters[chilling_center_id])</f>
        <v>Chill_19</v>
      </c>
      <c r="M550" t="str">
        <f>_xlfn.XLOOKUP(scd[[#This Row],[chilling_center_id]],chillingcenters[chilling_center_id],chillingcenters[zone])</f>
        <v>KA1</v>
      </c>
      <c r="N550" t="str">
        <f>_xlfn.XLOOKUP(scd[[#This Row],[zone]],plants[zone],plants[processing_plant_id])</f>
        <v>Plant_6</v>
      </c>
      <c r="O550" t="s">
        <v>40</v>
      </c>
      <c r="P550">
        <v>20</v>
      </c>
      <c r="Q550">
        <v>11.3</v>
      </c>
      <c r="R550">
        <v>4.24</v>
      </c>
      <c r="S550">
        <v>8.5299999999999994</v>
      </c>
      <c r="T550">
        <v>29.5</v>
      </c>
      <c r="U550">
        <v>7.4</v>
      </c>
      <c r="V550" t="b">
        <v>1</v>
      </c>
      <c r="W550">
        <v>0.13</v>
      </c>
      <c r="X550">
        <v>528.23</v>
      </c>
      <c r="Y550" s="1">
        <v>45760</v>
      </c>
      <c r="Z550" t="s">
        <v>41</v>
      </c>
      <c r="AA550" t="s">
        <v>42</v>
      </c>
      <c r="AB550" t="s">
        <v>43</v>
      </c>
      <c r="AC550">
        <v>66</v>
      </c>
      <c r="AD550">
        <v>11.17</v>
      </c>
      <c r="AE550">
        <v>47.29</v>
      </c>
    </row>
    <row r="551" spans="1:31" x14ac:dyDescent="0.25">
      <c r="A551" t="s">
        <v>582</v>
      </c>
      <c r="B551" s="1">
        <v>45672</v>
      </c>
      <c r="C551" s="2">
        <v>45672.320138888892</v>
      </c>
      <c r="D551" s="2">
        <v>45672.336111111108</v>
      </c>
      <c r="E551" t="s">
        <v>583</v>
      </c>
      <c r="F551" t="str">
        <f>_xlfn.XLOOKUP(scd[[#This Row],[farm_id]],farms[farm_id],farms[farmer_name])</f>
        <v>Farmer_854</v>
      </c>
      <c r="G551" t="str">
        <f>_xlfn.XLOOKUP(scd[[#This Row],[farm_id]],farms[farm_id],farms[village])</f>
        <v>Village_35</v>
      </c>
      <c r="H551" t="str">
        <f>_xlfn.XLOOKUP(scd[[#This Row],[farm_id]],farms[farm_id],farms[district])</f>
        <v>Amritsar</v>
      </c>
      <c r="I551" t="str">
        <f>_xlfn.XLOOKUP(scd[[#This Row],[farm_id]],farms[farm_id],farms[state])</f>
        <v>Punjab</v>
      </c>
      <c r="J551" t="str">
        <f>_xlfn.XLOOKUP(scd[[#This Row],[district]],cooperatives[district],cooperatives[cooperative_id])</f>
        <v>Coop_7</v>
      </c>
      <c r="K551" t="str">
        <f>_xlfn.XLOOKUP(scd[[#This Row],[village]],collectioncenters[village],collectioncenters[collection_center_id])</f>
        <v>CC_128</v>
      </c>
      <c r="L551" t="str">
        <f>_xlfn.XLOOKUP(scd[[#This Row],[district]],chillingcenters[district],chillingcenters[chilling_center_id])</f>
        <v>Chill_7</v>
      </c>
      <c r="M551" t="str">
        <f>_xlfn.XLOOKUP(scd[[#This Row],[chilling_center_id]],chillingcenters[chilling_center_id],chillingcenters[zone])</f>
        <v>PJ1</v>
      </c>
      <c r="N551" t="str">
        <f>_xlfn.XLOOKUP(scd[[#This Row],[zone]],plants[zone],plants[processing_plant_id])</f>
        <v>Plant_3</v>
      </c>
      <c r="O551" t="s">
        <v>522</v>
      </c>
      <c r="P551">
        <v>3</v>
      </c>
      <c r="Q551">
        <v>76</v>
      </c>
      <c r="R551">
        <v>4.24</v>
      </c>
      <c r="S551">
        <v>8.2799999999999994</v>
      </c>
      <c r="T551">
        <v>33.700000000000003</v>
      </c>
      <c r="U551">
        <v>10.5</v>
      </c>
      <c r="V551" t="b">
        <v>1</v>
      </c>
      <c r="W551">
        <v>0</v>
      </c>
      <c r="X551">
        <v>3537.04</v>
      </c>
      <c r="Y551" s="1">
        <v>45679</v>
      </c>
      <c r="Z551" t="s">
        <v>41</v>
      </c>
      <c r="AA551" t="s">
        <v>42</v>
      </c>
      <c r="AB551" t="s">
        <v>584</v>
      </c>
      <c r="AC551">
        <v>23</v>
      </c>
      <c r="AD551">
        <v>76</v>
      </c>
      <c r="AE551">
        <v>46.54</v>
      </c>
    </row>
    <row r="552" spans="1:31" x14ac:dyDescent="0.25">
      <c r="A552" t="s">
        <v>1530</v>
      </c>
      <c r="B552" s="1">
        <v>45711</v>
      </c>
      <c r="C552" s="2">
        <v>45711.286805555559</v>
      </c>
      <c r="D552" s="2">
        <v>45711.305555555555</v>
      </c>
      <c r="E552" t="s">
        <v>1288</v>
      </c>
      <c r="F552" t="str">
        <f>_xlfn.XLOOKUP(scd[[#This Row],[farm_id]],farms[farm_id],farms[farmer_name])</f>
        <v>Farmer_105</v>
      </c>
      <c r="G552" t="str">
        <f>_xlfn.XLOOKUP(scd[[#This Row],[farm_id]],farms[farm_id],farms[village])</f>
        <v>Village_84</v>
      </c>
      <c r="H552" t="str">
        <f>_xlfn.XLOOKUP(scd[[#This Row],[farm_id]],farms[farm_id],farms[district])</f>
        <v>Mumbai Suburban</v>
      </c>
      <c r="I552" t="str">
        <f>_xlfn.XLOOKUP(scd[[#This Row],[farm_id]],farms[farm_id],farms[state])</f>
        <v>Maharashtra</v>
      </c>
      <c r="J552" t="str">
        <f>_xlfn.XLOOKUP(scd[[#This Row],[district]],cooperatives[district],cooperatives[cooperative_id])</f>
        <v>Coop_3</v>
      </c>
      <c r="K552" t="str">
        <f>_xlfn.XLOOKUP(scd[[#This Row],[village]],collectioncenters[village],collectioncenters[collection_center_id])</f>
        <v>CC_179</v>
      </c>
      <c r="L552" t="str">
        <f>_xlfn.XLOOKUP(scd[[#This Row],[district]],chillingcenters[district],chillingcenters[chilling_center_id])</f>
        <v>Chill_3</v>
      </c>
      <c r="M552" t="str">
        <f>_xlfn.XLOOKUP(scd[[#This Row],[chilling_center_id]],chillingcenters[chilling_center_id],chillingcenters[zone])</f>
        <v>MH1</v>
      </c>
      <c r="N552" t="str">
        <f>_xlfn.XLOOKUP(scd[[#This Row],[zone]],plants[zone],plants[processing_plant_id])</f>
        <v>Plant_4</v>
      </c>
      <c r="O552" t="s">
        <v>178</v>
      </c>
      <c r="P552">
        <v>7.8</v>
      </c>
      <c r="Q552">
        <v>24.8</v>
      </c>
      <c r="R552">
        <v>4.24</v>
      </c>
      <c r="S552">
        <v>8.44</v>
      </c>
      <c r="T552">
        <v>32.4</v>
      </c>
      <c r="U552">
        <v>12</v>
      </c>
      <c r="V552" t="b">
        <v>1</v>
      </c>
      <c r="W552">
        <v>0.08</v>
      </c>
      <c r="X552">
        <v>1162.33</v>
      </c>
      <c r="Y552" s="1">
        <v>45718</v>
      </c>
      <c r="Z552" t="s">
        <v>118</v>
      </c>
      <c r="AA552" t="s">
        <v>42</v>
      </c>
      <c r="AB552" t="s">
        <v>1533</v>
      </c>
      <c r="AC552">
        <v>27</v>
      </c>
      <c r="AD552">
        <v>24.72</v>
      </c>
      <c r="AE552">
        <v>47.02</v>
      </c>
    </row>
    <row r="553" spans="1:31" x14ac:dyDescent="0.25">
      <c r="A553" t="s">
        <v>2174</v>
      </c>
      <c r="B553" s="1">
        <v>45674</v>
      </c>
      <c r="C553" s="2">
        <v>45674.322916666664</v>
      </c>
      <c r="D553" s="2">
        <v>45674.370833333334</v>
      </c>
      <c r="E553" t="s">
        <v>2175</v>
      </c>
      <c r="F553" t="str">
        <f>_xlfn.XLOOKUP(scd[[#This Row],[farm_id]],farms[farm_id],farms[farmer_name])</f>
        <v>Farmer_800</v>
      </c>
      <c r="G553" t="str">
        <f>_xlfn.XLOOKUP(scd[[#This Row],[farm_id]],farms[farm_id],farms[village])</f>
        <v>Village_188</v>
      </c>
      <c r="H553" t="str">
        <f>_xlfn.XLOOKUP(scd[[#This Row],[farm_id]],farms[farm_id],farms[district])</f>
        <v>Bengaluru Rural</v>
      </c>
      <c r="I553" t="str">
        <f>_xlfn.XLOOKUP(scd[[#This Row],[farm_id]],farms[farm_id],farms[state])</f>
        <v>Karnataka</v>
      </c>
      <c r="J553" t="str">
        <f>_xlfn.XLOOKUP(scd[[#This Row],[district]],cooperatives[district],cooperatives[cooperative_id])</f>
        <v>Coop_19</v>
      </c>
      <c r="K553" t="str">
        <f>_xlfn.XLOOKUP(scd[[#This Row],[village]],collectioncenters[village],collectioncenters[collection_center_id])</f>
        <v>CC_98</v>
      </c>
      <c r="L553" t="str">
        <f>_xlfn.XLOOKUP(scd[[#This Row],[district]],chillingcenters[district],chillingcenters[chilling_center_id])</f>
        <v>Chill_19</v>
      </c>
      <c r="M553" t="str">
        <f>_xlfn.XLOOKUP(scd[[#This Row],[chilling_center_id]],chillingcenters[chilling_center_id],chillingcenters[zone])</f>
        <v>KA1</v>
      </c>
      <c r="N553" t="str">
        <f>_xlfn.XLOOKUP(scd[[#This Row],[zone]],plants[zone],plants[processing_plant_id])</f>
        <v>Plant_6</v>
      </c>
      <c r="O553" t="s">
        <v>245</v>
      </c>
      <c r="P553">
        <v>11.8</v>
      </c>
      <c r="Q553">
        <v>30</v>
      </c>
      <c r="R553">
        <v>4.24</v>
      </c>
      <c r="S553">
        <v>8.51</v>
      </c>
      <c r="T553">
        <v>32.4</v>
      </c>
      <c r="U553">
        <v>12</v>
      </c>
      <c r="V553" t="b">
        <v>1</v>
      </c>
      <c r="W553">
        <v>0.12</v>
      </c>
      <c r="X553">
        <v>1411.23</v>
      </c>
      <c r="Y553" s="1">
        <v>45676</v>
      </c>
      <c r="Z553" t="s">
        <v>118</v>
      </c>
      <c r="AA553" t="s">
        <v>109</v>
      </c>
      <c r="AB553" t="s">
        <v>2177</v>
      </c>
      <c r="AC553">
        <v>69</v>
      </c>
      <c r="AD553">
        <v>29.88</v>
      </c>
      <c r="AE553">
        <v>47.23</v>
      </c>
    </row>
    <row r="554" spans="1:31" x14ac:dyDescent="0.25">
      <c r="A554" t="s">
        <v>2595</v>
      </c>
      <c r="B554" s="1">
        <v>45772</v>
      </c>
      <c r="C554" s="2">
        <v>45772.199305555558</v>
      </c>
      <c r="D554" s="2">
        <v>45772.265972222223</v>
      </c>
      <c r="E554" t="s">
        <v>387</v>
      </c>
      <c r="F554" t="str">
        <f>_xlfn.XLOOKUP(scd[[#This Row],[farm_id]],farms[farm_id],farms[farmer_name])</f>
        <v>Farmer_844</v>
      </c>
      <c r="G554" t="str">
        <f>_xlfn.XLOOKUP(scd[[#This Row],[farm_id]],farms[farm_id],farms[village])</f>
        <v>Village_16</v>
      </c>
      <c r="H554" t="str">
        <f>_xlfn.XLOOKUP(scd[[#This Row],[farm_id]],farms[farm_id],farms[district])</f>
        <v>Amritsar</v>
      </c>
      <c r="I554" t="str">
        <f>_xlfn.XLOOKUP(scd[[#This Row],[farm_id]],farms[farm_id],farms[state])</f>
        <v>Punjab</v>
      </c>
      <c r="J554" t="str">
        <f>_xlfn.XLOOKUP(scd[[#This Row],[district]],cooperatives[district],cooperatives[cooperative_id])</f>
        <v>Coop_7</v>
      </c>
      <c r="K554" t="str">
        <f>_xlfn.XLOOKUP(scd[[#This Row],[village]],collectioncenters[village],collectioncenters[collection_center_id])</f>
        <v>CC_68</v>
      </c>
      <c r="L554" t="str">
        <f>_xlfn.XLOOKUP(scd[[#This Row],[district]],chillingcenters[district],chillingcenters[chilling_center_id])</f>
        <v>Chill_7</v>
      </c>
      <c r="M554" t="str">
        <f>_xlfn.XLOOKUP(scd[[#This Row],[chilling_center_id]],chillingcenters[chilling_center_id],chillingcenters[zone])</f>
        <v>PJ1</v>
      </c>
      <c r="N554" t="str">
        <f>_xlfn.XLOOKUP(scd[[#This Row],[zone]],plants[zone],plants[processing_plant_id])</f>
        <v>Plant_3</v>
      </c>
      <c r="O554" t="s">
        <v>497</v>
      </c>
      <c r="P554">
        <v>20.399999999999999</v>
      </c>
      <c r="Q554">
        <v>134.9</v>
      </c>
      <c r="R554">
        <v>4.24</v>
      </c>
      <c r="S554">
        <v>8.42</v>
      </c>
      <c r="T554">
        <v>26</v>
      </c>
      <c r="U554">
        <v>3.4</v>
      </c>
      <c r="V554" t="b">
        <v>1</v>
      </c>
      <c r="W554">
        <v>0.06</v>
      </c>
      <c r="X554">
        <v>6332.09</v>
      </c>
      <c r="Y554" s="1">
        <v>45775</v>
      </c>
      <c r="Z554" t="s">
        <v>76</v>
      </c>
      <c r="AA554" t="s">
        <v>109</v>
      </c>
      <c r="AB554" t="s">
        <v>2597</v>
      </c>
      <c r="AC554">
        <v>96</v>
      </c>
      <c r="AD554">
        <v>134.84</v>
      </c>
      <c r="AE554">
        <v>46.96</v>
      </c>
    </row>
    <row r="555" spans="1:31" x14ac:dyDescent="0.25">
      <c r="A555" t="s">
        <v>3017</v>
      </c>
      <c r="B555" s="1">
        <v>45704</v>
      </c>
      <c r="C555" s="2">
        <v>45704.17291666667</v>
      </c>
      <c r="D555" s="2">
        <v>45704.186111111114</v>
      </c>
      <c r="E555" t="s">
        <v>3018</v>
      </c>
      <c r="F555" t="str">
        <f>_xlfn.XLOOKUP(scd[[#This Row],[farm_id]],farms[farm_id],farms[farmer_name])</f>
        <v>Farmer_557</v>
      </c>
      <c r="G555" t="str">
        <f>_xlfn.XLOOKUP(scd[[#This Row],[farm_id]],farms[farm_id],farms[village])</f>
        <v>Village_100</v>
      </c>
      <c r="H555" t="str">
        <f>_xlfn.XLOOKUP(scd[[#This Row],[farm_id]],farms[farm_id],farms[district])</f>
        <v>Mumbai Suburban</v>
      </c>
      <c r="I555" t="str">
        <f>_xlfn.XLOOKUP(scd[[#This Row],[farm_id]],farms[farm_id],farms[state])</f>
        <v>Maharashtra</v>
      </c>
      <c r="J555" t="str">
        <f>_xlfn.XLOOKUP(scd[[#This Row],[district]],cooperatives[district],cooperatives[cooperative_id])</f>
        <v>Coop_3</v>
      </c>
      <c r="K555" t="str">
        <f>_xlfn.XLOOKUP(scd[[#This Row],[village]],collectioncenters[village],collectioncenters[collection_center_id])</f>
        <v>CC_3</v>
      </c>
      <c r="L555" t="str">
        <f>_xlfn.XLOOKUP(scd[[#This Row],[district]],chillingcenters[district],chillingcenters[chilling_center_id])</f>
        <v>Chill_3</v>
      </c>
      <c r="M555" t="str">
        <f>_xlfn.XLOOKUP(scd[[#This Row],[chilling_center_id]],chillingcenters[chilling_center_id],chillingcenters[zone])</f>
        <v>MH1</v>
      </c>
      <c r="N555" t="str">
        <f>_xlfn.XLOOKUP(scd[[#This Row],[zone]],plants[zone],plants[processing_plant_id])</f>
        <v>Plant_4</v>
      </c>
      <c r="O555" t="s">
        <v>683</v>
      </c>
      <c r="P555">
        <v>8.4</v>
      </c>
      <c r="Q555">
        <v>34</v>
      </c>
      <c r="R555">
        <v>4.24</v>
      </c>
      <c r="S555">
        <v>8.74</v>
      </c>
      <c r="T555">
        <v>27.8</v>
      </c>
      <c r="U555">
        <v>3.9</v>
      </c>
      <c r="V555" t="b">
        <v>1</v>
      </c>
      <c r="W555">
        <v>0.59</v>
      </c>
      <c r="X555">
        <v>1601.01</v>
      </c>
      <c r="Y555" s="1">
        <v>45707</v>
      </c>
      <c r="Z555" t="s">
        <v>76</v>
      </c>
      <c r="AA555" t="s">
        <v>42</v>
      </c>
      <c r="AB555" t="s">
        <v>3019</v>
      </c>
      <c r="AC555">
        <v>19</v>
      </c>
      <c r="AD555">
        <v>33.409999999999997</v>
      </c>
      <c r="AE555">
        <v>47.92</v>
      </c>
    </row>
    <row r="556" spans="1:31" x14ac:dyDescent="0.25">
      <c r="A556" t="s">
        <v>3099</v>
      </c>
      <c r="B556" s="1">
        <v>45795</v>
      </c>
      <c r="C556" s="2">
        <v>45795.189583333333</v>
      </c>
      <c r="D556" s="2">
        <v>45795.193055555559</v>
      </c>
      <c r="E556" t="s">
        <v>3018</v>
      </c>
      <c r="F556" t="str">
        <f>_xlfn.XLOOKUP(scd[[#This Row],[farm_id]],farms[farm_id],farms[farmer_name])</f>
        <v>Farmer_557</v>
      </c>
      <c r="G556" t="str">
        <f>_xlfn.XLOOKUP(scd[[#This Row],[farm_id]],farms[farm_id],farms[village])</f>
        <v>Village_100</v>
      </c>
      <c r="H556" t="str">
        <f>_xlfn.XLOOKUP(scd[[#This Row],[farm_id]],farms[farm_id],farms[district])</f>
        <v>Mumbai Suburban</v>
      </c>
      <c r="I556" t="str">
        <f>_xlfn.XLOOKUP(scd[[#This Row],[farm_id]],farms[farm_id],farms[state])</f>
        <v>Maharashtra</v>
      </c>
      <c r="J556" t="str">
        <f>_xlfn.XLOOKUP(scd[[#This Row],[district]],cooperatives[district],cooperatives[cooperative_id])</f>
        <v>Coop_3</v>
      </c>
      <c r="K556" t="str">
        <f>_xlfn.XLOOKUP(scd[[#This Row],[village]],collectioncenters[village],collectioncenters[collection_center_id])</f>
        <v>CC_3</v>
      </c>
      <c r="L556" t="str">
        <f>_xlfn.XLOOKUP(scd[[#This Row],[district]],chillingcenters[district],chillingcenters[chilling_center_id])</f>
        <v>Chill_3</v>
      </c>
      <c r="M556" t="str">
        <f>_xlfn.XLOOKUP(scd[[#This Row],[chilling_center_id]],chillingcenters[chilling_center_id],chillingcenters[zone])</f>
        <v>MH1</v>
      </c>
      <c r="N556" t="str">
        <f>_xlfn.XLOOKUP(scd[[#This Row],[zone]],plants[zone],plants[processing_plant_id])</f>
        <v>Plant_4</v>
      </c>
      <c r="O556" t="s">
        <v>155</v>
      </c>
      <c r="P556">
        <v>6.9</v>
      </c>
      <c r="Q556">
        <v>11.5</v>
      </c>
      <c r="R556">
        <v>4.24</v>
      </c>
      <c r="S556">
        <v>9.08</v>
      </c>
      <c r="T556">
        <v>26.7</v>
      </c>
      <c r="U556">
        <v>3.3</v>
      </c>
      <c r="V556" t="b">
        <v>1</v>
      </c>
      <c r="W556">
        <v>0.7</v>
      </c>
      <c r="X556">
        <v>528.54999999999995</v>
      </c>
      <c r="Y556" s="1">
        <v>45795</v>
      </c>
      <c r="Z556" t="s">
        <v>41</v>
      </c>
      <c r="AA556" t="s">
        <v>109</v>
      </c>
      <c r="AB556" t="s">
        <v>3100</v>
      </c>
      <c r="AC556">
        <v>5</v>
      </c>
      <c r="AD556">
        <v>10.8</v>
      </c>
      <c r="AE556">
        <v>48.94</v>
      </c>
    </row>
    <row r="557" spans="1:31" x14ac:dyDescent="0.25">
      <c r="A557" t="s">
        <v>1069</v>
      </c>
      <c r="B557" s="1">
        <v>45817</v>
      </c>
      <c r="C557" s="2">
        <v>45817.313194444447</v>
      </c>
      <c r="D557" s="2">
        <v>45817.399305555555</v>
      </c>
      <c r="E557" t="s">
        <v>1070</v>
      </c>
      <c r="F557" t="str">
        <f>_xlfn.XLOOKUP(scd[[#This Row],[farm_id]],farms[farm_id],farms[farmer_name])</f>
        <v>Farmer_542</v>
      </c>
      <c r="G557" t="str">
        <f>_xlfn.XLOOKUP(scd[[#This Row],[farm_id]],farms[farm_id],farms[village])</f>
        <v>Village_78</v>
      </c>
      <c r="H557" t="str">
        <f>_xlfn.XLOOKUP(scd[[#This Row],[farm_id]],farms[farm_id],farms[district])</f>
        <v>Mumbai Suburban</v>
      </c>
      <c r="I557" t="str">
        <f>_xlfn.XLOOKUP(scd[[#This Row],[farm_id]],farms[farm_id],farms[state])</f>
        <v>Maharashtra</v>
      </c>
      <c r="J557" t="str">
        <f>_xlfn.XLOOKUP(scd[[#This Row],[district]],cooperatives[district],cooperatives[cooperative_id])</f>
        <v>Coop_3</v>
      </c>
      <c r="K557" t="str">
        <f>_xlfn.XLOOKUP(scd[[#This Row],[village]],collectioncenters[village],collectioncenters[collection_center_id])</f>
        <v>CC_174</v>
      </c>
      <c r="L557" t="str">
        <f>_xlfn.XLOOKUP(scd[[#This Row],[district]],chillingcenters[district],chillingcenters[chilling_center_id])</f>
        <v>Chill_3</v>
      </c>
      <c r="M557" t="str">
        <f>_xlfn.XLOOKUP(scd[[#This Row],[chilling_center_id]],chillingcenters[chilling_center_id],chillingcenters[zone])</f>
        <v>MH1</v>
      </c>
      <c r="N557" t="str">
        <f>_xlfn.XLOOKUP(scd[[#This Row],[zone]],plants[zone],plants[processing_plant_id])</f>
        <v>Plant_4</v>
      </c>
      <c r="O557" t="s">
        <v>1048</v>
      </c>
      <c r="P557">
        <v>19.2</v>
      </c>
      <c r="Q557">
        <v>62.6</v>
      </c>
      <c r="R557">
        <v>4.25</v>
      </c>
      <c r="S557">
        <v>8.73</v>
      </c>
      <c r="T557">
        <v>29.1</v>
      </c>
      <c r="U557">
        <v>4.3</v>
      </c>
      <c r="V557" t="b">
        <v>1</v>
      </c>
      <c r="W557">
        <v>0.38</v>
      </c>
      <c r="X557">
        <v>2982.83</v>
      </c>
      <c r="Y557" s="1">
        <v>45824</v>
      </c>
      <c r="Z557" t="s">
        <v>41</v>
      </c>
      <c r="AA557" t="s">
        <v>42</v>
      </c>
      <c r="AB557" t="s">
        <v>1071</v>
      </c>
      <c r="AC557">
        <v>124</v>
      </c>
      <c r="AD557">
        <v>62.22</v>
      </c>
      <c r="AE557">
        <v>47.94</v>
      </c>
    </row>
    <row r="558" spans="1:31" x14ac:dyDescent="0.25">
      <c r="A558" t="s">
        <v>1612</v>
      </c>
      <c r="B558" s="1">
        <v>45756</v>
      </c>
      <c r="C558" s="2">
        <v>45756.231249999997</v>
      </c>
      <c r="D558" s="2">
        <v>45756.234722222223</v>
      </c>
      <c r="E558" t="s">
        <v>1032</v>
      </c>
      <c r="F558" t="str">
        <f>_xlfn.XLOOKUP(scd[[#This Row],[farm_id]],farms[farm_id],farms[farmer_name])</f>
        <v>Farmer_238</v>
      </c>
      <c r="G558" t="str">
        <f>_xlfn.XLOOKUP(scd[[#This Row],[farm_id]],farms[farm_id],farms[village])</f>
        <v>Village_188</v>
      </c>
      <c r="H558" t="str">
        <f>_xlfn.XLOOKUP(scd[[#This Row],[farm_id]],farms[farm_id],farms[district])</f>
        <v>Jalandhar</v>
      </c>
      <c r="I558" t="str">
        <f>_xlfn.XLOOKUP(scd[[#This Row],[farm_id]],farms[farm_id],farms[state])</f>
        <v>Punjab</v>
      </c>
      <c r="J558" t="str">
        <f>_xlfn.XLOOKUP(scd[[#This Row],[district]],cooperatives[district],cooperatives[cooperative_id])</f>
        <v>Coop_26</v>
      </c>
      <c r="K558" t="str">
        <f>_xlfn.XLOOKUP(scd[[#This Row],[village]],collectioncenters[village],collectioncenters[collection_center_id])</f>
        <v>CC_98</v>
      </c>
      <c r="L558" t="str">
        <f>_xlfn.XLOOKUP(scd[[#This Row],[district]],chillingcenters[district],chillingcenters[chilling_center_id])</f>
        <v>Chill_26</v>
      </c>
      <c r="M558" t="str">
        <f>_xlfn.XLOOKUP(scd[[#This Row],[chilling_center_id]],chillingcenters[chilling_center_id],chillingcenters[zone])</f>
        <v>PJ1</v>
      </c>
      <c r="N558" t="str">
        <f>_xlfn.XLOOKUP(scd[[#This Row],[zone]],plants[zone],plants[processing_plant_id])</f>
        <v>Plant_3</v>
      </c>
      <c r="O558" t="s">
        <v>215</v>
      </c>
      <c r="P558">
        <v>20.2</v>
      </c>
      <c r="Q558">
        <v>62.7</v>
      </c>
      <c r="R558">
        <v>4.25</v>
      </c>
      <c r="S558">
        <v>8.8699999999999992</v>
      </c>
      <c r="T558">
        <v>28.8</v>
      </c>
      <c r="U558">
        <v>12</v>
      </c>
      <c r="V558" t="b">
        <v>1</v>
      </c>
      <c r="W558">
        <v>0.45</v>
      </c>
      <c r="X558">
        <v>3010.41</v>
      </c>
      <c r="Y558" s="1">
        <v>45759</v>
      </c>
      <c r="Z558" t="s">
        <v>41</v>
      </c>
      <c r="AA558" t="s">
        <v>216</v>
      </c>
      <c r="AB558" t="s">
        <v>1613</v>
      </c>
      <c r="AC558">
        <v>5</v>
      </c>
      <c r="AD558">
        <v>62.25</v>
      </c>
      <c r="AE558">
        <v>48.36</v>
      </c>
    </row>
    <row r="559" spans="1:31" x14ac:dyDescent="0.25">
      <c r="A559" t="s">
        <v>2354</v>
      </c>
      <c r="B559" s="1">
        <v>45793</v>
      </c>
      <c r="C559" s="2">
        <v>45793.238888888889</v>
      </c>
      <c r="D559" s="2">
        <v>45793.309027777781</v>
      </c>
      <c r="E559" t="s">
        <v>1497</v>
      </c>
      <c r="F559" t="str">
        <f>_xlfn.XLOOKUP(scd[[#This Row],[farm_id]],farms[farm_id],farms[farmer_name])</f>
        <v>Farmer_660</v>
      </c>
      <c r="G559" t="str">
        <f>_xlfn.XLOOKUP(scd[[#This Row],[farm_id]],farms[farm_id],farms[village])</f>
        <v>Village_67</v>
      </c>
      <c r="H559" t="str">
        <f>_xlfn.XLOOKUP(scd[[#This Row],[farm_id]],farms[farm_id],farms[district])</f>
        <v>Panipat</v>
      </c>
      <c r="I559" t="str">
        <f>_xlfn.XLOOKUP(scd[[#This Row],[farm_id]],farms[farm_id],farms[state])</f>
        <v>Haryana</v>
      </c>
      <c r="J559" t="str">
        <f>_xlfn.XLOOKUP(scd[[#This Row],[district]],cooperatives[district],cooperatives[cooperative_id])</f>
        <v>Coop_28</v>
      </c>
      <c r="K559" t="str">
        <f>_xlfn.XLOOKUP(scd[[#This Row],[village]],collectioncenters[village],collectioncenters[collection_center_id])</f>
        <v>CC_162</v>
      </c>
      <c r="L559" t="str">
        <f>_xlfn.XLOOKUP(scd[[#This Row],[district]],chillingcenters[district],chillingcenters[chilling_center_id])</f>
        <v>Chill_28</v>
      </c>
      <c r="M559" t="str">
        <f>_xlfn.XLOOKUP(scd[[#This Row],[chilling_center_id]],chillingcenters[chilling_center_id],chillingcenters[zone])</f>
        <v>HR2</v>
      </c>
      <c r="N559" t="str">
        <f>_xlfn.XLOOKUP(scd[[#This Row],[zone]],plants[zone],plants[processing_plant_id])</f>
        <v>Plant_12</v>
      </c>
      <c r="O559" t="s">
        <v>1141</v>
      </c>
      <c r="P559">
        <v>5</v>
      </c>
      <c r="Q559">
        <v>72.8</v>
      </c>
      <c r="R559">
        <v>4.25</v>
      </c>
      <c r="S559">
        <v>8.27</v>
      </c>
      <c r="T559">
        <v>29.9</v>
      </c>
      <c r="U559">
        <v>10.3</v>
      </c>
      <c r="V559" t="b">
        <v>1</v>
      </c>
      <c r="W559">
        <v>0.05</v>
      </c>
      <c r="X559">
        <v>3387.24</v>
      </c>
      <c r="Y559" s="1">
        <v>45800</v>
      </c>
      <c r="Z559" t="s">
        <v>41</v>
      </c>
      <c r="AA559" t="s">
        <v>42</v>
      </c>
      <c r="AB559" t="s">
        <v>2355</v>
      </c>
      <c r="AC559">
        <v>101</v>
      </c>
      <c r="AD559">
        <v>72.75</v>
      </c>
      <c r="AE559">
        <v>46.56</v>
      </c>
    </row>
    <row r="560" spans="1:31" x14ac:dyDescent="0.25">
      <c r="A560" t="s">
        <v>2919</v>
      </c>
      <c r="B560" s="1">
        <v>45779</v>
      </c>
      <c r="C560" s="2">
        <v>45779.409722222219</v>
      </c>
      <c r="D560" s="2">
        <v>45779.480555555558</v>
      </c>
      <c r="E560" t="s">
        <v>262</v>
      </c>
      <c r="F560" t="str">
        <f>_xlfn.XLOOKUP(scd[[#This Row],[farm_id]],farms[farm_id],farms[farmer_name])</f>
        <v>Farmer_658</v>
      </c>
      <c r="G560" t="str">
        <f>_xlfn.XLOOKUP(scd[[#This Row],[farm_id]],farms[farm_id],farms[village])</f>
        <v>Village_28</v>
      </c>
      <c r="H560" t="str">
        <f>_xlfn.XLOOKUP(scd[[#This Row],[farm_id]],farms[farm_id],farms[district])</f>
        <v>Hubli</v>
      </c>
      <c r="I560" t="str">
        <f>_xlfn.XLOOKUP(scd[[#This Row],[farm_id]],farms[farm_id],farms[state])</f>
        <v>Karnataka</v>
      </c>
      <c r="J560" t="str">
        <f>_xlfn.XLOOKUP(scd[[#This Row],[district]],cooperatives[district],cooperatives[cooperative_id])</f>
        <v>Coop_18</v>
      </c>
      <c r="K560" t="str">
        <f>_xlfn.XLOOKUP(scd[[#This Row],[village]],collectioncenters[village],collectioncenters[collection_center_id])</f>
        <v>CC_120</v>
      </c>
      <c r="L560" t="str">
        <f>_xlfn.XLOOKUP(scd[[#This Row],[district]],chillingcenters[district],chillingcenters[chilling_center_id])</f>
        <v>Chill_18</v>
      </c>
      <c r="M560" t="str">
        <f>_xlfn.XLOOKUP(scd[[#This Row],[chilling_center_id]],chillingcenters[chilling_center_id],chillingcenters[zone])</f>
        <v>KA2</v>
      </c>
      <c r="N560" t="str">
        <f>_xlfn.XLOOKUP(scd[[#This Row],[zone]],plants[zone],plants[processing_plant_id])</f>
        <v>Plant_8</v>
      </c>
      <c r="O560" t="s">
        <v>215</v>
      </c>
      <c r="P560">
        <v>6.7</v>
      </c>
      <c r="Q560">
        <v>113</v>
      </c>
      <c r="R560">
        <v>4.25</v>
      </c>
      <c r="S560">
        <v>8.42</v>
      </c>
      <c r="T560">
        <v>24.9</v>
      </c>
      <c r="U560">
        <v>3.8</v>
      </c>
      <c r="V560" t="b">
        <v>1</v>
      </c>
      <c r="W560">
        <v>0</v>
      </c>
      <c r="X560">
        <v>5312.13</v>
      </c>
      <c r="Y560" s="1">
        <v>45781</v>
      </c>
      <c r="Z560" t="s">
        <v>41</v>
      </c>
      <c r="AA560" t="s">
        <v>42</v>
      </c>
      <c r="AB560" t="s">
        <v>2336</v>
      </c>
      <c r="AC560">
        <v>102</v>
      </c>
      <c r="AD560">
        <v>113</v>
      </c>
      <c r="AE560">
        <v>47.01</v>
      </c>
    </row>
    <row r="561" spans="1:31" x14ac:dyDescent="0.25">
      <c r="A561" t="s">
        <v>3145</v>
      </c>
      <c r="B561" s="1">
        <v>45766</v>
      </c>
      <c r="C561" s="2">
        <v>45766.34097222222</v>
      </c>
      <c r="D561" s="2">
        <v>45766.380555555559</v>
      </c>
      <c r="E561" t="s">
        <v>3146</v>
      </c>
      <c r="F561" t="str">
        <f>_xlfn.XLOOKUP(scd[[#This Row],[farm_id]],farms[farm_id],farms[farmer_name])</f>
        <v>Farmer_292</v>
      </c>
      <c r="G561" t="str">
        <f>_xlfn.XLOOKUP(scd[[#This Row],[farm_id]],farms[farm_id],farms[village])</f>
        <v>Village_195</v>
      </c>
      <c r="H561" t="str">
        <f>_xlfn.XLOOKUP(scd[[#This Row],[farm_id]],farms[farm_id],farms[district])</f>
        <v>Bikaner</v>
      </c>
      <c r="I561" t="str">
        <f>_xlfn.XLOOKUP(scd[[#This Row],[farm_id]],farms[farm_id],farms[state])</f>
        <v>Rajasthan</v>
      </c>
      <c r="J561" t="str">
        <f>_xlfn.XLOOKUP(scd[[#This Row],[district]],cooperatives[district],cooperatives[cooperative_id])</f>
        <v>Coop_14</v>
      </c>
      <c r="K561" t="str">
        <f>_xlfn.XLOOKUP(scd[[#This Row],[village]],collectioncenters[village],collectioncenters[collection_center_id])</f>
        <v>CC_106</v>
      </c>
      <c r="L561" t="str">
        <f>_xlfn.XLOOKUP(scd[[#This Row],[district]],chillingcenters[district],chillingcenters[chilling_center_id])</f>
        <v>Chill_14</v>
      </c>
      <c r="M561" t="str">
        <f>_xlfn.XLOOKUP(scd[[#This Row],[chilling_center_id]],chillingcenters[chilling_center_id],chillingcenters[zone])</f>
        <v>RJ1</v>
      </c>
      <c r="N561" t="str">
        <f>_xlfn.XLOOKUP(scd[[#This Row],[zone]],plants[zone],plants[processing_plant_id])</f>
        <v>Plant_2</v>
      </c>
      <c r="O561" t="s">
        <v>458</v>
      </c>
      <c r="P561">
        <v>9.4</v>
      </c>
      <c r="Q561">
        <v>9.6</v>
      </c>
      <c r="R561">
        <v>4.25</v>
      </c>
      <c r="S561">
        <v>9.1300000000000008</v>
      </c>
      <c r="T561">
        <v>31.8</v>
      </c>
      <c r="U561">
        <v>12</v>
      </c>
      <c r="V561" t="b">
        <v>1</v>
      </c>
      <c r="W561">
        <v>0.12</v>
      </c>
      <c r="X561">
        <v>465.85</v>
      </c>
      <c r="Y561" s="1">
        <v>45768</v>
      </c>
      <c r="Z561" t="s">
        <v>76</v>
      </c>
      <c r="AA561" t="s">
        <v>42</v>
      </c>
      <c r="AB561" t="s">
        <v>3147</v>
      </c>
      <c r="AC561">
        <v>57</v>
      </c>
      <c r="AD561">
        <v>9.48</v>
      </c>
      <c r="AE561">
        <v>49.14</v>
      </c>
    </row>
    <row r="562" spans="1:31" x14ac:dyDescent="0.25">
      <c r="A562" t="s">
        <v>254</v>
      </c>
      <c r="B562" s="1">
        <v>45715</v>
      </c>
      <c r="C562" s="2">
        <v>45715.35833333333</v>
      </c>
      <c r="D562" s="2">
        <v>45715.383333333331</v>
      </c>
      <c r="E562" t="s">
        <v>255</v>
      </c>
      <c r="F562" t="str">
        <f>_xlfn.XLOOKUP(scd[[#This Row],[farm_id]],farms[farm_id],farms[farmer_name])</f>
        <v>Farmer_685</v>
      </c>
      <c r="G562" t="str">
        <f>_xlfn.XLOOKUP(scd[[#This Row],[farm_id]],farms[farm_id],farms[village])</f>
        <v>Village_166</v>
      </c>
      <c r="H562" t="str">
        <f>_xlfn.XLOOKUP(scd[[#This Row],[farm_id]],farms[farm_id],farms[district])</f>
        <v>Ludhiana</v>
      </c>
      <c r="I562" t="str">
        <f>_xlfn.XLOOKUP(scd[[#This Row],[farm_id]],farms[farm_id],farms[state])</f>
        <v>Punjab</v>
      </c>
      <c r="J562" t="str">
        <f>_xlfn.XLOOKUP(scd[[#This Row],[district]],cooperatives[district],cooperatives[cooperative_id])</f>
        <v>Coop_27</v>
      </c>
      <c r="K562" t="str">
        <f>_xlfn.XLOOKUP(scd[[#This Row],[village]],collectioncenters[village],collectioncenters[collection_center_id])</f>
        <v>CC_75</v>
      </c>
      <c r="L562" t="str">
        <f>_xlfn.XLOOKUP(scd[[#This Row],[district]],chillingcenters[district],chillingcenters[chilling_center_id])</f>
        <v>Chill_27</v>
      </c>
      <c r="M562" t="str">
        <f>_xlfn.XLOOKUP(scd[[#This Row],[chilling_center_id]],chillingcenters[chilling_center_id],chillingcenters[zone])</f>
        <v>PJ2</v>
      </c>
      <c r="N562" t="str">
        <f>_xlfn.XLOOKUP(scd[[#This Row],[zone]],plants[zone],plants[processing_plant_id])</f>
        <v>Plant_7</v>
      </c>
      <c r="O562" t="s">
        <v>259</v>
      </c>
      <c r="P562">
        <v>15</v>
      </c>
      <c r="Q562">
        <v>22.4</v>
      </c>
      <c r="R562">
        <v>4.26</v>
      </c>
      <c r="S562">
        <v>7.99</v>
      </c>
      <c r="T562">
        <v>33</v>
      </c>
      <c r="U562">
        <v>9.6</v>
      </c>
      <c r="V562" t="b">
        <v>1</v>
      </c>
      <c r="W562">
        <v>0.63</v>
      </c>
      <c r="X562">
        <v>996.41</v>
      </c>
      <c r="Y562" s="1">
        <v>45715</v>
      </c>
      <c r="Z562" t="s">
        <v>41</v>
      </c>
      <c r="AA562" t="s">
        <v>42</v>
      </c>
      <c r="AB562" t="s">
        <v>260</v>
      </c>
      <c r="AC562">
        <v>36</v>
      </c>
      <c r="AD562">
        <v>21.77</v>
      </c>
      <c r="AE562">
        <v>45.77</v>
      </c>
    </row>
    <row r="563" spans="1:31" x14ac:dyDescent="0.25">
      <c r="A563" t="s">
        <v>1764</v>
      </c>
      <c r="B563" s="1">
        <v>45756</v>
      </c>
      <c r="C563" s="2">
        <v>45756.343055555553</v>
      </c>
      <c r="D563" s="2">
        <v>45756.386805555558</v>
      </c>
      <c r="E563" t="s">
        <v>1765</v>
      </c>
      <c r="F563" t="str">
        <f>_xlfn.XLOOKUP(scd[[#This Row],[farm_id]],farms[farm_id],farms[farmer_name])</f>
        <v>Farmer_407</v>
      </c>
      <c r="G563" t="str">
        <f>_xlfn.XLOOKUP(scd[[#This Row],[farm_id]],farms[farm_id],farms[village])</f>
        <v>Village_45</v>
      </c>
      <c r="H563" t="str">
        <f>_xlfn.XLOOKUP(scd[[#This Row],[farm_id]],farms[farm_id],farms[district])</f>
        <v>Ahmedabad</v>
      </c>
      <c r="I563" t="str">
        <f>_xlfn.XLOOKUP(scd[[#This Row],[farm_id]],farms[farm_id],farms[state])</f>
        <v>Gujarat</v>
      </c>
      <c r="J563" t="str">
        <f>_xlfn.XLOOKUP(scd[[#This Row],[district]],cooperatives[district],cooperatives[cooperative_id])</f>
        <v>Coop_24</v>
      </c>
      <c r="K563" t="str">
        <f>_xlfn.XLOOKUP(scd[[#This Row],[village]],collectioncenters[village],collectioncenters[collection_center_id])</f>
        <v>CC_139</v>
      </c>
      <c r="L563" t="str">
        <f>_xlfn.XLOOKUP(scd[[#This Row],[district]],chillingcenters[district],chillingcenters[chilling_center_id])</f>
        <v>Chill_24</v>
      </c>
      <c r="M563" t="str">
        <f>_xlfn.XLOOKUP(scd[[#This Row],[chilling_center_id]],chillingcenters[chilling_center_id],chillingcenters[zone])</f>
        <v>MH1</v>
      </c>
      <c r="N563" t="str">
        <f>_xlfn.XLOOKUP(scd[[#This Row],[zone]],plants[zone],plants[processing_plant_id])</f>
        <v>Plant_4</v>
      </c>
      <c r="O563" t="s">
        <v>844</v>
      </c>
      <c r="P563">
        <v>10</v>
      </c>
      <c r="Q563">
        <v>25.7</v>
      </c>
      <c r="R563">
        <v>4.26</v>
      </c>
      <c r="S563">
        <v>8.67</v>
      </c>
      <c r="T563">
        <v>26.9</v>
      </c>
      <c r="U563">
        <v>4.3</v>
      </c>
      <c r="V563" t="b">
        <v>1</v>
      </c>
      <c r="W563">
        <v>0.85</v>
      </c>
      <c r="X563">
        <v>1188.08</v>
      </c>
      <c r="Y563" s="1">
        <v>45758</v>
      </c>
      <c r="Z563" t="s">
        <v>41</v>
      </c>
      <c r="AA563" t="s">
        <v>42</v>
      </c>
      <c r="AB563" t="s">
        <v>1767</v>
      </c>
      <c r="AC563">
        <v>63</v>
      </c>
      <c r="AD563">
        <v>24.849999999999898</v>
      </c>
      <c r="AE563">
        <v>47.81</v>
      </c>
    </row>
    <row r="564" spans="1:31" x14ac:dyDescent="0.25">
      <c r="A564" t="s">
        <v>2171</v>
      </c>
      <c r="B564" s="1">
        <v>45687</v>
      </c>
      <c r="C564" s="2">
        <v>45687.172222222223</v>
      </c>
      <c r="D564" s="2">
        <v>45687.222222222219</v>
      </c>
      <c r="E564" t="s">
        <v>1566</v>
      </c>
      <c r="F564" t="str">
        <f>_xlfn.XLOOKUP(scd[[#This Row],[farm_id]],farms[farm_id],farms[farmer_name])</f>
        <v>Farmer_695</v>
      </c>
      <c r="G564" t="str">
        <f>_xlfn.XLOOKUP(scd[[#This Row],[farm_id]],farms[farm_id],farms[village])</f>
        <v>Village_148</v>
      </c>
      <c r="H564" t="str">
        <f>_xlfn.XLOOKUP(scd[[#This Row],[farm_id]],farms[farm_id],farms[district])</f>
        <v>Belgaum</v>
      </c>
      <c r="I564" t="str">
        <f>_xlfn.XLOOKUP(scd[[#This Row],[farm_id]],farms[farm_id],farms[state])</f>
        <v>Karnataka</v>
      </c>
      <c r="J564" t="str">
        <f>_xlfn.XLOOKUP(scd[[#This Row],[district]],cooperatives[district],cooperatives[cooperative_id])</f>
        <v>Coop_21</v>
      </c>
      <c r="K564" t="str">
        <f>_xlfn.XLOOKUP(scd[[#This Row],[village]],collectioncenters[village],collectioncenters[collection_center_id])</f>
        <v>CC_55</v>
      </c>
      <c r="L564" t="str">
        <f>_xlfn.XLOOKUP(scd[[#This Row],[district]],chillingcenters[district],chillingcenters[chilling_center_id])</f>
        <v>Chill_21</v>
      </c>
      <c r="M564" t="str">
        <f>_xlfn.XLOOKUP(scd[[#This Row],[chilling_center_id]],chillingcenters[chilling_center_id],chillingcenters[zone])</f>
        <v>KA2</v>
      </c>
      <c r="N564" t="str">
        <f>_xlfn.XLOOKUP(scd[[#This Row],[zone]],plants[zone],plants[processing_plant_id])</f>
        <v>Plant_8</v>
      </c>
      <c r="O564" t="s">
        <v>384</v>
      </c>
      <c r="P564">
        <v>21.8</v>
      </c>
      <c r="Q564">
        <v>14.4</v>
      </c>
      <c r="R564">
        <v>4.26</v>
      </c>
      <c r="S564">
        <v>8.27</v>
      </c>
      <c r="T564">
        <v>30.2</v>
      </c>
      <c r="U564">
        <v>6.4</v>
      </c>
      <c r="V564" t="b">
        <v>1</v>
      </c>
      <c r="W564">
        <v>0.46</v>
      </c>
      <c r="X564">
        <v>649.74</v>
      </c>
      <c r="Y564" s="1">
        <v>45687</v>
      </c>
      <c r="Z564" t="s">
        <v>41</v>
      </c>
      <c r="AA564" t="s">
        <v>42</v>
      </c>
      <c r="AB564" t="s">
        <v>2173</v>
      </c>
      <c r="AC564">
        <v>72</v>
      </c>
      <c r="AD564">
        <v>13.94</v>
      </c>
      <c r="AE564">
        <v>46.61</v>
      </c>
    </row>
    <row r="565" spans="1:31" x14ac:dyDescent="0.25">
      <c r="A565" t="s">
        <v>2371</v>
      </c>
      <c r="B565" s="1">
        <v>45789</v>
      </c>
      <c r="C565" s="2">
        <v>45789.293055555558</v>
      </c>
      <c r="D565" s="2">
        <v>45789.304166666669</v>
      </c>
      <c r="E565" t="s">
        <v>657</v>
      </c>
      <c r="F565" t="str">
        <f>_xlfn.XLOOKUP(scd[[#This Row],[farm_id]],farms[farm_id],farms[farmer_name])</f>
        <v>Farmer_250</v>
      </c>
      <c r="G565" t="str">
        <f>_xlfn.XLOOKUP(scd[[#This Row],[farm_id]],farms[farm_id],farms[village])</f>
        <v>Village_87</v>
      </c>
      <c r="H565" t="str">
        <f>_xlfn.XLOOKUP(scd[[#This Row],[farm_id]],farms[farm_id],farms[district])</f>
        <v>Udaipur</v>
      </c>
      <c r="I565" t="str">
        <f>_xlfn.XLOOKUP(scd[[#This Row],[farm_id]],farms[farm_id],farms[state])</f>
        <v>Rajasthan</v>
      </c>
      <c r="J565" t="str">
        <f>_xlfn.XLOOKUP(scd[[#This Row],[district]],cooperatives[district],cooperatives[cooperative_id])</f>
        <v>Coop_17</v>
      </c>
      <c r="K565" t="str">
        <f>_xlfn.XLOOKUP(scd[[#This Row],[village]],collectioncenters[village],collectioncenters[collection_center_id])</f>
        <v>CC_182</v>
      </c>
      <c r="L565" t="str">
        <f>_xlfn.XLOOKUP(scd[[#This Row],[district]],chillingcenters[district],chillingcenters[chilling_center_id])</f>
        <v>Chill_17</v>
      </c>
      <c r="M565" t="str">
        <f>_xlfn.XLOOKUP(scd[[#This Row],[chilling_center_id]],chillingcenters[chilling_center_id],chillingcenters[zone])</f>
        <v>RJ2</v>
      </c>
      <c r="N565" t="str">
        <f>_xlfn.XLOOKUP(scd[[#This Row],[zone]],plants[zone],plants[processing_plant_id])</f>
        <v>Plant_5</v>
      </c>
      <c r="O565" t="s">
        <v>502</v>
      </c>
      <c r="P565">
        <v>7.3</v>
      </c>
      <c r="Q565">
        <v>31.8</v>
      </c>
      <c r="R565">
        <v>4.26</v>
      </c>
      <c r="S565">
        <v>8.2100000000000009</v>
      </c>
      <c r="T565">
        <v>29</v>
      </c>
      <c r="U565">
        <v>6.8</v>
      </c>
      <c r="V565" t="b">
        <v>1</v>
      </c>
      <c r="W565">
        <v>0</v>
      </c>
      <c r="X565">
        <v>1476.47</v>
      </c>
      <c r="Y565" s="1">
        <v>45792</v>
      </c>
      <c r="Z565" t="s">
        <v>41</v>
      </c>
      <c r="AA565" t="s">
        <v>42</v>
      </c>
      <c r="AB565" t="s">
        <v>2373</v>
      </c>
      <c r="AC565">
        <v>16</v>
      </c>
      <c r="AD565">
        <v>31.8</v>
      </c>
      <c r="AE565">
        <v>46.43</v>
      </c>
    </row>
    <row r="566" spans="1:31" x14ac:dyDescent="0.25">
      <c r="A566" t="s">
        <v>2942</v>
      </c>
      <c r="B566" s="1">
        <v>45727</v>
      </c>
      <c r="C566" s="2">
        <v>45727.399305555555</v>
      </c>
      <c r="D566" s="2">
        <v>45727.488888888889</v>
      </c>
      <c r="E566" t="s">
        <v>2943</v>
      </c>
      <c r="F566" t="str">
        <f>_xlfn.XLOOKUP(scd[[#This Row],[farm_id]],farms[farm_id],farms[farmer_name])</f>
        <v>Farmer_75</v>
      </c>
      <c r="G566" t="str">
        <f>_xlfn.XLOOKUP(scd[[#This Row],[farm_id]],farms[farm_id],farms[village])</f>
        <v>Village_2</v>
      </c>
      <c r="H566" t="str">
        <f>_xlfn.XLOOKUP(scd[[#This Row],[farm_id]],farms[farm_id],farms[district])</f>
        <v>Mumbai Suburban</v>
      </c>
      <c r="I566" t="str">
        <f>_xlfn.XLOOKUP(scd[[#This Row],[farm_id]],farms[farm_id],farms[state])</f>
        <v>Maharashtra</v>
      </c>
      <c r="J566" t="str">
        <f>_xlfn.XLOOKUP(scd[[#This Row],[district]],cooperatives[district],cooperatives[cooperative_id])</f>
        <v>Coop_3</v>
      </c>
      <c r="K566" t="str">
        <f>_xlfn.XLOOKUP(scd[[#This Row],[village]],collectioncenters[village],collectioncenters[collection_center_id])</f>
        <v>CC_110</v>
      </c>
      <c r="L566" t="str">
        <f>_xlfn.XLOOKUP(scd[[#This Row],[district]],chillingcenters[district],chillingcenters[chilling_center_id])</f>
        <v>Chill_3</v>
      </c>
      <c r="M566" t="str">
        <f>_xlfn.XLOOKUP(scd[[#This Row],[chilling_center_id]],chillingcenters[chilling_center_id],chillingcenters[zone])</f>
        <v>MH1</v>
      </c>
      <c r="N566" t="str">
        <f>_xlfn.XLOOKUP(scd[[#This Row],[zone]],plants[zone],plants[processing_plant_id])</f>
        <v>Plant_4</v>
      </c>
      <c r="O566" t="s">
        <v>615</v>
      </c>
      <c r="P566">
        <v>5.0999999999999996</v>
      </c>
      <c r="Q566">
        <v>84.5</v>
      </c>
      <c r="R566">
        <v>4.26</v>
      </c>
      <c r="S566">
        <v>8.44</v>
      </c>
      <c r="T566">
        <v>34.6</v>
      </c>
      <c r="U566">
        <v>33</v>
      </c>
      <c r="V566" t="b">
        <v>1</v>
      </c>
      <c r="W566">
        <v>0</v>
      </c>
      <c r="X566">
        <v>3981.64</v>
      </c>
      <c r="Y566" s="1">
        <v>45734</v>
      </c>
      <c r="Z566" t="s">
        <v>41</v>
      </c>
      <c r="AA566" t="s">
        <v>42</v>
      </c>
      <c r="AB566" t="s">
        <v>2945</v>
      </c>
      <c r="AC566">
        <v>129</v>
      </c>
      <c r="AD566">
        <v>84.5</v>
      </c>
      <c r="AE566">
        <v>47.12</v>
      </c>
    </row>
    <row r="567" spans="1:31" x14ac:dyDescent="0.25">
      <c r="A567" t="s">
        <v>585</v>
      </c>
      <c r="B567" s="1">
        <v>45702</v>
      </c>
      <c r="C567" s="2">
        <v>45702.213888888888</v>
      </c>
      <c r="D567" s="2">
        <v>45702.288888888892</v>
      </c>
      <c r="E567" t="s">
        <v>586</v>
      </c>
      <c r="F567" t="str">
        <f>_xlfn.XLOOKUP(scd[[#This Row],[farm_id]],farms[farm_id],farms[farmer_name])</f>
        <v>Farmer_667</v>
      </c>
      <c r="G567" t="str">
        <f>_xlfn.XLOOKUP(scd[[#This Row],[farm_id]],farms[farm_id],farms[village])</f>
        <v>Village_173</v>
      </c>
      <c r="H567" t="str">
        <f>_xlfn.XLOOKUP(scd[[#This Row],[farm_id]],farms[farm_id],farms[district])</f>
        <v>Jodhpur</v>
      </c>
      <c r="I567" t="str">
        <f>_xlfn.XLOOKUP(scd[[#This Row],[farm_id]],farms[farm_id],farms[state])</f>
        <v>Rajasthan</v>
      </c>
      <c r="J567" t="str">
        <f>_xlfn.XLOOKUP(scd[[#This Row],[district]],cooperatives[district],cooperatives[cooperative_id])</f>
        <v>Coop_23</v>
      </c>
      <c r="K567" t="str">
        <f>_xlfn.XLOOKUP(scd[[#This Row],[village]],collectioncenters[village],collectioncenters[collection_center_id])</f>
        <v>CC_83</v>
      </c>
      <c r="L567" t="str">
        <f>_xlfn.XLOOKUP(scd[[#This Row],[district]],chillingcenters[district],chillingcenters[chilling_center_id])</f>
        <v>Chill_23</v>
      </c>
      <c r="M567" t="str">
        <f>_xlfn.XLOOKUP(scd[[#This Row],[chilling_center_id]],chillingcenters[chilling_center_id],chillingcenters[zone])</f>
        <v>RJ2</v>
      </c>
      <c r="N567" t="str">
        <f>_xlfn.XLOOKUP(scd[[#This Row],[zone]],plants[zone],plants[processing_plant_id])</f>
        <v>Plant_5</v>
      </c>
      <c r="O567" t="s">
        <v>355</v>
      </c>
      <c r="P567">
        <v>19.3</v>
      </c>
      <c r="Q567">
        <v>23.2</v>
      </c>
      <c r="R567">
        <v>4.2699999999999996</v>
      </c>
      <c r="S567">
        <v>8.2799999999999994</v>
      </c>
      <c r="T567">
        <v>32.9</v>
      </c>
      <c r="U567">
        <v>30</v>
      </c>
      <c r="V567" t="b">
        <v>0</v>
      </c>
      <c r="W567">
        <v>1.2</v>
      </c>
      <c r="X567">
        <v>1027.18</v>
      </c>
      <c r="Y567" s="1">
        <v>45702</v>
      </c>
      <c r="Z567" t="s">
        <v>41</v>
      </c>
      <c r="AA567" t="s">
        <v>42</v>
      </c>
      <c r="AB567" t="s">
        <v>588</v>
      </c>
      <c r="AC567">
        <v>108</v>
      </c>
      <c r="AD567">
        <v>22</v>
      </c>
      <c r="AE567">
        <v>46.69</v>
      </c>
    </row>
    <row r="568" spans="1:31" x14ac:dyDescent="0.25">
      <c r="A568" t="s">
        <v>913</v>
      </c>
      <c r="B568" s="1">
        <v>45778</v>
      </c>
      <c r="C568" s="2">
        <v>45778.191666666666</v>
      </c>
      <c r="D568" s="2">
        <v>45778.2</v>
      </c>
      <c r="E568" t="s">
        <v>914</v>
      </c>
      <c r="F568" t="str">
        <f>_xlfn.XLOOKUP(scd[[#This Row],[farm_id]],farms[farm_id],farms[farmer_name])</f>
        <v>Farmer_82</v>
      </c>
      <c r="G568" t="str">
        <f>_xlfn.XLOOKUP(scd[[#This Row],[farm_id]],farms[farm_id],farms[village])</f>
        <v>Village_43</v>
      </c>
      <c r="H568" t="str">
        <f>_xlfn.XLOOKUP(scd[[#This Row],[farm_id]],farms[farm_id],farms[district])</f>
        <v>Panipat</v>
      </c>
      <c r="I568" t="str">
        <f>_xlfn.XLOOKUP(scd[[#This Row],[farm_id]],farms[farm_id],farms[state])</f>
        <v>Haryana</v>
      </c>
      <c r="J568" t="str">
        <f>_xlfn.XLOOKUP(scd[[#This Row],[district]],cooperatives[district],cooperatives[cooperative_id])</f>
        <v>Coop_28</v>
      </c>
      <c r="K568" t="str">
        <f>_xlfn.XLOOKUP(scd[[#This Row],[village]],collectioncenters[village],collectioncenters[collection_center_id])</f>
        <v>CC_137</v>
      </c>
      <c r="L568" t="str">
        <f>_xlfn.XLOOKUP(scd[[#This Row],[district]],chillingcenters[district],chillingcenters[chilling_center_id])</f>
        <v>Chill_28</v>
      </c>
      <c r="M568" t="str">
        <f>_xlfn.XLOOKUP(scd[[#This Row],[chilling_center_id]],chillingcenters[chilling_center_id],chillingcenters[zone])</f>
        <v>HR2</v>
      </c>
      <c r="N568" t="str">
        <f>_xlfn.XLOOKUP(scd[[#This Row],[zone]],plants[zone],plants[processing_plant_id])</f>
        <v>Plant_12</v>
      </c>
      <c r="O568" t="s">
        <v>697</v>
      </c>
      <c r="P568">
        <v>4.5999999999999996</v>
      </c>
      <c r="Q568">
        <v>24.4</v>
      </c>
      <c r="R568">
        <v>4.2699999999999996</v>
      </c>
      <c r="S568">
        <v>8.9700000000000006</v>
      </c>
      <c r="T568">
        <v>30.8</v>
      </c>
      <c r="U568">
        <v>5.2</v>
      </c>
      <c r="V568" t="b">
        <v>1</v>
      </c>
      <c r="W568">
        <v>0</v>
      </c>
      <c r="X568">
        <v>1189.74</v>
      </c>
      <c r="Y568" s="1">
        <v>45785</v>
      </c>
      <c r="Z568" t="s">
        <v>118</v>
      </c>
      <c r="AA568" t="s">
        <v>109</v>
      </c>
      <c r="AB568" t="s">
        <v>916</v>
      </c>
      <c r="AC568">
        <v>12</v>
      </c>
      <c r="AD568">
        <v>24.4</v>
      </c>
      <c r="AE568">
        <v>48.76</v>
      </c>
    </row>
    <row r="569" spans="1:31" x14ac:dyDescent="0.25">
      <c r="A569" t="s">
        <v>1401</v>
      </c>
      <c r="B569" s="1">
        <v>45766</v>
      </c>
      <c r="C569" s="2">
        <v>45766.382638888892</v>
      </c>
      <c r="D569" s="2">
        <v>45766.457638888889</v>
      </c>
      <c r="E569" t="s">
        <v>1402</v>
      </c>
      <c r="F569" t="str">
        <f>_xlfn.XLOOKUP(scd[[#This Row],[farm_id]],farms[farm_id],farms[farmer_name])</f>
        <v>Farmer_344</v>
      </c>
      <c r="G569" t="str">
        <f>_xlfn.XLOOKUP(scd[[#This Row],[farm_id]],farms[farm_id],farms[village])</f>
        <v>Village_139</v>
      </c>
      <c r="H569" t="str">
        <f>_xlfn.XLOOKUP(scd[[#This Row],[farm_id]],farms[farm_id],farms[district])</f>
        <v>Mumbai Suburban</v>
      </c>
      <c r="I569" t="str">
        <f>_xlfn.XLOOKUP(scd[[#This Row],[farm_id]],farms[farm_id],farms[state])</f>
        <v>Maharashtra</v>
      </c>
      <c r="J569" t="str">
        <f>_xlfn.XLOOKUP(scd[[#This Row],[district]],cooperatives[district],cooperatives[cooperative_id])</f>
        <v>Coop_3</v>
      </c>
      <c r="K569" t="str">
        <f>_xlfn.XLOOKUP(scd[[#This Row],[village]],collectioncenters[village],collectioncenters[collection_center_id])</f>
        <v>CC_45</v>
      </c>
      <c r="L569" t="str">
        <f>_xlfn.XLOOKUP(scd[[#This Row],[district]],chillingcenters[district],chillingcenters[chilling_center_id])</f>
        <v>Chill_3</v>
      </c>
      <c r="M569" t="str">
        <f>_xlfn.XLOOKUP(scd[[#This Row],[chilling_center_id]],chillingcenters[chilling_center_id],chillingcenters[zone])</f>
        <v>MH1</v>
      </c>
      <c r="N569" t="str">
        <f>_xlfn.XLOOKUP(scd[[#This Row],[zone]],plants[zone],plants[processing_plant_id])</f>
        <v>Plant_4</v>
      </c>
      <c r="O569" t="s">
        <v>784</v>
      </c>
      <c r="P569">
        <v>9.6999999999999993</v>
      </c>
      <c r="Q569">
        <v>74.5</v>
      </c>
      <c r="R569">
        <v>4.2699999999999996</v>
      </c>
      <c r="S569">
        <v>8.7200000000000006</v>
      </c>
      <c r="T569">
        <v>29.4</v>
      </c>
      <c r="U569">
        <v>9.6</v>
      </c>
      <c r="V569" t="b">
        <v>1</v>
      </c>
      <c r="W569">
        <v>0.47</v>
      </c>
      <c r="X569">
        <v>3554.18</v>
      </c>
      <c r="Y569" s="1">
        <v>45773</v>
      </c>
      <c r="Z569" t="s">
        <v>41</v>
      </c>
      <c r="AA569" t="s">
        <v>420</v>
      </c>
      <c r="AB569" t="s">
        <v>1404</v>
      </c>
      <c r="AC569">
        <v>108</v>
      </c>
      <c r="AD569">
        <v>74.03</v>
      </c>
      <c r="AE569">
        <v>48.01</v>
      </c>
    </row>
    <row r="570" spans="1:31" x14ac:dyDescent="0.25">
      <c r="A570" t="s">
        <v>1474</v>
      </c>
      <c r="B570" s="1">
        <v>45756</v>
      </c>
      <c r="C570" s="2">
        <v>45756.253472222219</v>
      </c>
      <c r="D570" s="2">
        <v>45756.304861111108</v>
      </c>
      <c r="E570" t="s">
        <v>1475</v>
      </c>
      <c r="F570" t="str">
        <f>_xlfn.XLOOKUP(scd[[#This Row],[farm_id]],farms[farm_id],farms[farmer_name])</f>
        <v>Farmer_185</v>
      </c>
      <c r="G570" t="str">
        <f>_xlfn.XLOOKUP(scd[[#This Row],[farm_id]],farms[farm_id],farms[village])</f>
        <v>Village_24</v>
      </c>
      <c r="H570" t="str">
        <f>_xlfn.XLOOKUP(scd[[#This Row],[farm_id]],farms[farm_id],farms[district])</f>
        <v>Surat</v>
      </c>
      <c r="I570" t="str">
        <f>_xlfn.XLOOKUP(scd[[#This Row],[farm_id]],farms[farm_id],farms[state])</f>
        <v>Gujarat</v>
      </c>
      <c r="J570" t="str">
        <f>_xlfn.XLOOKUP(scd[[#This Row],[district]],cooperatives[district],cooperatives[cooperative_id])</f>
        <v>Coop_12</v>
      </c>
      <c r="K570" t="str">
        <f>_xlfn.XLOOKUP(scd[[#This Row],[village]],collectioncenters[village],collectioncenters[collection_center_id])</f>
        <v>CC_116</v>
      </c>
      <c r="L570" t="str">
        <f>_xlfn.XLOOKUP(scd[[#This Row],[district]],chillingcenters[district],chillingcenters[chilling_center_id])</f>
        <v>Chill_12</v>
      </c>
      <c r="M570" t="str">
        <f>_xlfn.XLOOKUP(scd[[#This Row],[chilling_center_id]],chillingcenters[chilling_center_id],chillingcenters[zone])</f>
        <v>MH1</v>
      </c>
      <c r="N570" t="str">
        <f>_xlfn.XLOOKUP(scd[[#This Row],[zone]],plants[zone],plants[processing_plant_id])</f>
        <v>Plant_4</v>
      </c>
      <c r="O570" t="s">
        <v>238</v>
      </c>
      <c r="P570">
        <v>16.7</v>
      </c>
      <c r="Q570">
        <v>63.7</v>
      </c>
      <c r="R570">
        <v>4.2699999999999996</v>
      </c>
      <c r="S570">
        <v>8.6999999999999993</v>
      </c>
      <c r="T570">
        <v>26.6</v>
      </c>
      <c r="U570">
        <v>3.9</v>
      </c>
      <c r="V570" t="b">
        <v>1</v>
      </c>
      <c r="W570">
        <v>0.11</v>
      </c>
      <c r="X570">
        <v>3049.14</v>
      </c>
      <c r="Y570" s="1">
        <v>45763</v>
      </c>
      <c r="Z570" t="s">
        <v>118</v>
      </c>
      <c r="AA570" t="s">
        <v>42</v>
      </c>
      <c r="AB570" t="s">
        <v>1476</v>
      </c>
      <c r="AC570">
        <v>74</v>
      </c>
      <c r="AD570">
        <v>63.59</v>
      </c>
      <c r="AE570">
        <v>47.95</v>
      </c>
    </row>
    <row r="571" spans="1:31" x14ac:dyDescent="0.25">
      <c r="A571" t="s">
        <v>1556</v>
      </c>
      <c r="B571" s="1">
        <v>45689</v>
      </c>
      <c r="C571" s="2">
        <v>45689.279861111114</v>
      </c>
      <c r="D571" s="2">
        <v>45689.283333333333</v>
      </c>
      <c r="E571" t="s">
        <v>1557</v>
      </c>
      <c r="F571" t="str">
        <f>_xlfn.XLOOKUP(scd[[#This Row],[farm_id]],farms[farm_id],farms[farmer_name])</f>
        <v>Farmer_642</v>
      </c>
      <c r="G571" t="str">
        <f>_xlfn.XLOOKUP(scd[[#This Row],[farm_id]],farms[farm_id],farms[village])</f>
        <v>Village_140</v>
      </c>
      <c r="H571" t="str">
        <f>_xlfn.XLOOKUP(scd[[#This Row],[farm_id]],farms[farm_id],farms[district])</f>
        <v>Belgaum</v>
      </c>
      <c r="I571" t="str">
        <f>_xlfn.XLOOKUP(scd[[#This Row],[farm_id]],farms[farm_id],farms[state])</f>
        <v>Karnataka</v>
      </c>
      <c r="J571" t="str">
        <f>_xlfn.XLOOKUP(scd[[#This Row],[district]],cooperatives[district],cooperatives[cooperative_id])</f>
        <v>Coop_21</v>
      </c>
      <c r="K571" t="str">
        <f>_xlfn.XLOOKUP(scd[[#This Row],[village]],collectioncenters[village],collectioncenters[collection_center_id])</f>
        <v>CC_47</v>
      </c>
      <c r="L571" t="str">
        <f>_xlfn.XLOOKUP(scd[[#This Row],[district]],chillingcenters[district],chillingcenters[chilling_center_id])</f>
        <v>Chill_21</v>
      </c>
      <c r="M571" t="str">
        <f>_xlfn.XLOOKUP(scd[[#This Row],[chilling_center_id]],chillingcenters[chilling_center_id],chillingcenters[zone])</f>
        <v>KA2</v>
      </c>
      <c r="N571" t="str">
        <f>_xlfn.XLOOKUP(scd[[#This Row],[zone]],plants[zone],plants[processing_plant_id])</f>
        <v>Plant_8</v>
      </c>
      <c r="O571" t="s">
        <v>615</v>
      </c>
      <c r="P571">
        <v>6.9</v>
      </c>
      <c r="Q571">
        <v>28.3</v>
      </c>
      <c r="R571">
        <v>4.2699999999999996</v>
      </c>
      <c r="S571">
        <v>8.4700000000000006</v>
      </c>
      <c r="T571">
        <v>27.6</v>
      </c>
      <c r="U571">
        <v>7.9</v>
      </c>
      <c r="V571" t="b">
        <v>1</v>
      </c>
      <c r="W571">
        <v>0</v>
      </c>
      <c r="X571">
        <v>1337.46</v>
      </c>
      <c r="Y571" s="1">
        <v>45692</v>
      </c>
      <c r="Z571" t="s">
        <v>41</v>
      </c>
      <c r="AA571" t="s">
        <v>216</v>
      </c>
      <c r="AB571" t="s">
        <v>1559</v>
      </c>
      <c r="AC571">
        <v>5</v>
      </c>
      <c r="AD571">
        <v>28.3</v>
      </c>
      <c r="AE571">
        <v>47.26</v>
      </c>
    </row>
    <row r="572" spans="1:31" x14ac:dyDescent="0.25">
      <c r="A572" t="s">
        <v>2376</v>
      </c>
      <c r="B572" s="1">
        <v>45727</v>
      </c>
      <c r="C572" s="2">
        <v>45727.414583333331</v>
      </c>
      <c r="D572" s="2">
        <v>45727.463888888888</v>
      </c>
      <c r="E572" t="s">
        <v>1328</v>
      </c>
      <c r="F572" t="str">
        <f>_xlfn.XLOOKUP(scd[[#This Row],[farm_id]],farms[farm_id],farms[farmer_name])</f>
        <v>Farmer_563</v>
      </c>
      <c r="G572" t="str">
        <f>_xlfn.XLOOKUP(scd[[#This Row],[farm_id]],farms[farm_id],farms[village])</f>
        <v>Village_110</v>
      </c>
      <c r="H572" t="str">
        <f>_xlfn.XLOOKUP(scd[[#This Row],[farm_id]],farms[farm_id],farms[district])</f>
        <v>Madurai</v>
      </c>
      <c r="I572" t="str">
        <f>_xlfn.XLOOKUP(scd[[#This Row],[farm_id]],farms[farm_id],farms[state])</f>
        <v>Tamil Nadu</v>
      </c>
      <c r="J572" t="str">
        <f>_xlfn.XLOOKUP(scd[[#This Row],[district]],cooperatives[district],cooperatives[cooperative_id])</f>
        <v>Coop_20</v>
      </c>
      <c r="K572" t="str">
        <f>_xlfn.XLOOKUP(scd[[#This Row],[village]],collectioncenters[village],collectioncenters[collection_center_id])</f>
        <v>CC_14</v>
      </c>
      <c r="L572" t="str">
        <f>_xlfn.XLOOKUP(scd[[#This Row],[district]],chillingcenters[district],chillingcenters[chilling_center_id])</f>
        <v>Chill_20</v>
      </c>
      <c r="M572" t="str">
        <f>_xlfn.XLOOKUP(scd[[#This Row],[chilling_center_id]],chillingcenters[chilling_center_id],chillingcenters[zone])</f>
        <v>TN2</v>
      </c>
      <c r="N572" t="str">
        <f>_xlfn.XLOOKUP(scd[[#This Row],[zone]],plants[zone],plants[processing_plant_id])</f>
        <v>Plant_10</v>
      </c>
      <c r="O572" t="s">
        <v>844</v>
      </c>
      <c r="P572">
        <v>8</v>
      </c>
      <c r="Q572">
        <v>36.9</v>
      </c>
      <c r="R572">
        <v>4.2699999999999996</v>
      </c>
      <c r="S572">
        <v>8.3800000000000008</v>
      </c>
      <c r="T572">
        <v>29</v>
      </c>
      <c r="U572">
        <v>25.3</v>
      </c>
      <c r="V572" t="b">
        <v>1</v>
      </c>
      <c r="W572">
        <v>0.09</v>
      </c>
      <c r="X572">
        <v>1729.7</v>
      </c>
      <c r="Y572" s="1">
        <v>45727</v>
      </c>
      <c r="Z572" t="s">
        <v>118</v>
      </c>
      <c r="AA572" t="s">
        <v>42</v>
      </c>
      <c r="AB572" t="s">
        <v>2377</v>
      </c>
      <c r="AC572">
        <v>71</v>
      </c>
      <c r="AD572">
        <v>36.809999999999903</v>
      </c>
      <c r="AE572">
        <v>46.99</v>
      </c>
    </row>
    <row r="573" spans="1:31" x14ac:dyDescent="0.25">
      <c r="A573" t="s">
        <v>2411</v>
      </c>
      <c r="B573" s="1">
        <v>45715</v>
      </c>
      <c r="C573" s="2">
        <v>45715.319444444445</v>
      </c>
      <c r="D573" s="2">
        <v>45715.393750000003</v>
      </c>
      <c r="E573" t="s">
        <v>2412</v>
      </c>
      <c r="F573" t="str">
        <f>_xlfn.XLOOKUP(scd[[#This Row],[farm_id]],farms[farm_id],farms[farmer_name])</f>
        <v>Farmer_644</v>
      </c>
      <c r="G573" t="str">
        <f>_xlfn.XLOOKUP(scd[[#This Row],[farm_id]],farms[farm_id],farms[village])</f>
        <v>Village_176</v>
      </c>
      <c r="H573" t="str">
        <f>_xlfn.XLOOKUP(scd[[#This Row],[farm_id]],farms[farm_id],farms[district])</f>
        <v>Udaipur</v>
      </c>
      <c r="I573" t="str">
        <f>_xlfn.XLOOKUP(scd[[#This Row],[farm_id]],farms[farm_id],farms[state])</f>
        <v>Rajasthan</v>
      </c>
      <c r="J573" t="str">
        <f>_xlfn.XLOOKUP(scd[[#This Row],[district]],cooperatives[district],cooperatives[cooperative_id])</f>
        <v>Coop_17</v>
      </c>
      <c r="K573" t="str">
        <f>_xlfn.XLOOKUP(scd[[#This Row],[village]],collectioncenters[village],collectioncenters[collection_center_id])</f>
        <v>CC_85</v>
      </c>
      <c r="L573" t="str">
        <f>_xlfn.XLOOKUP(scd[[#This Row],[district]],chillingcenters[district],chillingcenters[chilling_center_id])</f>
        <v>Chill_17</v>
      </c>
      <c r="M573" t="str">
        <f>_xlfn.XLOOKUP(scd[[#This Row],[chilling_center_id]],chillingcenters[chilling_center_id],chillingcenters[zone])</f>
        <v>RJ2</v>
      </c>
      <c r="N573" t="str">
        <f>_xlfn.XLOOKUP(scd[[#This Row],[zone]],plants[zone],plants[processing_plant_id])</f>
        <v>Plant_5</v>
      </c>
      <c r="O573" t="s">
        <v>273</v>
      </c>
      <c r="P573">
        <v>2.2999999999999998</v>
      </c>
      <c r="Q573">
        <v>21.8</v>
      </c>
      <c r="R573">
        <v>4.2699999999999996</v>
      </c>
      <c r="S573">
        <v>8.4600000000000009</v>
      </c>
      <c r="T573">
        <v>23</v>
      </c>
      <c r="U573">
        <v>2</v>
      </c>
      <c r="V573" t="b">
        <v>1</v>
      </c>
      <c r="W573">
        <v>0.53</v>
      </c>
      <c r="X573">
        <v>1004.58</v>
      </c>
      <c r="Y573" s="1">
        <v>45718</v>
      </c>
      <c r="Z573" t="s">
        <v>41</v>
      </c>
      <c r="AA573" t="s">
        <v>109</v>
      </c>
      <c r="AB573" t="s">
        <v>2413</v>
      </c>
      <c r="AC573">
        <v>107</v>
      </c>
      <c r="AD573">
        <v>21.27</v>
      </c>
      <c r="AE573">
        <v>47.23</v>
      </c>
    </row>
    <row r="574" spans="1:31" x14ac:dyDescent="0.25">
      <c r="A574" t="s">
        <v>3307</v>
      </c>
      <c r="B574" s="1">
        <v>45835</v>
      </c>
      <c r="C574" s="2">
        <v>45835.316666666666</v>
      </c>
      <c r="D574" s="2">
        <v>45835.375694444447</v>
      </c>
      <c r="E574" t="s">
        <v>3308</v>
      </c>
      <c r="F574" t="str">
        <f>_xlfn.XLOOKUP(scd[[#This Row],[farm_id]],farms[farm_id],farms[farmer_name])</f>
        <v>Farmer_696</v>
      </c>
      <c r="G574" t="str">
        <f>_xlfn.XLOOKUP(scd[[#This Row],[farm_id]],farms[farm_id],farms[village])</f>
        <v>Village_39</v>
      </c>
      <c r="H574" t="str">
        <f>_xlfn.XLOOKUP(scd[[#This Row],[farm_id]],farms[farm_id],farms[district])</f>
        <v>Nagpur</v>
      </c>
      <c r="I574" t="str">
        <f>_xlfn.XLOOKUP(scd[[#This Row],[farm_id]],farms[farm_id],farms[state])</f>
        <v>Maharashtra</v>
      </c>
      <c r="J574" t="str">
        <f>_xlfn.XLOOKUP(scd[[#This Row],[district]],cooperatives[district],cooperatives[cooperative_id])</f>
        <v>Coop_16</v>
      </c>
      <c r="K574" t="str">
        <f>_xlfn.XLOOKUP(scd[[#This Row],[village]],collectioncenters[village],collectioncenters[collection_center_id])</f>
        <v>CC_132</v>
      </c>
      <c r="L574" t="str">
        <f>_xlfn.XLOOKUP(scd[[#This Row],[district]],chillingcenters[district],chillingcenters[chilling_center_id])</f>
        <v>Chill_16</v>
      </c>
      <c r="M574" t="str">
        <f>_xlfn.XLOOKUP(scd[[#This Row],[chilling_center_id]],chillingcenters[chilling_center_id],chillingcenters[zone])</f>
        <v>MH2</v>
      </c>
      <c r="N574" t="str">
        <f>_xlfn.XLOOKUP(scd[[#This Row],[zone]],plants[zone],plants[processing_plant_id])</f>
        <v>Plant_9</v>
      </c>
      <c r="O574" t="s">
        <v>64</v>
      </c>
      <c r="P574">
        <v>1.4</v>
      </c>
      <c r="Q574">
        <v>10.8</v>
      </c>
      <c r="R574">
        <v>4.2699999999999996</v>
      </c>
      <c r="S574">
        <v>8.7899999999999991</v>
      </c>
      <c r="T574">
        <v>32.5</v>
      </c>
      <c r="U574">
        <v>12</v>
      </c>
      <c r="V574" t="b">
        <v>1</v>
      </c>
      <c r="W574">
        <v>0.2</v>
      </c>
      <c r="X574">
        <v>511.13</v>
      </c>
      <c r="Y574" s="1">
        <v>45836</v>
      </c>
      <c r="Z574" t="s">
        <v>41</v>
      </c>
      <c r="AA574" t="s">
        <v>42</v>
      </c>
      <c r="AB574" t="s">
        <v>3309</v>
      </c>
      <c r="AC574">
        <v>85</v>
      </c>
      <c r="AD574">
        <v>10.6</v>
      </c>
      <c r="AE574">
        <v>48.22</v>
      </c>
    </row>
    <row r="575" spans="1:31" x14ac:dyDescent="0.25">
      <c r="A575" t="s">
        <v>823</v>
      </c>
      <c r="B575" s="1">
        <v>45828</v>
      </c>
      <c r="C575" s="2">
        <v>45828.203472222223</v>
      </c>
      <c r="D575" s="2">
        <v>45828.218055555553</v>
      </c>
      <c r="E575" t="s">
        <v>824</v>
      </c>
      <c r="F575" t="str">
        <f>_xlfn.XLOOKUP(scd[[#This Row],[farm_id]],farms[farm_id],farms[farmer_name])</f>
        <v>Farmer_522</v>
      </c>
      <c r="G575" t="str">
        <f>_xlfn.XLOOKUP(scd[[#This Row],[farm_id]],farms[farm_id],farms[village])</f>
        <v>Village_137</v>
      </c>
      <c r="H575" t="str">
        <f>_xlfn.XLOOKUP(scd[[#This Row],[farm_id]],farms[farm_id],farms[district])</f>
        <v>Udaipur</v>
      </c>
      <c r="I575" t="str">
        <f>_xlfn.XLOOKUP(scd[[#This Row],[farm_id]],farms[farm_id],farms[state])</f>
        <v>Rajasthan</v>
      </c>
      <c r="J575" t="str">
        <f>_xlfn.XLOOKUP(scd[[#This Row],[district]],cooperatives[district],cooperatives[cooperative_id])</f>
        <v>Coop_17</v>
      </c>
      <c r="K575" t="str">
        <f>_xlfn.XLOOKUP(scd[[#This Row],[village]],collectioncenters[village],collectioncenters[collection_center_id])</f>
        <v>CC_43</v>
      </c>
      <c r="L575" t="str">
        <f>_xlfn.XLOOKUP(scd[[#This Row],[district]],chillingcenters[district],chillingcenters[chilling_center_id])</f>
        <v>Chill_17</v>
      </c>
      <c r="M575" t="str">
        <f>_xlfn.XLOOKUP(scd[[#This Row],[chilling_center_id]],chillingcenters[chilling_center_id],chillingcenters[zone])</f>
        <v>RJ2</v>
      </c>
      <c r="N575" t="str">
        <f>_xlfn.XLOOKUP(scd[[#This Row],[zone]],plants[zone],plants[processing_plant_id])</f>
        <v>Plant_5</v>
      </c>
      <c r="O575" t="s">
        <v>539</v>
      </c>
      <c r="P575">
        <v>2.4</v>
      </c>
      <c r="Q575">
        <v>200.5</v>
      </c>
      <c r="R575">
        <v>4.28</v>
      </c>
      <c r="S575">
        <v>8.83</v>
      </c>
      <c r="T575">
        <v>29.6</v>
      </c>
      <c r="U575">
        <v>8</v>
      </c>
      <c r="V575" t="b">
        <v>1</v>
      </c>
      <c r="W575">
        <v>0.08</v>
      </c>
      <c r="X575">
        <v>9698.32</v>
      </c>
      <c r="Y575" s="1">
        <v>45828</v>
      </c>
      <c r="Z575" t="s">
        <v>76</v>
      </c>
      <c r="AA575" t="s">
        <v>42</v>
      </c>
      <c r="AB575" t="s">
        <v>826</v>
      </c>
      <c r="AC575">
        <v>21</v>
      </c>
      <c r="AD575">
        <v>200.42</v>
      </c>
      <c r="AE575">
        <v>48.39</v>
      </c>
    </row>
    <row r="576" spans="1:31" x14ac:dyDescent="0.25">
      <c r="A576" t="s">
        <v>975</v>
      </c>
      <c r="B576" s="1">
        <v>45753</v>
      </c>
      <c r="C576" s="2">
        <v>45753.313888888886</v>
      </c>
      <c r="D576" s="2">
        <v>45753.34097222222</v>
      </c>
      <c r="E576" t="s">
        <v>976</v>
      </c>
      <c r="F576" t="str">
        <f>_xlfn.XLOOKUP(scd[[#This Row],[farm_id]],farms[farm_id],farms[farmer_name])</f>
        <v>Farmer_583</v>
      </c>
      <c r="G576" t="str">
        <f>_xlfn.XLOOKUP(scd[[#This Row],[farm_id]],farms[farm_id],farms[village])</f>
        <v>Village_5</v>
      </c>
      <c r="H576" t="str">
        <f>_xlfn.XLOOKUP(scd[[#This Row],[farm_id]],farms[farm_id],farms[district])</f>
        <v>Surat</v>
      </c>
      <c r="I576" t="str">
        <f>_xlfn.XLOOKUP(scd[[#This Row],[farm_id]],farms[farm_id],farms[state])</f>
        <v>Gujarat</v>
      </c>
      <c r="J576" t="str">
        <f>_xlfn.XLOOKUP(scd[[#This Row],[district]],cooperatives[district],cooperatives[cooperative_id])</f>
        <v>Coop_12</v>
      </c>
      <c r="K576" t="str">
        <f>_xlfn.XLOOKUP(scd[[#This Row],[village]],collectioncenters[village],collectioncenters[collection_center_id])</f>
        <v>CC_144</v>
      </c>
      <c r="L576" t="str">
        <f>_xlfn.XLOOKUP(scd[[#This Row],[district]],chillingcenters[district],chillingcenters[chilling_center_id])</f>
        <v>Chill_12</v>
      </c>
      <c r="M576" t="str">
        <f>_xlfn.XLOOKUP(scd[[#This Row],[chilling_center_id]],chillingcenters[chilling_center_id],chillingcenters[zone])</f>
        <v>MH1</v>
      </c>
      <c r="N576" t="str">
        <f>_xlfn.XLOOKUP(scd[[#This Row],[zone]],plants[zone],plants[processing_plant_id])</f>
        <v>Plant_4</v>
      </c>
      <c r="O576" t="s">
        <v>936</v>
      </c>
      <c r="P576">
        <v>22.9</v>
      </c>
      <c r="Q576">
        <v>31.2</v>
      </c>
      <c r="R576">
        <v>4.28</v>
      </c>
      <c r="S576">
        <v>8.31</v>
      </c>
      <c r="T576">
        <v>30</v>
      </c>
      <c r="U576">
        <v>9.6999999999999993</v>
      </c>
      <c r="V576" t="b">
        <v>1</v>
      </c>
      <c r="W576">
        <v>0.15</v>
      </c>
      <c r="X576">
        <v>1454.07</v>
      </c>
      <c r="Y576" s="1">
        <v>45760</v>
      </c>
      <c r="Z576" t="s">
        <v>41</v>
      </c>
      <c r="AA576" t="s">
        <v>42</v>
      </c>
      <c r="AB576" t="s">
        <v>979</v>
      </c>
      <c r="AC576">
        <v>39</v>
      </c>
      <c r="AD576">
        <v>31.05</v>
      </c>
      <c r="AE576">
        <v>46.83</v>
      </c>
    </row>
    <row r="577" spans="1:31" x14ac:dyDescent="0.25">
      <c r="A577" t="s">
        <v>2083</v>
      </c>
      <c r="B577" s="1">
        <v>45819</v>
      </c>
      <c r="C577" s="2">
        <v>45819.45208333333</v>
      </c>
      <c r="D577" s="2">
        <v>45819.478472222225</v>
      </c>
      <c r="E577" t="s">
        <v>1584</v>
      </c>
      <c r="F577" t="str">
        <f>_xlfn.XLOOKUP(scd[[#This Row],[farm_id]],farms[farm_id],farms[farmer_name])</f>
        <v>Farmer_345</v>
      </c>
      <c r="G577" t="str">
        <f>_xlfn.XLOOKUP(scd[[#This Row],[farm_id]],farms[farm_id],farms[village])</f>
        <v>Village_135</v>
      </c>
      <c r="H577" t="str">
        <f>_xlfn.XLOOKUP(scd[[#This Row],[farm_id]],farms[farm_id],farms[district])</f>
        <v>Mysore</v>
      </c>
      <c r="I577" t="str">
        <f>_xlfn.XLOOKUP(scd[[#This Row],[farm_id]],farms[farm_id],farms[state])</f>
        <v>Karnataka</v>
      </c>
      <c r="J577" t="str">
        <f>_xlfn.XLOOKUP(scd[[#This Row],[district]],cooperatives[district],cooperatives[cooperative_id])</f>
        <v>Coop_11</v>
      </c>
      <c r="K577" t="str">
        <f>_xlfn.XLOOKUP(scd[[#This Row],[village]],collectioncenters[village],collectioncenters[collection_center_id])</f>
        <v>CC_41</v>
      </c>
      <c r="L577" t="str">
        <f>_xlfn.XLOOKUP(scd[[#This Row],[district]],chillingcenters[district],chillingcenters[chilling_center_id])</f>
        <v>Chill_11</v>
      </c>
      <c r="M577" t="str">
        <f>_xlfn.XLOOKUP(scd[[#This Row],[chilling_center_id]],chillingcenters[chilling_center_id],chillingcenters[zone])</f>
        <v>KA1</v>
      </c>
      <c r="N577" t="str">
        <f>_xlfn.XLOOKUP(scd[[#This Row],[zone]],plants[zone],plants[processing_plant_id])</f>
        <v>Plant_6</v>
      </c>
      <c r="O577" t="s">
        <v>831</v>
      </c>
      <c r="P577">
        <v>5.6</v>
      </c>
      <c r="Q577">
        <v>106.9</v>
      </c>
      <c r="R577">
        <v>4.28</v>
      </c>
      <c r="S577">
        <v>9.42</v>
      </c>
      <c r="T577">
        <v>34.1</v>
      </c>
      <c r="U577">
        <v>11.7</v>
      </c>
      <c r="V577" t="b">
        <v>0</v>
      </c>
      <c r="W577">
        <v>0.51</v>
      </c>
      <c r="X577">
        <v>5336.52</v>
      </c>
      <c r="Y577" s="1">
        <v>45826</v>
      </c>
      <c r="Z577" t="s">
        <v>76</v>
      </c>
      <c r="AA577" t="s">
        <v>42</v>
      </c>
      <c r="AB577" t="s">
        <v>2085</v>
      </c>
      <c r="AC577">
        <v>38</v>
      </c>
      <c r="AD577">
        <v>106.39</v>
      </c>
      <c r="AE577">
        <v>50.16</v>
      </c>
    </row>
    <row r="578" spans="1:31" x14ac:dyDescent="0.25">
      <c r="A578" t="s">
        <v>2484</v>
      </c>
      <c r="B578" s="1">
        <v>45804</v>
      </c>
      <c r="C578" s="2">
        <v>45804.40902777778</v>
      </c>
      <c r="D578" s="2">
        <v>45804.430555555555</v>
      </c>
      <c r="E578" t="s">
        <v>2485</v>
      </c>
      <c r="F578" t="str">
        <f>_xlfn.XLOOKUP(scd[[#This Row],[farm_id]],farms[farm_id],farms[farmer_name])</f>
        <v>Farmer_842</v>
      </c>
      <c r="G578" t="str">
        <f>_xlfn.XLOOKUP(scd[[#This Row],[farm_id]],farms[farm_id],farms[village])</f>
        <v>Village_125</v>
      </c>
      <c r="H578" t="str">
        <f>_xlfn.XLOOKUP(scd[[#This Row],[farm_id]],farms[farm_id],farms[district])</f>
        <v>Belgaum</v>
      </c>
      <c r="I578" t="str">
        <f>_xlfn.XLOOKUP(scd[[#This Row],[farm_id]],farms[farm_id],farms[state])</f>
        <v>Karnataka</v>
      </c>
      <c r="J578" t="str">
        <f>_xlfn.XLOOKUP(scd[[#This Row],[district]],cooperatives[district],cooperatives[cooperative_id])</f>
        <v>Coop_21</v>
      </c>
      <c r="K578" t="str">
        <f>_xlfn.XLOOKUP(scd[[#This Row],[village]],collectioncenters[village],collectioncenters[collection_center_id])</f>
        <v>CC_30</v>
      </c>
      <c r="L578" t="str">
        <f>_xlfn.XLOOKUP(scd[[#This Row],[district]],chillingcenters[district],chillingcenters[chilling_center_id])</f>
        <v>Chill_21</v>
      </c>
      <c r="M578" t="str">
        <f>_xlfn.XLOOKUP(scd[[#This Row],[chilling_center_id]],chillingcenters[chilling_center_id],chillingcenters[zone])</f>
        <v>KA2</v>
      </c>
      <c r="N578" t="str">
        <f>_xlfn.XLOOKUP(scd[[#This Row],[zone]],plants[zone],plants[processing_plant_id])</f>
        <v>Plant_8</v>
      </c>
      <c r="O578" t="s">
        <v>384</v>
      </c>
      <c r="P578">
        <v>13.3</v>
      </c>
      <c r="Q578">
        <v>10.199999999999999</v>
      </c>
      <c r="R578">
        <v>4.28</v>
      </c>
      <c r="S578">
        <v>8.75</v>
      </c>
      <c r="T578">
        <v>32.5</v>
      </c>
      <c r="U578">
        <v>9.1999999999999993</v>
      </c>
      <c r="V578" t="b">
        <v>1</v>
      </c>
      <c r="W578">
        <v>0.72</v>
      </c>
      <c r="X578">
        <v>456.46</v>
      </c>
      <c r="Y578" s="1">
        <v>45806</v>
      </c>
      <c r="Z578" t="s">
        <v>41</v>
      </c>
      <c r="AA578" t="s">
        <v>42</v>
      </c>
      <c r="AB578" t="s">
        <v>2486</v>
      </c>
      <c r="AC578">
        <v>31</v>
      </c>
      <c r="AD578">
        <v>9.4799999999999898</v>
      </c>
      <c r="AE578">
        <v>48.15</v>
      </c>
    </row>
    <row r="579" spans="1:31" x14ac:dyDescent="0.25">
      <c r="A579" t="s">
        <v>3009</v>
      </c>
      <c r="B579" s="1">
        <v>45770</v>
      </c>
      <c r="C579" s="2">
        <v>45770.282638888886</v>
      </c>
      <c r="D579" s="2">
        <v>45770.334027777775</v>
      </c>
      <c r="E579" t="s">
        <v>3010</v>
      </c>
      <c r="F579" t="str">
        <f>_xlfn.XLOOKUP(scd[[#This Row],[farm_id]],farms[farm_id],farms[farmer_name])</f>
        <v>Farmer_95</v>
      </c>
      <c r="G579" t="str">
        <f>_xlfn.XLOOKUP(scd[[#This Row],[farm_id]],farms[farm_id],farms[village])</f>
        <v>Village_49</v>
      </c>
      <c r="H579" t="str">
        <f>_xlfn.XLOOKUP(scd[[#This Row],[farm_id]],farms[farm_id],farms[district])</f>
        <v>Ahmedabad</v>
      </c>
      <c r="I579" t="str">
        <f>_xlfn.XLOOKUP(scd[[#This Row],[farm_id]],farms[farm_id],farms[state])</f>
        <v>Gujarat</v>
      </c>
      <c r="J579" t="str">
        <f>_xlfn.XLOOKUP(scd[[#This Row],[district]],cooperatives[district],cooperatives[cooperative_id])</f>
        <v>Coop_24</v>
      </c>
      <c r="K579" t="str">
        <f>_xlfn.XLOOKUP(scd[[#This Row],[village]],collectioncenters[village],collectioncenters[collection_center_id])</f>
        <v>CC_143</v>
      </c>
      <c r="L579" t="str">
        <f>_xlfn.XLOOKUP(scd[[#This Row],[district]],chillingcenters[district],chillingcenters[chilling_center_id])</f>
        <v>Chill_24</v>
      </c>
      <c r="M579" t="str">
        <f>_xlfn.XLOOKUP(scd[[#This Row],[chilling_center_id]],chillingcenters[chilling_center_id],chillingcenters[zone])</f>
        <v>MH1</v>
      </c>
      <c r="N579" t="str">
        <f>_xlfn.XLOOKUP(scd[[#This Row],[zone]],plants[zone],plants[processing_plant_id])</f>
        <v>Plant_4</v>
      </c>
      <c r="O579" t="s">
        <v>497</v>
      </c>
      <c r="P579">
        <v>4.5</v>
      </c>
      <c r="Q579">
        <v>83.4</v>
      </c>
      <c r="R579">
        <v>4.28</v>
      </c>
      <c r="S579">
        <v>8.43</v>
      </c>
      <c r="T579">
        <v>30.4</v>
      </c>
      <c r="U579">
        <v>10.5</v>
      </c>
      <c r="V579" t="b">
        <v>1</v>
      </c>
      <c r="W579">
        <v>0.1</v>
      </c>
      <c r="X579">
        <v>3930.93</v>
      </c>
      <c r="Y579" s="1">
        <v>45772</v>
      </c>
      <c r="Z579" t="s">
        <v>41</v>
      </c>
      <c r="AA579" t="s">
        <v>109</v>
      </c>
      <c r="AB579" t="s">
        <v>3011</v>
      </c>
      <c r="AC579">
        <v>74</v>
      </c>
      <c r="AD579">
        <v>83.3</v>
      </c>
      <c r="AE579">
        <v>47.19</v>
      </c>
    </row>
    <row r="580" spans="1:31" x14ac:dyDescent="0.25">
      <c r="A580" t="s">
        <v>3054</v>
      </c>
      <c r="B580" s="1">
        <v>45764</v>
      </c>
      <c r="C580" s="2">
        <v>45764.250694444447</v>
      </c>
      <c r="D580" s="2">
        <v>45764.286805555559</v>
      </c>
      <c r="E580" t="s">
        <v>2222</v>
      </c>
      <c r="F580" t="str">
        <f>_xlfn.XLOOKUP(scd[[#This Row],[farm_id]],farms[farm_id],farms[farmer_name])</f>
        <v>Farmer_112</v>
      </c>
      <c r="G580" t="str">
        <f>_xlfn.XLOOKUP(scd[[#This Row],[farm_id]],farms[farm_id],farms[village])</f>
        <v>Village_57</v>
      </c>
      <c r="H580" t="str">
        <f>_xlfn.XLOOKUP(scd[[#This Row],[farm_id]],farms[farm_id],farms[district])</f>
        <v>Karnal</v>
      </c>
      <c r="I580" t="str">
        <f>_xlfn.XLOOKUP(scd[[#This Row],[farm_id]],farms[farm_id],farms[state])</f>
        <v>Haryana</v>
      </c>
      <c r="J580" t="str">
        <f>_xlfn.XLOOKUP(scd[[#This Row],[district]],cooperatives[district],cooperatives[cooperative_id])</f>
        <v>Coop_1</v>
      </c>
      <c r="K580" t="str">
        <f>_xlfn.XLOOKUP(scd[[#This Row],[village]],collectioncenters[village],collectioncenters[collection_center_id])</f>
        <v>CC_152</v>
      </c>
      <c r="L580" t="str">
        <f>_xlfn.XLOOKUP(scd[[#This Row],[district]],chillingcenters[district],chillingcenters[chilling_center_id])</f>
        <v>Chill_1</v>
      </c>
      <c r="M580" t="str">
        <f>_xlfn.XLOOKUP(scd[[#This Row],[chilling_center_id]],chillingcenters[chilling_center_id],chillingcenters[zone])</f>
        <v>HR1</v>
      </c>
      <c r="N580" t="str">
        <f>_xlfn.XLOOKUP(scd[[#This Row],[zone]],plants[zone],plants[processing_plant_id])</f>
        <v>Plant_11</v>
      </c>
      <c r="O580" t="s">
        <v>545</v>
      </c>
      <c r="P580">
        <v>12.2</v>
      </c>
      <c r="Q580">
        <v>35</v>
      </c>
      <c r="R580">
        <v>4.28</v>
      </c>
      <c r="S580">
        <v>8.1</v>
      </c>
      <c r="T580">
        <v>28.5</v>
      </c>
      <c r="U580">
        <v>6.9</v>
      </c>
      <c r="V580" t="b">
        <v>1</v>
      </c>
      <c r="W580">
        <v>0</v>
      </c>
      <c r="X580">
        <v>1617</v>
      </c>
      <c r="Y580" s="1">
        <v>45766</v>
      </c>
      <c r="Z580" t="s">
        <v>41</v>
      </c>
      <c r="AA580" t="s">
        <v>54</v>
      </c>
      <c r="AB580" t="s">
        <v>3055</v>
      </c>
      <c r="AC580">
        <v>52</v>
      </c>
      <c r="AD580">
        <v>35</v>
      </c>
      <c r="AE580">
        <v>46.2</v>
      </c>
    </row>
    <row r="581" spans="1:31" x14ac:dyDescent="0.25">
      <c r="A581" t="s">
        <v>3109</v>
      </c>
      <c r="B581" s="1">
        <v>45768</v>
      </c>
      <c r="C581" s="2">
        <v>45768.319444444445</v>
      </c>
      <c r="D581" s="2">
        <v>45768.363888888889</v>
      </c>
      <c r="E581" t="s">
        <v>838</v>
      </c>
      <c r="F581" t="str">
        <f>_xlfn.XLOOKUP(scd[[#This Row],[farm_id]],farms[farm_id],farms[farmer_name])</f>
        <v>Farmer_569</v>
      </c>
      <c r="G581" t="str">
        <f>_xlfn.XLOOKUP(scd[[#This Row],[farm_id]],farms[farm_id],farms[village])</f>
        <v>Village_113</v>
      </c>
      <c r="H581" t="str">
        <f>_xlfn.XLOOKUP(scd[[#This Row],[farm_id]],farms[farm_id],farms[district])</f>
        <v>Ahmedabad</v>
      </c>
      <c r="I581" t="str">
        <f>_xlfn.XLOOKUP(scd[[#This Row],[farm_id]],farms[farm_id],farms[state])</f>
        <v>Gujarat</v>
      </c>
      <c r="J581" t="str">
        <f>_xlfn.XLOOKUP(scd[[#This Row],[district]],cooperatives[district],cooperatives[cooperative_id])</f>
        <v>Coop_24</v>
      </c>
      <c r="K581" t="str">
        <f>_xlfn.XLOOKUP(scd[[#This Row],[village]],collectioncenters[village],collectioncenters[collection_center_id])</f>
        <v>CC_17</v>
      </c>
      <c r="L581" t="str">
        <f>_xlfn.XLOOKUP(scd[[#This Row],[district]],chillingcenters[district],chillingcenters[chilling_center_id])</f>
        <v>Chill_24</v>
      </c>
      <c r="M581" t="str">
        <f>_xlfn.XLOOKUP(scd[[#This Row],[chilling_center_id]],chillingcenters[chilling_center_id],chillingcenters[zone])</f>
        <v>MH1</v>
      </c>
      <c r="N581" t="str">
        <f>_xlfn.XLOOKUP(scd[[#This Row],[zone]],plants[zone],plants[processing_plant_id])</f>
        <v>Plant_4</v>
      </c>
      <c r="O581" t="s">
        <v>416</v>
      </c>
      <c r="P581">
        <v>41.2</v>
      </c>
      <c r="Q581">
        <v>26.8</v>
      </c>
      <c r="R581">
        <v>4.28</v>
      </c>
      <c r="S581">
        <v>8.6300000000000008</v>
      </c>
      <c r="T581">
        <v>24.2</v>
      </c>
      <c r="U581">
        <v>6.7</v>
      </c>
      <c r="V581" t="b">
        <v>1</v>
      </c>
      <c r="W581">
        <v>0.38</v>
      </c>
      <c r="X581">
        <v>1262.6099999999999</v>
      </c>
      <c r="Y581" s="1">
        <v>45768</v>
      </c>
      <c r="Z581" t="s">
        <v>76</v>
      </c>
      <c r="AA581" t="s">
        <v>42</v>
      </c>
      <c r="AB581" t="s">
        <v>3110</v>
      </c>
      <c r="AC581">
        <v>64</v>
      </c>
      <c r="AD581">
        <v>26.42</v>
      </c>
      <c r="AE581">
        <v>47.79</v>
      </c>
    </row>
    <row r="582" spans="1:31" x14ac:dyDescent="0.25">
      <c r="A582" t="s">
        <v>3133</v>
      </c>
      <c r="B582" s="1">
        <v>45663</v>
      </c>
      <c r="C582" s="2">
        <v>45663.370138888888</v>
      </c>
      <c r="D582" s="2">
        <v>45663.388194444444</v>
      </c>
      <c r="E582" t="s">
        <v>3134</v>
      </c>
      <c r="F582" t="str">
        <f>_xlfn.XLOOKUP(scd[[#This Row],[farm_id]],farms[farm_id],farms[farmer_name])</f>
        <v>Farmer_853</v>
      </c>
      <c r="G582" t="str">
        <f>_xlfn.XLOOKUP(scd[[#This Row],[farm_id]],farms[farm_id],farms[village])</f>
        <v>Village_34</v>
      </c>
      <c r="H582" t="str">
        <f>_xlfn.XLOOKUP(scd[[#This Row],[farm_id]],farms[farm_id],farms[district])</f>
        <v>Ahmedabad</v>
      </c>
      <c r="I582" t="str">
        <f>_xlfn.XLOOKUP(scd[[#This Row],[farm_id]],farms[farm_id],farms[state])</f>
        <v>Gujarat</v>
      </c>
      <c r="J582" t="str">
        <f>_xlfn.XLOOKUP(scd[[#This Row],[district]],cooperatives[district],cooperatives[cooperative_id])</f>
        <v>Coop_24</v>
      </c>
      <c r="K582" t="str">
        <f>_xlfn.XLOOKUP(scd[[#This Row],[village]],collectioncenters[village],collectioncenters[collection_center_id])</f>
        <v>CC_127</v>
      </c>
      <c r="L582" t="str">
        <f>_xlfn.XLOOKUP(scd[[#This Row],[district]],chillingcenters[district],chillingcenters[chilling_center_id])</f>
        <v>Chill_24</v>
      </c>
      <c r="M582" t="str">
        <f>_xlfn.XLOOKUP(scd[[#This Row],[chilling_center_id]],chillingcenters[chilling_center_id],chillingcenters[zone])</f>
        <v>MH1</v>
      </c>
      <c r="N582" t="str">
        <f>_xlfn.XLOOKUP(scd[[#This Row],[zone]],plants[zone],plants[processing_plant_id])</f>
        <v>Plant_4</v>
      </c>
      <c r="O582" t="s">
        <v>507</v>
      </c>
      <c r="P582">
        <v>24.5</v>
      </c>
      <c r="Q582">
        <v>95.5</v>
      </c>
      <c r="R582">
        <v>4.28</v>
      </c>
      <c r="S582">
        <v>8.64</v>
      </c>
      <c r="T582">
        <v>28.4</v>
      </c>
      <c r="U582">
        <v>6.8</v>
      </c>
      <c r="V582" t="b">
        <v>1</v>
      </c>
      <c r="W582">
        <v>0</v>
      </c>
      <c r="X582">
        <v>4566.8100000000004</v>
      </c>
      <c r="Y582" s="1">
        <v>45664</v>
      </c>
      <c r="Z582" t="s">
        <v>41</v>
      </c>
      <c r="AA582" t="s">
        <v>54</v>
      </c>
      <c r="AB582" t="s">
        <v>3135</v>
      </c>
      <c r="AC582">
        <v>26</v>
      </c>
      <c r="AD582">
        <v>95.5</v>
      </c>
      <c r="AE582">
        <v>47.82</v>
      </c>
    </row>
    <row r="583" spans="1:31" x14ac:dyDescent="0.25">
      <c r="A583" t="s">
        <v>3212</v>
      </c>
      <c r="B583" s="1">
        <v>45732</v>
      </c>
      <c r="C583" s="2">
        <v>45732.390972222223</v>
      </c>
      <c r="D583" s="2">
        <v>45732.458333333336</v>
      </c>
      <c r="E583" t="s">
        <v>969</v>
      </c>
      <c r="F583" t="str">
        <f>_xlfn.XLOOKUP(scd[[#This Row],[farm_id]],farms[farm_id],farms[farmer_name])</f>
        <v>Farmer_75</v>
      </c>
      <c r="G583" t="str">
        <f>_xlfn.XLOOKUP(scd[[#This Row],[farm_id]],farms[farm_id],farms[village])</f>
        <v>Village_29</v>
      </c>
      <c r="H583" t="str">
        <f>_xlfn.XLOOKUP(scd[[#This Row],[farm_id]],farms[farm_id],farms[district])</f>
        <v>Ahmedabad</v>
      </c>
      <c r="I583" t="str">
        <f>_xlfn.XLOOKUP(scd[[#This Row],[farm_id]],farms[farm_id],farms[state])</f>
        <v>Gujarat</v>
      </c>
      <c r="J583" t="str">
        <f>_xlfn.XLOOKUP(scd[[#This Row],[district]],cooperatives[district],cooperatives[cooperative_id])</f>
        <v>Coop_24</v>
      </c>
      <c r="K583" t="str">
        <f>_xlfn.XLOOKUP(scd[[#This Row],[village]],collectioncenters[village],collectioncenters[collection_center_id])</f>
        <v>CC_121</v>
      </c>
      <c r="L583" t="str">
        <f>_xlfn.XLOOKUP(scd[[#This Row],[district]],chillingcenters[district],chillingcenters[chilling_center_id])</f>
        <v>Chill_24</v>
      </c>
      <c r="M583" t="str">
        <f>_xlfn.XLOOKUP(scd[[#This Row],[chilling_center_id]],chillingcenters[chilling_center_id],chillingcenters[zone])</f>
        <v>MH1</v>
      </c>
      <c r="N583" t="str">
        <f>_xlfn.XLOOKUP(scd[[#This Row],[zone]],plants[zone],plants[processing_plant_id])</f>
        <v>Plant_4</v>
      </c>
      <c r="O583" t="s">
        <v>831</v>
      </c>
      <c r="P583">
        <v>6.8</v>
      </c>
      <c r="Q583">
        <v>205.5</v>
      </c>
      <c r="R583">
        <v>4.28</v>
      </c>
      <c r="S583">
        <v>8.6300000000000008</v>
      </c>
      <c r="T583">
        <v>30.5</v>
      </c>
      <c r="U583">
        <v>6.9</v>
      </c>
      <c r="V583" t="b">
        <v>1</v>
      </c>
      <c r="W583">
        <v>0.45</v>
      </c>
      <c r="X583">
        <v>9799.34</v>
      </c>
      <c r="Y583" s="1">
        <v>45734</v>
      </c>
      <c r="Z583" t="s">
        <v>41</v>
      </c>
      <c r="AA583" t="s">
        <v>42</v>
      </c>
      <c r="AB583" t="s">
        <v>3213</v>
      </c>
      <c r="AC583">
        <v>97</v>
      </c>
      <c r="AD583">
        <v>205.05</v>
      </c>
      <c r="AE583">
        <v>47.79</v>
      </c>
    </row>
    <row r="584" spans="1:31" x14ac:dyDescent="0.25">
      <c r="A584" t="s">
        <v>3301</v>
      </c>
      <c r="B584" s="1">
        <v>45660</v>
      </c>
      <c r="C584" s="2">
        <v>45660.296527777777</v>
      </c>
      <c r="D584" s="2">
        <v>45660.339583333334</v>
      </c>
      <c r="E584" t="s">
        <v>2087</v>
      </c>
      <c r="F584" t="str">
        <f>_xlfn.XLOOKUP(scd[[#This Row],[farm_id]],farms[farm_id],farms[farmer_name])</f>
        <v>Farmer_296</v>
      </c>
      <c r="G584" t="str">
        <f>_xlfn.XLOOKUP(scd[[#This Row],[farm_id]],farms[farm_id],farms[village])</f>
        <v>Village_51</v>
      </c>
      <c r="H584" t="str">
        <f>_xlfn.XLOOKUP(scd[[#This Row],[farm_id]],farms[farm_id],farms[district])</f>
        <v>Vadodara</v>
      </c>
      <c r="I584" t="str">
        <f>_xlfn.XLOOKUP(scd[[#This Row],[farm_id]],farms[farm_id],farms[state])</f>
        <v>Gujarat</v>
      </c>
      <c r="J584" t="str">
        <f>_xlfn.XLOOKUP(scd[[#This Row],[district]],cooperatives[district],cooperatives[cooperative_id])</f>
        <v>Coop_6</v>
      </c>
      <c r="K584" t="str">
        <f>_xlfn.XLOOKUP(scd[[#This Row],[village]],collectioncenters[village],collectioncenters[collection_center_id])</f>
        <v>CC_146</v>
      </c>
      <c r="L584" t="str">
        <f>_xlfn.XLOOKUP(scd[[#This Row],[district]],chillingcenters[district],chillingcenters[chilling_center_id])</f>
        <v>Chill_6</v>
      </c>
      <c r="M584" t="str">
        <f>_xlfn.XLOOKUP(scd[[#This Row],[chilling_center_id]],chillingcenters[chilling_center_id],chillingcenters[zone])</f>
        <v>MH1</v>
      </c>
      <c r="N584" t="str">
        <f>_xlfn.XLOOKUP(scd[[#This Row],[zone]],plants[zone],plants[processing_plant_id])</f>
        <v>Plant_4</v>
      </c>
      <c r="O584" t="s">
        <v>723</v>
      </c>
      <c r="P584">
        <v>8.6</v>
      </c>
      <c r="Q584">
        <v>43.4</v>
      </c>
      <c r="R584">
        <v>4.28</v>
      </c>
      <c r="S584">
        <v>8.49</v>
      </c>
      <c r="T584">
        <v>32.700000000000003</v>
      </c>
      <c r="U584">
        <v>10.3</v>
      </c>
      <c r="V584" t="b">
        <v>0</v>
      </c>
      <c r="W584">
        <v>1.93</v>
      </c>
      <c r="X584">
        <v>1964.43</v>
      </c>
      <c r="Y584" s="1">
        <v>45663</v>
      </c>
      <c r="Z584" t="s">
        <v>76</v>
      </c>
      <c r="AA584" t="s">
        <v>42</v>
      </c>
      <c r="AB584" t="s">
        <v>3302</v>
      </c>
      <c r="AC584">
        <v>62</v>
      </c>
      <c r="AD584">
        <v>41.47</v>
      </c>
      <c r="AE584">
        <v>47.37</v>
      </c>
    </row>
    <row r="585" spans="1:31" x14ac:dyDescent="0.25">
      <c r="A585" t="s">
        <v>3333</v>
      </c>
      <c r="B585" s="1">
        <v>45722</v>
      </c>
      <c r="C585" s="2">
        <v>45722.188888888886</v>
      </c>
      <c r="D585" s="2">
        <v>45722.240277777775</v>
      </c>
      <c r="E585" t="s">
        <v>2514</v>
      </c>
      <c r="F585" t="str">
        <f>_xlfn.XLOOKUP(scd[[#This Row],[farm_id]],farms[farm_id],farms[farmer_name])</f>
        <v>Farmer_69</v>
      </c>
      <c r="G585" t="str">
        <f>_xlfn.XLOOKUP(scd[[#This Row],[farm_id]],farms[farm_id],farms[village])</f>
        <v>Village_55</v>
      </c>
      <c r="H585" t="str">
        <f>_xlfn.XLOOKUP(scd[[#This Row],[farm_id]],farms[farm_id],farms[district])</f>
        <v>Bikaner</v>
      </c>
      <c r="I585" t="str">
        <f>_xlfn.XLOOKUP(scd[[#This Row],[farm_id]],farms[farm_id],farms[state])</f>
        <v>Rajasthan</v>
      </c>
      <c r="J585" t="str">
        <f>_xlfn.XLOOKUP(scd[[#This Row],[district]],cooperatives[district],cooperatives[cooperative_id])</f>
        <v>Coop_14</v>
      </c>
      <c r="K585" t="str">
        <f>_xlfn.XLOOKUP(scd[[#This Row],[village]],collectioncenters[village],collectioncenters[collection_center_id])</f>
        <v>CC_150</v>
      </c>
      <c r="L585" t="str">
        <f>_xlfn.XLOOKUP(scd[[#This Row],[district]],chillingcenters[district],chillingcenters[chilling_center_id])</f>
        <v>Chill_14</v>
      </c>
      <c r="M585" t="str">
        <f>_xlfn.XLOOKUP(scd[[#This Row],[chilling_center_id]],chillingcenters[chilling_center_id],chillingcenters[zone])</f>
        <v>RJ1</v>
      </c>
      <c r="N585" t="str">
        <f>_xlfn.XLOOKUP(scd[[#This Row],[zone]],plants[zone],plants[processing_plant_id])</f>
        <v>Plant_2</v>
      </c>
      <c r="O585" t="s">
        <v>605</v>
      </c>
      <c r="P585">
        <v>56.5</v>
      </c>
      <c r="Q585">
        <v>84.4</v>
      </c>
      <c r="R585">
        <v>4.28</v>
      </c>
      <c r="S585">
        <v>8.59</v>
      </c>
      <c r="T585">
        <v>30.2</v>
      </c>
      <c r="U585">
        <v>9.5</v>
      </c>
      <c r="V585" t="b">
        <v>0</v>
      </c>
      <c r="W585">
        <v>3.23</v>
      </c>
      <c r="X585">
        <v>3869.37</v>
      </c>
      <c r="Y585" s="1">
        <v>45729</v>
      </c>
      <c r="Z585" t="s">
        <v>41</v>
      </c>
      <c r="AA585" t="s">
        <v>42</v>
      </c>
      <c r="AB585" t="s">
        <v>3334</v>
      </c>
      <c r="AC585">
        <v>74</v>
      </c>
      <c r="AD585">
        <v>81.17</v>
      </c>
      <c r="AE585">
        <v>47.67</v>
      </c>
    </row>
    <row r="586" spans="1:31" x14ac:dyDescent="0.25">
      <c r="A586" t="s">
        <v>634</v>
      </c>
      <c r="B586" s="1">
        <v>45738</v>
      </c>
      <c r="C586" s="2">
        <v>45738.20208333333</v>
      </c>
      <c r="D586" s="2">
        <v>45738.205555555556</v>
      </c>
      <c r="E586" t="s">
        <v>635</v>
      </c>
      <c r="F586" t="str">
        <f>_xlfn.XLOOKUP(scd[[#This Row],[farm_id]],farms[farm_id],farms[farmer_name])</f>
        <v>Farmer_445</v>
      </c>
      <c r="G586" t="str">
        <f>_xlfn.XLOOKUP(scd[[#This Row],[farm_id]],farms[farm_id],farms[village])</f>
        <v>Village_31</v>
      </c>
      <c r="H586" t="str">
        <f>_xlfn.XLOOKUP(scd[[#This Row],[farm_id]],farms[farm_id],farms[district])</f>
        <v>Karnal</v>
      </c>
      <c r="I586" t="str">
        <f>_xlfn.XLOOKUP(scd[[#This Row],[farm_id]],farms[farm_id],farms[state])</f>
        <v>Haryana</v>
      </c>
      <c r="J586" t="str">
        <f>_xlfn.XLOOKUP(scd[[#This Row],[district]],cooperatives[district],cooperatives[cooperative_id])</f>
        <v>Coop_1</v>
      </c>
      <c r="K586" t="str">
        <f>_xlfn.XLOOKUP(scd[[#This Row],[village]],collectioncenters[village],collectioncenters[collection_center_id])</f>
        <v>CC_124</v>
      </c>
      <c r="L586" t="str">
        <f>_xlfn.XLOOKUP(scd[[#This Row],[district]],chillingcenters[district],chillingcenters[chilling_center_id])</f>
        <v>Chill_1</v>
      </c>
      <c r="M586" t="str">
        <f>_xlfn.XLOOKUP(scd[[#This Row],[chilling_center_id]],chillingcenters[chilling_center_id],chillingcenters[zone])</f>
        <v>HR1</v>
      </c>
      <c r="N586" t="str">
        <f>_xlfn.XLOOKUP(scd[[#This Row],[zone]],plants[zone],plants[processing_plant_id])</f>
        <v>Plant_11</v>
      </c>
      <c r="O586" t="s">
        <v>638</v>
      </c>
      <c r="P586">
        <v>2.2000000000000002</v>
      </c>
      <c r="Q586">
        <v>5.4</v>
      </c>
      <c r="R586">
        <v>4.29</v>
      </c>
      <c r="S586">
        <v>8.1999999999999993</v>
      </c>
      <c r="T586">
        <v>29.9</v>
      </c>
      <c r="U586">
        <v>9.3000000000000007</v>
      </c>
      <c r="V586" t="b">
        <v>1</v>
      </c>
      <c r="W586">
        <v>0.05</v>
      </c>
      <c r="X586">
        <v>249.04</v>
      </c>
      <c r="Y586" s="1">
        <v>45741</v>
      </c>
      <c r="Z586" t="s">
        <v>118</v>
      </c>
      <c r="AA586" t="s">
        <v>42</v>
      </c>
      <c r="AB586" t="s">
        <v>639</v>
      </c>
      <c r="AC586">
        <v>5</v>
      </c>
      <c r="AD586">
        <v>5.35</v>
      </c>
      <c r="AE586">
        <v>46.55</v>
      </c>
    </row>
    <row r="587" spans="1:31" x14ac:dyDescent="0.25">
      <c r="A587" t="s">
        <v>654</v>
      </c>
      <c r="B587" s="1">
        <v>45690</v>
      </c>
      <c r="C587" s="2">
        <v>45690.386805555558</v>
      </c>
      <c r="D587" s="2">
        <v>45690.418055555558</v>
      </c>
      <c r="E587" t="s">
        <v>510</v>
      </c>
      <c r="F587" t="str">
        <f>_xlfn.XLOOKUP(scd[[#This Row],[farm_id]],farms[farm_id],farms[farmer_name])</f>
        <v>Farmer_686</v>
      </c>
      <c r="G587" t="str">
        <f>_xlfn.XLOOKUP(scd[[#This Row],[farm_id]],farms[farm_id],farms[village])</f>
        <v>Village_191</v>
      </c>
      <c r="H587" t="str">
        <f>_xlfn.XLOOKUP(scd[[#This Row],[farm_id]],farms[farm_id],farms[district])</f>
        <v>Bengaluru Rural</v>
      </c>
      <c r="I587" t="str">
        <f>_xlfn.XLOOKUP(scd[[#This Row],[farm_id]],farms[farm_id],farms[state])</f>
        <v>Karnataka</v>
      </c>
      <c r="J587" t="str">
        <f>_xlfn.XLOOKUP(scd[[#This Row],[district]],cooperatives[district],cooperatives[cooperative_id])</f>
        <v>Coop_19</v>
      </c>
      <c r="K587" t="str">
        <f>_xlfn.XLOOKUP(scd[[#This Row],[village]],collectioncenters[village],collectioncenters[collection_center_id])</f>
        <v>CC_102</v>
      </c>
      <c r="L587" t="str">
        <f>_xlfn.XLOOKUP(scd[[#This Row],[district]],chillingcenters[district],chillingcenters[chilling_center_id])</f>
        <v>Chill_19</v>
      </c>
      <c r="M587" t="str">
        <f>_xlfn.XLOOKUP(scd[[#This Row],[chilling_center_id]],chillingcenters[chilling_center_id],chillingcenters[zone])</f>
        <v>KA1</v>
      </c>
      <c r="N587" t="str">
        <f>_xlfn.XLOOKUP(scd[[#This Row],[zone]],plants[zone],plants[processing_plant_id])</f>
        <v>Plant_6</v>
      </c>
      <c r="O587" t="s">
        <v>194</v>
      </c>
      <c r="P587">
        <v>14</v>
      </c>
      <c r="Q587">
        <v>7.5</v>
      </c>
      <c r="R587">
        <v>4.29</v>
      </c>
      <c r="S587">
        <v>8.26</v>
      </c>
      <c r="T587">
        <v>33.9</v>
      </c>
      <c r="U587">
        <v>12</v>
      </c>
      <c r="V587" t="b">
        <v>0</v>
      </c>
      <c r="W587">
        <v>0.19</v>
      </c>
      <c r="X587">
        <v>341.6</v>
      </c>
      <c r="Y587" s="1">
        <v>45691</v>
      </c>
      <c r="Z587" t="s">
        <v>41</v>
      </c>
      <c r="AA587" t="s">
        <v>42</v>
      </c>
      <c r="AB587" t="s">
        <v>655</v>
      </c>
      <c r="AC587">
        <v>45</v>
      </c>
      <c r="AD587">
        <v>7.31</v>
      </c>
      <c r="AE587">
        <v>46.73</v>
      </c>
    </row>
    <row r="588" spans="1:31" x14ac:dyDescent="0.25">
      <c r="A588" t="s">
        <v>819</v>
      </c>
      <c r="B588" s="1">
        <v>45800</v>
      </c>
      <c r="C588" s="2">
        <v>45800.404861111114</v>
      </c>
      <c r="D588" s="2">
        <v>45800.460416666669</v>
      </c>
      <c r="E588" t="s">
        <v>820</v>
      </c>
      <c r="F588" t="str">
        <f>_xlfn.XLOOKUP(scd[[#This Row],[farm_id]],farms[farm_id],farms[farmer_name])</f>
        <v>Farmer_789</v>
      </c>
      <c r="G588" t="str">
        <f>_xlfn.XLOOKUP(scd[[#This Row],[farm_id]],farms[farm_id],farms[village])</f>
        <v>Village_23</v>
      </c>
      <c r="H588" t="str">
        <f>_xlfn.XLOOKUP(scd[[#This Row],[farm_id]],farms[farm_id],farms[district])</f>
        <v>Ludhiana</v>
      </c>
      <c r="I588" t="str">
        <f>_xlfn.XLOOKUP(scd[[#This Row],[farm_id]],farms[farm_id],farms[state])</f>
        <v>Punjab</v>
      </c>
      <c r="J588" t="str">
        <f>_xlfn.XLOOKUP(scd[[#This Row],[district]],cooperatives[district],cooperatives[cooperative_id])</f>
        <v>Coop_27</v>
      </c>
      <c r="K588" t="str">
        <f>_xlfn.XLOOKUP(scd[[#This Row],[village]],collectioncenters[village],collectioncenters[collection_center_id])</f>
        <v>CC_115</v>
      </c>
      <c r="L588" t="str">
        <f>_xlfn.XLOOKUP(scd[[#This Row],[district]],chillingcenters[district],chillingcenters[chilling_center_id])</f>
        <v>Chill_27</v>
      </c>
      <c r="M588" t="str">
        <f>_xlfn.XLOOKUP(scd[[#This Row],[chilling_center_id]],chillingcenters[chilling_center_id],chillingcenters[zone])</f>
        <v>PJ2</v>
      </c>
      <c r="N588" t="str">
        <f>_xlfn.XLOOKUP(scd[[#This Row],[zone]],plants[zone],plants[processing_plant_id])</f>
        <v>Plant_7</v>
      </c>
      <c r="O588" t="s">
        <v>64</v>
      </c>
      <c r="P588">
        <v>14.3</v>
      </c>
      <c r="Q588">
        <v>35.5</v>
      </c>
      <c r="R588">
        <v>4.29</v>
      </c>
      <c r="S588">
        <v>8.7200000000000006</v>
      </c>
      <c r="T588">
        <v>32</v>
      </c>
      <c r="U588">
        <v>9.8000000000000007</v>
      </c>
      <c r="V588" t="b">
        <v>1</v>
      </c>
      <c r="W588">
        <v>0.03</v>
      </c>
      <c r="X588">
        <v>1706.46</v>
      </c>
      <c r="Y588" s="1">
        <v>45803</v>
      </c>
      <c r="Z588" t="s">
        <v>239</v>
      </c>
      <c r="AA588" t="s">
        <v>42</v>
      </c>
      <c r="AB588" t="s">
        <v>822</v>
      </c>
      <c r="AC588">
        <v>80</v>
      </c>
      <c r="AD588">
        <v>35.47</v>
      </c>
      <c r="AE588">
        <v>48.11</v>
      </c>
    </row>
    <row r="589" spans="1:31" x14ac:dyDescent="0.25">
      <c r="A589" t="s">
        <v>968</v>
      </c>
      <c r="B589" s="1">
        <v>45775</v>
      </c>
      <c r="C589" s="2">
        <v>45775.207638888889</v>
      </c>
      <c r="D589" s="2">
        <v>45775.211111111108</v>
      </c>
      <c r="E589" t="s">
        <v>969</v>
      </c>
      <c r="F589" t="str">
        <f>_xlfn.XLOOKUP(scd[[#This Row],[farm_id]],farms[farm_id],farms[farmer_name])</f>
        <v>Farmer_75</v>
      </c>
      <c r="G589" t="str">
        <f>_xlfn.XLOOKUP(scd[[#This Row],[farm_id]],farms[farm_id],farms[village])</f>
        <v>Village_29</v>
      </c>
      <c r="H589" t="str">
        <f>_xlfn.XLOOKUP(scd[[#This Row],[farm_id]],farms[farm_id],farms[district])</f>
        <v>Ahmedabad</v>
      </c>
      <c r="I589" t="str">
        <f>_xlfn.XLOOKUP(scd[[#This Row],[farm_id]],farms[farm_id],farms[state])</f>
        <v>Gujarat</v>
      </c>
      <c r="J589" t="str">
        <f>_xlfn.XLOOKUP(scd[[#This Row],[district]],cooperatives[district],cooperatives[cooperative_id])</f>
        <v>Coop_24</v>
      </c>
      <c r="K589" t="str">
        <f>_xlfn.XLOOKUP(scd[[#This Row],[village]],collectioncenters[village],collectioncenters[collection_center_id])</f>
        <v>CC_121</v>
      </c>
      <c r="L589" t="str">
        <f>_xlfn.XLOOKUP(scd[[#This Row],[district]],chillingcenters[district],chillingcenters[chilling_center_id])</f>
        <v>Chill_24</v>
      </c>
      <c r="M589" t="str">
        <f>_xlfn.XLOOKUP(scd[[#This Row],[chilling_center_id]],chillingcenters[chilling_center_id],chillingcenters[zone])</f>
        <v>MH1</v>
      </c>
      <c r="N589" t="str">
        <f>_xlfn.XLOOKUP(scd[[#This Row],[zone]],plants[zone],plants[processing_plant_id])</f>
        <v>Plant_4</v>
      </c>
      <c r="O589" t="s">
        <v>575</v>
      </c>
      <c r="P589">
        <v>21.7</v>
      </c>
      <c r="Q589">
        <v>25.5</v>
      </c>
      <c r="R589">
        <v>4.29</v>
      </c>
      <c r="S589">
        <v>8.31</v>
      </c>
      <c r="T589">
        <v>30.6</v>
      </c>
      <c r="U589">
        <v>8.6</v>
      </c>
      <c r="V589" t="b">
        <v>1</v>
      </c>
      <c r="W589">
        <v>0</v>
      </c>
      <c r="X589">
        <v>1195.44</v>
      </c>
      <c r="Y589" s="1">
        <v>45782</v>
      </c>
      <c r="Z589" t="s">
        <v>41</v>
      </c>
      <c r="AA589" t="s">
        <v>109</v>
      </c>
      <c r="AB589" t="s">
        <v>971</v>
      </c>
      <c r="AC589">
        <v>5</v>
      </c>
      <c r="AD589">
        <v>25.5</v>
      </c>
      <c r="AE589">
        <v>46.88</v>
      </c>
    </row>
    <row r="590" spans="1:31" x14ac:dyDescent="0.25">
      <c r="A590" t="s">
        <v>1534</v>
      </c>
      <c r="B590" s="1">
        <v>45715</v>
      </c>
      <c r="C590" s="2">
        <v>45715.269444444442</v>
      </c>
      <c r="D590" s="2">
        <v>45715.289583333331</v>
      </c>
      <c r="E590" t="s">
        <v>1535</v>
      </c>
      <c r="F590" t="str">
        <f>_xlfn.XLOOKUP(scd[[#This Row],[farm_id]],farms[farm_id],farms[farmer_name])</f>
        <v>Farmer_679</v>
      </c>
      <c r="G590" t="str">
        <f>_xlfn.XLOOKUP(scd[[#This Row],[farm_id]],farms[farm_id],farms[village])</f>
        <v>Village_46</v>
      </c>
      <c r="H590" t="str">
        <f>_xlfn.XLOOKUP(scd[[#This Row],[farm_id]],farms[farm_id],farms[district])</f>
        <v>Ahmedabad</v>
      </c>
      <c r="I590" t="str">
        <f>_xlfn.XLOOKUP(scd[[#This Row],[farm_id]],farms[farm_id],farms[state])</f>
        <v>Gujarat</v>
      </c>
      <c r="J590" t="str">
        <f>_xlfn.XLOOKUP(scd[[#This Row],[district]],cooperatives[district],cooperatives[cooperative_id])</f>
        <v>Coop_24</v>
      </c>
      <c r="K590" t="str">
        <f>_xlfn.XLOOKUP(scd[[#This Row],[village]],collectioncenters[village],collectioncenters[collection_center_id])</f>
        <v>CC_140</v>
      </c>
      <c r="L590" t="str">
        <f>_xlfn.XLOOKUP(scd[[#This Row],[district]],chillingcenters[district],chillingcenters[chilling_center_id])</f>
        <v>Chill_24</v>
      </c>
      <c r="M590" t="str">
        <f>_xlfn.XLOOKUP(scd[[#This Row],[chilling_center_id]],chillingcenters[chilling_center_id],chillingcenters[zone])</f>
        <v>MH1</v>
      </c>
      <c r="N590" t="str">
        <f>_xlfn.XLOOKUP(scd[[#This Row],[zone]],plants[zone],plants[processing_plant_id])</f>
        <v>Plant_4</v>
      </c>
      <c r="O590" t="s">
        <v>605</v>
      </c>
      <c r="P590">
        <v>12.9</v>
      </c>
      <c r="Q590">
        <v>115.2</v>
      </c>
      <c r="R590">
        <v>4.29</v>
      </c>
      <c r="S590">
        <v>8.65</v>
      </c>
      <c r="T590">
        <v>34.5</v>
      </c>
      <c r="U590">
        <v>10.7</v>
      </c>
      <c r="V590" t="b">
        <v>1</v>
      </c>
      <c r="W590">
        <v>0</v>
      </c>
      <c r="X590">
        <v>5518.08</v>
      </c>
      <c r="Y590" s="1">
        <v>45716</v>
      </c>
      <c r="Z590" t="s">
        <v>41</v>
      </c>
      <c r="AA590" t="s">
        <v>216</v>
      </c>
      <c r="AB590" t="s">
        <v>1537</v>
      </c>
      <c r="AC590">
        <v>29</v>
      </c>
      <c r="AD590">
        <v>115.2</v>
      </c>
      <c r="AE590">
        <v>47.9</v>
      </c>
    </row>
    <row r="591" spans="1:31" x14ac:dyDescent="0.25">
      <c r="A591" t="s">
        <v>1605</v>
      </c>
      <c r="B591" s="1">
        <v>45827</v>
      </c>
      <c r="C591" s="2">
        <v>45827.285416666666</v>
      </c>
      <c r="D591" s="2">
        <v>45827.352777777778</v>
      </c>
      <c r="E591" t="s">
        <v>1606</v>
      </c>
      <c r="F591" t="str">
        <f>_xlfn.XLOOKUP(scd[[#This Row],[farm_id]],farms[farm_id],farms[farmer_name])</f>
        <v>Farmer_589</v>
      </c>
      <c r="G591" t="str">
        <f>_xlfn.XLOOKUP(scd[[#This Row],[farm_id]],farms[farm_id],farms[village])</f>
        <v>Village_92</v>
      </c>
      <c r="H591" t="str">
        <f>_xlfn.XLOOKUP(scd[[#This Row],[farm_id]],farms[farm_id],farms[district])</f>
        <v>Surat</v>
      </c>
      <c r="I591" t="str">
        <f>_xlfn.XLOOKUP(scd[[#This Row],[farm_id]],farms[farm_id],farms[state])</f>
        <v>Gujarat</v>
      </c>
      <c r="J591" t="str">
        <f>_xlfn.XLOOKUP(scd[[#This Row],[district]],cooperatives[district],cooperatives[cooperative_id])</f>
        <v>Coop_12</v>
      </c>
      <c r="K591" t="str">
        <f>_xlfn.XLOOKUP(scd[[#This Row],[village]],collectioncenters[village],collectioncenters[collection_center_id])</f>
        <v>CC_188</v>
      </c>
      <c r="L591" t="str">
        <f>_xlfn.XLOOKUP(scd[[#This Row],[district]],chillingcenters[district],chillingcenters[chilling_center_id])</f>
        <v>Chill_12</v>
      </c>
      <c r="M591" t="str">
        <f>_xlfn.XLOOKUP(scd[[#This Row],[chilling_center_id]],chillingcenters[chilling_center_id],chillingcenters[zone])</f>
        <v>MH1</v>
      </c>
      <c r="N591" t="str">
        <f>_xlfn.XLOOKUP(scd[[#This Row],[zone]],plants[zone],plants[processing_plant_id])</f>
        <v>Plant_4</v>
      </c>
      <c r="O591" t="s">
        <v>507</v>
      </c>
      <c r="P591">
        <v>3.4</v>
      </c>
      <c r="Q591">
        <v>25.9</v>
      </c>
      <c r="R591">
        <v>4.29</v>
      </c>
      <c r="S591">
        <v>8.41</v>
      </c>
      <c r="T591">
        <v>33.9</v>
      </c>
      <c r="U591">
        <v>10.8</v>
      </c>
      <c r="V591" t="b">
        <v>1</v>
      </c>
      <c r="W591">
        <v>0.35</v>
      </c>
      <c r="X591">
        <v>1205.45</v>
      </c>
      <c r="Y591" s="1">
        <v>45828</v>
      </c>
      <c r="Z591" t="s">
        <v>41</v>
      </c>
      <c r="AA591" t="s">
        <v>420</v>
      </c>
      <c r="AB591" t="s">
        <v>1608</v>
      </c>
      <c r="AC591">
        <v>97</v>
      </c>
      <c r="AD591">
        <v>25.549999999999901</v>
      </c>
      <c r="AE591">
        <v>47.18</v>
      </c>
    </row>
    <row r="592" spans="1:31" x14ac:dyDescent="0.25">
      <c r="A592" t="s">
        <v>1653</v>
      </c>
      <c r="B592" s="1">
        <v>45799</v>
      </c>
      <c r="C592" s="2">
        <v>45799.174305555556</v>
      </c>
      <c r="D592" s="2">
        <v>45799.217361111114</v>
      </c>
      <c r="E592" t="s">
        <v>1654</v>
      </c>
      <c r="F592" t="str">
        <f>_xlfn.XLOOKUP(scd[[#This Row],[farm_id]],farms[farm_id],farms[farmer_name])</f>
        <v>Farmer_277</v>
      </c>
      <c r="G592" t="str">
        <f>_xlfn.XLOOKUP(scd[[#This Row],[farm_id]],farms[farm_id],farms[village])</f>
        <v>Village_98</v>
      </c>
      <c r="H592" t="str">
        <f>_xlfn.XLOOKUP(scd[[#This Row],[farm_id]],farms[farm_id],farms[district])</f>
        <v>Panipat</v>
      </c>
      <c r="I592" t="str">
        <f>_xlfn.XLOOKUP(scd[[#This Row],[farm_id]],farms[farm_id],farms[state])</f>
        <v>Haryana</v>
      </c>
      <c r="J592" t="str">
        <f>_xlfn.XLOOKUP(scd[[#This Row],[district]],cooperatives[district],cooperatives[cooperative_id])</f>
        <v>Coop_28</v>
      </c>
      <c r="K592" t="str">
        <f>_xlfn.XLOOKUP(scd[[#This Row],[village]],collectioncenters[village],collectioncenters[collection_center_id])</f>
        <v>CC_194</v>
      </c>
      <c r="L592" t="str">
        <f>_xlfn.XLOOKUP(scd[[#This Row],[district]],chillingcenters[district],chillingcenters[chilling_center_id])</f>
        <v>Chill_28</v>
      </c>
      <c r="M592" t="str">
        <f>_xlfn.XLOOKUP(scd[[#This Row],[chilling_center_id]],chillingcenters[chilling_center_id],chillingcenters[zone])</f>
        <v>HR2</v>
      </c>
      <c r="N592" t="str">
        <f>_xlfn.XLOOKUP(scd[[#This Row],[zone]],plants[zone],plants[processing_plant_id])</f>
        <v>Plant_12</v>
      </c>
      <c r="O592" t="s">
        <v>117</v>
      </c>
      <c r="P592">
        <v>7</v>
      </c>
      <c r="Q592">
        <v>90.5</v>
      </c>
      <c r="R592">
        <v>4.29</v>
      </c>
      <c r="S592">
        <v>8.23</v>
      </c>
      <c r="T592">
        <v>28.7</v>
      </c>
      <c r="U592">
        <v>25.9</v>
      </c>
      <c r="V592" t="b">
        <v>1</v>
      </c>
      <c r="W592">
        <v>0</v>
      </c>
      <c r="X592">
        <v>4220.92</v>
      </c>
      <c r="Y592" s="1">
        <v>45801</v>
      </c>
      <c r="Z592" t="s">
        <v>41</v>
      </c>
      <c r="AA592" t="s">
        <v>42</v>
      </c>
      <c r="AB592" t="s">
        <v>1656</v>
      </c>
      <c r="AC592">
        <v>62</v>
      </c>
      <c r="AD592">
        <v>90.5</v>
      </c>
      <c r="AE592">
        <v>46.64</v>
      </c>
    </row>
    <row r="593" spans="1:31" x14ac:dyDescent="0.25">
      <c r="A593" t="s">
        <v>1729</v>
      </c>
      <c r="B593" s="1">
        <v>45665</v>
      </c>
      <c r="C593" s="2">
        <v>45665.366666666669</v>
      </c>
      <c r="D593" s="2">
        <v>45665.416666666664</v>
      </c>
      <c r="E593" t="s">
        <v>1730</v>
      </c>
      <c r="F593" t="str">
        <f>_xlfn.XLOOKUP(scd[[#This Row],[farm_id]],farms[farm_id],farms[farmer_name])</f>
        <v>Farmer_873</v>
      </c>
      <c r="G593" t="str">
        <f>_xlfn.XLOOKUP(scd[[#This Row],[farm_id]],farms[farm_id],farms[village])</f>
        <v>Village_54</v>
      </c>
      <c r="H593" t="str">
        <f>_xlfn.XLOOKUP(scd[[#This Row],[farm_id]],farms[farm_id],farms[district])</f>
        <v>Surat</v>
      </c>
      <c r="I593" t="str">
        <f>_xlfn.XLOOKUP(scd[[#This Row],[farm_id]],farms[farm_id],farms[state])</f>
        <v>Gujarat</v>
      </c>
      <c r="J593" t="str">
        <f>_xlfn.XLOOKUP(scd[[#This Row],[district]],cooperatives[district],cooperatives[cooperative_id])</f>
        <v>Coop_12</v>
      </c>
      <c r="K593" t="str">
        <f>_xlfn.XLOOKUP(scd[[#This Row],[village]],collectioncenters[village],collectioncenters[collection_center_id])</f>
        <v>CC_149</v>
      </c>
      <c r="L593" t="str">
        <f>_xlfn.XLOOKUP(scd[[#This Row],[district]],chillingcenters[district],chillingcenters[chilling_center_id])</f>
        <v>Chill_12</v>
      </c>
      <c r="M593" t="str">
        <f>_xlfn.XLOOKUP(scd[[#This Row],[chilling_center_id]],chillingcenters[chilling_center_id],chillingcenters[zone])</f>
        <v>MH1</v>
      </c>
      <c r="N593" t="str">
        <f>_xlfn.XLOOKUP(scd[[#This Row],[zone]],plants[zone],plants[processing_plant_id])</f>
        <v>Plant_4</v>
      </c>
      <c r="O593" t="s">
        <v>202</v>
      </c>
      <c r="P593">
        <v>29.8</v>
      </c>
      <c r="Q593">
        <v>19.8</v>
      </c>
      <c r="R593">
        <v>4.29</v>
      </c>
      <c r="S593">
        <v>8.59</v>
      </c>
      <c r="T593">
        <v>29.7</v>
      </c>
      <c r="U593">
        <v>6.4</v>
      </c>
      <c r="V593" t="b">
        <v>1</v>
      </c>
      <c r="W593">
        <v>0.05</v>
      </c>
      <c r="X593">
        <v>942.47</v>
      </c>
      <c r="Y593" s="1">
        <v>45665</v>
      </c>
      <c r="Z593" t="s">
        <v>41</v>
      </c>
      <c r="AA593" t="s">
        <v>42</v>
      </c>
      <c r="AB593" t="s">
        <v>1733</v>
      </c>
      <c r="AC593">
        <v>72</v>
      </c>
      <c r="AD593">
        <v>19.75</v>
      </c>
      <c r="AE593">
        <v>47.72</v>
      </c>
    </row>
    <row r="594" spans="1:31" x14ac:dyDescent="0.25">
      <c r="A594" t="s">
        <v>2691</v>
      </c>
      <c r="B594" s="1">
        <v>45822</v>
      </c>
      <c r="C594" s="2">
        <v>45822.288888888892</v>
      </c>
      <c r="D594" s="2">
        <v>45822.351388888892</v>
      </c>
      <c r="E594" t="s">
        <v>2692</v>
      </c>
      <c r="F594" t="str">
        <f>_xlfn.XLOOKUP(scd[[#This Row],[farm_id]],farms[farm_id],farms[farmer_name])</f>
        <v>Farmer_513</v>
      </c>
      <c r="G594" t="str">
        <f>_xlfn.XLOOKUP(scd[[#This Row],[farm_id]],farms[farm_id],farms[village])</f>
        <v>Village_23</v>
      </c>
      <c r="H594" t="str">
        <f>_xlfn.XLOOKUP(scd[[#This Row],[farm_id]],farms[farm_id],farms[district])</f>
        <v>Anand</v>
      </c>
      <c r="I594" t="str">
        <f>_xlfn.XLOOKUP(scd[[#This Row],[farm_id]],farms[farm_id],farms[state])</f>
        <v>Gujarat</v>
      </c>
      <c r="J594" t="str">
        <f>_xlfn.XLOOKUP(scd[[#This Row],[district]],cooperatives[district],cooperatives[cooperative_id])</f>
        <v>Coop_5</v>
      </c>
      <c r="K594" t="str">
        <f>_xlfn.XLOOKUP(scd[[#This Row],[village]],collectioncenters[village],collectioncenters[collection_center_id])</f>
        <v>CC_115</v>
      </c>
      <c r="L594" t="str">
        <f>_xlfn.XLOOKUP(scd[[#This Row],[district]],chillingcenters[district],chillingcenters[chilling_center_id])</f>
        <v>Chill_5</v>
      </c>
      <c r="M594" t="str">
        <f>_xlfn.XLOOKUP(scd[[#This Row],[chilling_center_id]],chillingcenters[chilling_center_id],chillingcenters[zone])</f>
        <v>MH1</v>
      </c>
      <c r="N594" t="str">
        <f>_xlfn.XLOOKUP(scd[[#This Row],[zone]],plants[zone],plants[processing_plant_id])</f>
        <v>Plant_4</v>
      </c>
      <c r="O594" t="s">
        <v>355</v>
      </c>
      <c r="P594">
        <v>4.5</v>
      </c>
      <c r="Q594">
        <v>15.1</v>
      </c>
      <c r="R594">
        <v>4.29</v>
      </c>
      <c r="S594">
        <v>8.66</v>
      </c>
      <c r="T594">
        <v>26.8</v>
      </c>
      <c r="U594">
        <v>2.7</v>
      </c>
      <c r="V594" t="b">
        <v>1</v>
      </c>
      <c r="W594">
        <v>0.45</v>
      </c>
      <c r="X594">
        <v>702.17</v>
      </c>
      <c r="Y594" s="1">
        <v>45824</v>
      </c>
      <c r="Z594" t="s">
        <v>41</v>
      </c>
      <c r="AA594" t="s">
        <v>42</v>
      </c>
      <c r="AB594" t="s">
        <v>2693</v>
      </c>
      <c r="AC594">
        <v>90</v>
      </c>
      <c r="AD594">
        <v>14.65</v>
      </c>
      <c r="AE594">
        <v>47.93</v>
      </c>
    </row>
    <row r="595" spans="1:31" x14ac:dyDescent="0.25">
      <c r="A595" t="s">
        <v>3365</v>
      </c>
      <c r="B595" s="1">
        <v>45726</v>
      </c>
      <c r="C595" s="2">
        <v>45726.281944444447</v>
      </c>
      <c r="D595" s="2">
        <v>45726.313194444447</v>
      </c>
      <c r="E595" t="s">
        <v>563</v>
      </c>
      <c r="F595" t="str">
        <f>_xlfn.XLOOKUP(scd[[#This Row],[farm_id]],farms[farm_id],farms[farmer_name])</f>
        <v>Farmer_232</v>
      </c>
      <c r="G595" t="str">
        <f>_xlfn.XLOOKUP(scd[[#This Row],[farm_id]],farms[farm_id],farms[village])</f>
        <v>Village_115</v>
      </c>
      <c r="H595" t="str">
        <f>_xlfn.XLOOKUP(scd[[#This Row],[farm_id]],farms[farm_id],farms[district])</f>
        <v>Madurai</v>
      </c>
      <c r="I595" t="str">
        <f>_xlfn.XLOOKUP(scd[[#This Row],[farm_id]],farms[farm_id],farms[state])</f>
        <v>Tamil Nadu</v>
      </c>
      <c r="J595" t="str">
        <f>_xlfn.XLOOKUP(scd[[#This Row],[district]],cooperatives[district],cooperatives[cooperative_id])</f>
        <v>Coop_20</v>
      </c>
      <c r="K595" t="str">
        <f>_xlfn.XLOOKUP(scd[[#This Row],[village]],collectioncenters[village],collectioncenters[collection_center_id])</f>
        <v>CC_19</v>
      </c>
      <c r="L595" t="str">
        <f>_xlfn.XLOOKUP(scd[[#This Row],[district]],chillingcenters[district],chillingcenters[chilling_center_id])</f>
        <v>Chill_20</v>
      </c>
      <c r="M595" t="str">
        <f>_xlfn.XLOOKUP(scd[[#This Row],[chilling_center_id]],chillingcenters[chilling_center_id],chillingcenters[zone])</f>
        <v>TN2</v>
      </c>
      <c r="N595" t="str">
        <f>_xlfn.XLOOKUP(scd[[#This Row],[zone]],plants[zone],plants[processing_plant_id])</f>
        <v>Plant_10</v>
      </c>
      <c r="O595" t="s">
        <v>502</v>
      </c>
      <c r="P595">
        <v>6.3</v>
      </c>
      <c r="Q595">
        <v>48.7</v>
      </c>
      <c r="R595">
        <v>4.29</v>
      </c>
      <c r="S595">
        <v>7.56</v>
      </c>
      <c r="T595">
        <v>32.4</v>
      </c>
      <c r="U595">
        <v>6.8</v>
      </c>
      <c r="V595" t="b">
        <v>1</v>
      </c>
      <c r="W595">
        <v>0.77</v>
      </c>
      <c r="X595">
        <v>2139.12</v>
      </c>
      <c r="Y595" s="1">
        <v>45726</v>
      </c>
      <c r="Z595" t="s">
        <v>76</v>
      </c>
      <c r="AA595" t="s">
        <v>42</v>
      </c>
      <c r="AB595" t="s">
        <v>3366</v>
      </c>
      <c r="AC595">
        <v>45</v>
      </c>
      <c r="AD595">
        <v>47.93</v>
      </c>
      <c r="AE595">
        <v>44.63</v>
      </c>
    </row>
    <row r="596" spans="1:31" x14ac:dyDescent="0.25">
      <c r="A596" t="s">
        <v>293</v>
      </c>
      <c r="B596" s="1">
        <v>45672</v>
      </c>
      <c r="C596" s="2">
        <v>45672.3125</v>
      </c>
      <c r="D596" s="2">
        <v>45672.393750000003</v>
      </c>
      <c r="E596" t="s">
        <v>294</v>
      </c>
      <c r="F596" t="str">
        <f>_xlfn.XLOOKUP(scd[[#This Row],[farm_id]],farms[farm_id],farms[farmer_name])</f>
        <v>Farmer_411</v>
      </c>
      <c r="G596" t="str">
        <f>_xlfn.XLOOKUP(scd[[#This Row],[farm_id]],farms[farm_id],farms[village])</f>
        <v>Village_142</v>
      </c>
      <c r="H596" t="str">
        <f>_xlfn.XLOOKUP(scd[[#This Row],[farm_id]],farms[farm_id],farms[district])</f>
        <v>Panipat</v>
      </c>
      <c r="I596" t="str">
        <f>_xlfn.XLOOKUP(scd[[#This Row],[farm_id]],farms[farm_id],farms[state])</f>
        <v>Haryana</v>
      </c>
      <c r="J596" t="str">
        <f>_xlfn.XLOOKUP(scd[[#This Row],[district]],cooperatives[district],cooperatives[cooperative_id])</f>
        <v>Coop_28</v>
      </c>
      <c r="K596" t="str">
        <f>_xlfn.XLOOKUP(scd[[#This Row],[village]],collectioncenters[village],collectioncenters[collection_center_id])</f>
        <v>CC_49</v>
      </c>
      <c r="L596" t="str">
        <f>_xlfn.XLOOKUP(scd[[#This Row],[district]],chillingcenters[district],chillingcenters[chilling_center_id])</f>
        <v>Chill_28</v>
      </c>
      <c r="M596" t="str">
        <f>_xlfn.XLOOKUP(scd[[#This Row],[chilling_center_id]],chillingcenters[chilling_center_id],chillingcenters[zone])</f>
        <v>HR2</v>
      </c>
      <c r="N596" t="str">
        <f>_xlfn.XLOOKUP(scd[[#This Row],[zone]],plants[zone],plants[processing_plant_id])</f>
        <v>Plant_12</v>
      </c>
      <c r="O596" t="s">
        <v>297</v>
      </c>
      <c r="P596">
        <v>34.6</v>
      </c>
      <c r="Q596">
        <v>16.2</v>
      </c>
      <c r="R596">
        <v>4.3</v>
      </c>
      <c r="S596">
        <v>8.76</v>
      </c>
      <c r="T596">
        <v>33.1</v>
      </c>
      <c r="U596">
        <v>30.7</v>
      </c>
      <c r="V596" t="b">
        <v>1</v>
      </c>
      <c r="W596">
        <v>0.42</v>
      </c>
      <c r="X596">
        <v>761.86</v>
      </c>
      <c r="Y596" s="1">
        <v>45675</v>
      </c>
      <c r="Z596" t="s">
        <v>118</v>
      </c>
      <c r="AA596" t="s">
        <v>109</v>
      </c>
      <c r="AB596" t="s">
        <v>298</v>
      </c>
      <c r="AC596">
        <v>117</v>
      </c>
      <c r="AD596">
        <v>15.78</v>
      </c>
      <c r="AE596">
        <v>48.28</v>
      </c>
    </row>
    <row r="597" spans="1:31" x14ac:dyDescent="0.25">
      <c r="A597" t="s">
        <v>427</v>
      </c>
      <c r="B597" s="1">
        <v>45665</v>
      </c>
      <c r="C597" s="2">
        <v>45665.240972222222</v>
      </c>
      <c r="D597" s="2">
        <v>45665.272222222222</v>
      </c>
      <c r="E597" t="s">
        <v>428</v>
      </c>
      <c r="F597" t="str">
        <f>_xlfn.XLOOKUP(scd[[#This Row],[farm_id]],farms[farm_id],farms[farmer_name])</f>
        <v>Farmer_132</v>
      </c>
      <c r="G597" t="str">
        <f>_xlfn.XLOOKUP(scd[[#This Row],[farm_id]],farms[farm_id],farms[village])</f>
        <v>Village_98</v>
      </c>
      <c r="H597" t="str">
        <f>_xlfn.XLOOKUP(scd[[#This Row],[farm_id]],farms[farm_id],farms[district])</f>
        <v>Mumbai Suburban</v>
      </c>
      <c r="I597" t="str">
        <f>_xlfn.XLOOKUP(scd[[#This Row],[farm_id]],farms[farm_id],farms[state])</f>
        <v>Maharashtra</v>
      </c>
      <c r="J597" t="str">
        <f>_xlfn.XLOOKUP(scd[[#This Row],[district]],cooperatives[district],cooperatives[cooperative_id])</f>
        <v>Coop_3</v>
      </c>
      <c r="K597" t="str">
        <f>_xlfn.XLOOKUP(scd[[#This Row],[village]],collectioncenters[village],collectioncenters[collection_center_id])</f>
        <v>CC_194</v>
      </c>
      <c r="L597" t="str">
        <f>_xlfn.XLOOKUP(scd[[#This Row],[district]],chillingcenters[district],chillingcenters[chilling_center_id])</f>
        <v>Chill_3</v>
      </c>
      <c r="M597" t="str">
        <f>_xlfn.XLOOKUP(scd[[#This Row],[chilling_center_id]],chillingcenters[chilling_center_id],chillingcenters[zone])</f>
        <v>MH1</v>
      </c>
      <c r="N597" t="str">
        <f>_xlfn.XLOOKUP(scd[[#This Row],[zone]],plants[zone],plants[processing_plant_id])</f>
        <v>Plant_4</v>
      </c>
      <c r="O597" t="s">
        <v>431</v>
      </c>
      <c r="P597">
        <v>19.7</v>
      </c>
      <c r="Q597">
        <v>7.1</v>
      </c>
      <c r="R597">
        <v>4.3</v>
      </c>
      <c r="S597">
        <v>8.3000000000000007</v>
      </c>
      <c r="T597">
        <v>28.5</v>
      </c>
      <c r="U597">
        <v>3.4</v>
      </c>
      <c r="V597" t="b">
        <v>1</v>
      </c>
      <c r="W597">
        <v>0</v>
      </c>
      <c r="X597">
        <v>332.99</v>
      </c>
      <c r="Y597" s="1">
        <v>45665</v>
      </c>
      <c r="Z597" t="s">
        <v>76</v>
      </c>
      <c r="AA597" t="s">
        <v>42</v>
      </c>
      <c r="AB597" t="s">
        <v>432</v>
      </c>
      <c r="AC597">
        <v>45</v>
      </c>
      <c r="AD597">
        <v>7.1</v>
      </c>
      <c r="AE597">
        <v>46.9</v>
      </c>
    </row>
    <row r="598" spans="1:31" x14ac:dyDescent="0.25">
      <c r="A598" t="s">
        <v>1075</v>
      </c>
      <c r="B598" s="1">
        <v>45725</v>
      </c>
      <c r="C598" s="2">
        <v>45725.304861111108</v>
      </c>
      <c r="D598" s="2">
        <v>45725.308333333334</v>
      </c>
      <c r="E598" t="s">
        <v>1076</v>
      </c>
      <c r="F598" t="str">
        <f>_xlfn.XLOOKUP(scd[[#This Row],[farm_id]],farms[farm_id],farms[farmer_name])</f>
        <v>Farmer_195</v>
      </c>
      <c r="G598" t="str">
        <f>_xlfn.XLOOKUP(scd[[#This Row],[farm_id]],farms[farm_id],farms[village])</f>
        <v>Village_67</v>
      </c>
      <c r="H598" t="str">
        <f>_xlfn.XLOOKUP(scd[[#This Row],[farm_id]],farms[farm_id],farms[district])</f>
        <v>Pune</v>
      </c>
      <c r="I598" t="str">
        <f>_xlfn.XLOOKUP(scd[[#This Row],[farm_id]],farms[farm_id],farms[state])</f>
        <v>Maharashtra</v>
      </c>
      <c r="J598" t="str">
        <f>_xlfn.XLOOKUP(scd[[#This Row],[district]],cooperatives[district],cooperatives[cooperative_id])</f>
        <v>Coop_4</v>
      </c>
      <c r="K598" t="str">
        <f>_xlfn.XLOOKUP(scd[[#This Row],[village]],collectioncenters[village],collectioncenters[collection_center_id])</f>
        <v>CC_162</v>
      </c>
      <c r="L598" t="str">
        <f>_xlfn.XLOOKUP(scd[[#This Row],[district]],chillingcenters[district],chillingcenters[chilling_center_id])</f>
        <v>Chill_4</v>
      </c>
      <c r="M598" t="str">
        <f>_xlfn.XLOOKUP(scd[[#This Row],[chilling_center_id]],chillingcenters[chilling_center_id],chillingcenters[zone])</f>
        <v>MH1</v>
      </c>
      <c r="N598" t="str">
        <f>_xlfn.XLOOKUP(scd[[#This Row],[zone]],plants[zone],plants[processing_plant_id])</f>
        <v>Plant_4</v>
      </c>
      <c r="O598" t="s">
        <v>605</v>
      </c>
      <c r="P598">
        <v>3</v>
      </c>
      <c r="Q598">
        <v>33.4</v>
      </c>
      <c r="R598">
        <v>4.3</v>
      </c>
      <c r="S598">
        <v>8.36</v>
      </c>
      <c r="T598">
        <v>32.9</v>
      </c>
      <c r="U598">
        <v>10.7</v>
      </c>
      <c r="V598" t="b">
        <v>1</v>
      </c>
      <c r="W598">
        <v>0.46</v>
      </c>
      <c r="X598">
        <v>1550.82</v>
      </c>
      <c r="Y598" s="1">
        <v>45725</v>
      </c>
      <c r="Z598" t="s">
        <v>41</v>
      </c>
      <c r="AA598" t="s">
        <v>420</v>
      </c>
      <c r="AB598" t="s">
        <v>1078</v>
      </c>
      <c r="AC598">
        <v>5</v>
      </c>
      <c r="AD598">
        <v>32.94</v>
      </c>
      <c r="AE598">
        <v>47.08</v>
      </c>
    </row>
    <row r="599" spans="1:31" x14ac:dyDescent="0.25">
      <c r="A599" t="s">
        <v>1545</v>
      </c>
      <c r="B599" s="1">
        <v>45831</v>
      </c>
      <c r="C599" s="2">
        <v>45831.379861111112</v>
      </c>
      <c r="D599" s="2">
        <v>45831.444444444445</v>
      </c>
      <c r="E599" t="s">
        <v>1546</v>
      </c>
      <c r="F599" t="str">
        <f>_xlfn.XLOOKUP(scd[[#This Row],[farm_id]],farms[farm_id],farms[farmer_name])</f>
        <v>Farmer_166</v>
      </c>
      <c r="G599" t="str">
        <f>_xlfn.XLOOKUP(scd[[#This Row],[farm_id]],farms[farm_id],farms[village])</f>
        <v>Village_14</v>
      </c>
      <c r="H599" t="str">
        <f>_xlfn.XLOOKUP(scd[[#This Row],[farm_id]],farms[farm_id],farms[district])</f>
        <v>Tiruchirappalli</v>
      </c>
      <c r="I599" t="str">
        <f>_xlfn.XLOOKUP(scd[[#This Row],[farm_id]],farms[farm_id],farms[state])</f>
        <v>Tamil Nadu</v>
      </c>
      <c r="J599" t="str">
        <f>_xlfn.XLOOKUP(scd[[#This Row],[district]],cooperatives[district],cooperatives[cooperative_id])</f>
        <v>Coop_9</v>
      </c>
      <c r="K599" t="str">
        <f>_xlfn.XLOOKUP(scd[[#This Row],[village]],collectioncenters[village],collectioncenters[collection_center_id])</f>
        <v>CC_46</v>
      </c>
      <c r="L599" t="str">
        <f>_xlfn.XLOOKUP(scd[[#This Row],[district]],chillingcenters[district],chillingcenters[chilling_center_id])</f>
        <v>Chill_9</v>
      </c>
      <c r="M599" t="str">
        <f>_xlfn.XLOOKUP(scd[[#This Row],[chilling_center_id]],chillingcenters[chilling_center_id],chillingcenters[zone])</f>
        <v>TN2</v>
      </c>
      <c r="N599" t="str">
        <f>_xlfn.XLOOKUP(scd[[#This Row],[zone]],plants[zone],plants[processing_plant_id])</f>
        <v>Plant_10</v>
      </c>
      <c r="O599" t="s">
        <v>593</v>
      </c>
      <c r="P599">
        <v>11.6</v>
      </c>
      <c r="Q599">
        <v>18.399999999999999</v>
      </c>
      <c r="R599">
        <v>4.3</v>
      </c>
      <c r="S599">
        <v>8.41</v>
      </c>
      <c r="T599">
        <v>25.7</v>
      </c>
      <c r="U599">
        <v>7.8</v>
      </c>
      <c r="V599" t="b">
        <v>1</v>
      </c>
      <c r="W599">
        <v>0.23</v>
      </c>
      <c r="X599">
        <v>858.17</v>
      </c>
      <c r="Y599" s="1">
        <v>45832</v>
      </c>
      <c r="Z599" t="s">
        <v>41</v>
      </c>
      <c r="AA599" t="s">
        <v>42</v>
      </c>
      <c r="AB599" t="s">
        <v>1548</v>
      </c>
      <c r="AC599">
        <v>93</v>
      </c>
      <c r="AD599">
        <v>18.169999999999899</v>
      </c>
      <c r="AE599">
        <v>47.23</v>
      </c>
    </row>
    <row r="600" spans="1:31" x14ac:dyDescent="0.25">
      <c r="A600" t="s">
        <v>1797</v>
      </c>
      <c r="B600" s="1">
        <v>45815</v>
      </c>
      <c r="C600" s="2">
        <v>45815.195833333331</v>
      </c>
      <c r="D600" s="2">
        <v>45815.209027777775</v>
      </c>
      <c r="E600" t="s">
        <v>1798</v>
      </c>
      <c r="F600" t="str">
        <f>_xlfn.XLOOKUP(scd[[#This Row],[farm_id]],farms[farm_id],farms[farmer_name])</f>
        <v>Farmer_79</v>
      </c>
      <c r="G600" t="str">
        <f>_xlfn.XLOOKUP(scd[[#This Row],[farm_id]],farms[farm_id],farms[village])</f>
        <v>Village_148</v>
      </c>
      <c r="H600" t="str">
        <f>_xlfn.XLOOKUP(scd[[#This Row],[farm_id]],farms[farm_id],farms[district])</f>
        <v>Belgaum</v>
      </c>
      <c r="I600" t="str">
        <f>_xlfn.XLOOKUP(scd[[#This Row],[farm_id]],farms[farm_id],farms[state])</f>
        <v>Karnataka</v>
      </c>
      <c r="J600" t="str">
        <f>_xlfn.XLOOKUP(scd[[#This Row],[district]],cooperatives[district],cooperatives[cooperative_id])</f>
        <v>Coop_21</v>
      </c>
      <c r="K600" t="str">
        <f>_xlfn.XLOOKUP(scd[[#This Row],[village]],collectioncenters[village],collectioncenters[collection_center_id])</f>
        <v>CC_55</v>
      </c>
      <c r="L600" t="str">
        <f>_xlfn.XLOOKUP(scd[[#This Row],[district]],chillingcenters[district],chillingcenters[chilling_center_id])</f>
        <v>Chill_21</v>
      </c>
      <c r="M600" t="str">
        <f>_xlfn.XLOOKUP(scd[[#This Row],[chilling_center_id]],chillingcenters[chilling_center_id],chillingcenters[zone])</f>
        <v>KA2</v>
      </c>
      <c r="N600" t="str">
        <f>_xlfn.XLOOKUP(scd[[#This Row],[zone]],plants[zone],plants[processing_plant_id])</f>
        <v>Plant_8</v>
      </c>
      <c r="O600" t="s">
        <v>1433</v>
      </c>
      <c r="P600">
        <v>12.7</v>
      </c>
      <c r="Q600">
        <v>25.4</v>
      </c>
      <c r="R600">
        <v>4.3</v>
      </c>
      <c r="S600">
        <v>8.35</v>
      </c>
      <c r="T600">
        <v>34.299999999999997</v>
      </c>
      <c r="U600">
        <v>10.9</v>
      </c>
      <c r="V600" t="b">
        <v>0</v>
      </c>
      <c r="W600">
        <v>2.06</v>
      </c>
      <c r="X600">
        <v>1098.1500000000001</v>
      </c>
      <c r="Y600" s="1">
        <v>45817</v>
      </c>
      <c r="Z600" t="s">
        <v>41</v>
      </c>
      <c r="AA600" t="s">
        <v>42</v>
      </c>
      <c r="AB600" t="s">
        <v>1799</v>
      </c>
      <c r="AC600">
        <v>19</v>
      </c>
      <c r="AD600">
        <v>23.34</v>
      </c>
      <c r="AE600">
        <v>47.05</v>
      </c>
    </row>
    <row r="601" spans="1:31" x14ac:dyDescent="0.25">
      <c r="A601" t="s">
        <v>2341</v>
      </c>
      <c r="B601" s="1">
        <v>45686</v>
      </c>
      <c r="C601" s="2">
        <v>45686.411805555559</v>
      </c>
      <c r="D601" s="2">
        <v>45686.43472222222</v>
      </c>
      <c r="E601" t="s">
        <v>2342</v>
      </c>
      <c r="F601" t="str">
        <f>_xlfn.XLOOKUP(scd[[#This Row],[farm_id]],farms[farm_id],farms[farmer_name])</f>
        <v>Farmer_828</v>
      </c>
      <c r="G601" t="str">
        <f>_xlfn.XLOOKUP(scd[[#This Row],[farm_id]],farms[farm_id],farms[village])</f>
        <v>Village_94</v>
      </c>
      <c r="H601" t="str">
        <f>_xlfn.XLOOKUP(scd[[#This Row],[farm_id]],farms[farm_id],farms[district])</f>
        <v>Ludhiana</v>
      </c>
      <c r="I601" t="str">
        <f>_xlfn.XLOOKUP(scd[[#This Row],[farm_id]],farms[farm_id],farms[state])</f>
        <v>Punjab</v>
      </c>
      <c r="J601" t="str">
        <f>_xlfn.XLOOKUP(scd[[#This Row],[district]],cooperatives[district],cooperatives[cooperative_id])</f>
        <v>Coop_27</v>
      </c>
      <c r="K601" t="str">
        <f>_xlfn.XLOOKUP(scd[[#This Row],[village]],collectioncenters[village],collectioncenters[collection_center_id])</f>
        <v>CC_190</v>
      </c>
      <c r="L601" t="str">
        <f>_xlfn.XLOOKUP(scd[[#This Row],[district]],chillingcenters[district],chillingcenters[chilling_center_id])</f>
        <v>Chill_27</v>
      </c>
      <c r="M601" t="str">
        <f>_xlfn.XLOOKUP(scd[[#This Row],[chilling_center_id]],chillingcenters[chilling_center_id],chillingcenters[zone])</f>
        <v>PJ2</v>
      </c>
      <c r="N601" t="str">
        <f>_xlfn.XLOOKUP(scd[[#This Row],[zone]],plants[zone],plants[processing_plant_id])</f>
        <v>Plant_7</v>
      </c>
      <c r="O601" t="s">
        <v>64</v>
      </c>
      <c r="P601">
        <v>5.9</v>
      </c>
      <c r="Q601">
        <v>22.6</v>
      </c>
      <c r="R601">
        <v>4.3</v>
      </c>
      <c r="S601">
        <v>8.59</v>
      </c>
      <c r="T601">
        <v>26.2</v>
      </c>
      <c r="U601">
        <v>5.4</v>
      </c>
      <c r="V601" t="b">
        <v>1</v>
      </c>
      <c r="W601">
        <v>0.22</v>
      </c>
      <c r="X601">
        <v>1069.0899999999999</v>
      </c>
      <c r="Y601" s="1">
        <v>45693</v>
      </c>
      <c r="Z601" t="s">
        <v>41</v>
      </c>
      <c r="AA601" t="s">
        <v>216</v>
      </c>
      <c r="AB601" t="s">
        <v>2343</v>
      </c>
      <c r="AC601">
        <v>33</v>
      </c>
      <c r="AD601">
        <v>22.38</v>
      </c>
      <c r="AE601">
        <v>47.77</v>
      </c>
    </row>
    <row r="602" spans="1:31" x14ac:dyDescent="0.25">
      <c r="A602" t="s">
        <v>2449</v>
      </c>
      <c r="B602" s="1">
        <v>45823</v>
      </c>
      <c r="C602" s="2">
        <v>45823.274305555555</v>
      </c>
      <c r="D602" s="2">
        <v>45823.345833333333</v>
      </c>
      <c r="E602" t="s">
        <v>2450</v>
      </c>
      <c r="F602" t="str">
        <f>_xlfn.XLOOKUP(scd[[#This Row],[farm_id]],farms[farm_id],farms[farmer_name])</f>
        <v>Farmer_134</v>
      </c>
      <c r="G602" t="str">
        <f>_xlfn.XLOOKUP(scd[[#This Row],[farm_id]],farms[farm_id],farms[village])</f>
        <v>Village_101</v>
      </c>
      <c r="H602" t="str">
        <f>_xlfn.XLOOKUP(scd[[#This Row],[farm_id]],farms[farm_id],farms[district])</f>
        <v>Nashik</v>
      </c>
      <c r="I602" t="str">
        <f>_xlfn.XLOOKUP(scd[[#This Row],[farm_id]],farms[farm_id],farms[state])</f>
        <v>Maharashtra</v>
      </c>
      <c r="J602" t="str">
        <f>_xlfn.XLOOKUP(scd[[#This Row],[district]],cooperatives[district],cooperatives[cooperative_id])</f>
        <v>Coop_10</v>
      </c>
      <c r="K602" t="str">
        <f>_xlfn.XLOOKUP(scd[[#This Row],[village]],collectioncenters[village],collectioncenters[collection_center_id])</f>
        <v>CC_4</v>
      </c>
      <c r="L602" t="str">
        <f>_xlfn.XLOOKUP(scd[[#This Row],[district]],chillingcenters[district],chillingcenters[chilling_center_id])</f>
        <v>Chill_10</v>
      </c>
      <c r="M602" t="str">
        <f>_xlfn.XLOOKUP(scd[[#This Row],[chilling_center_id]],chillingcenters[chilling_center_id],chillingcenters[zone])</f>
        <v>MH1</v>
      </c>
      <c r="N602" t="str">
        <f>_xlfn.XLOOKUP(scd[[#This Row],[zone]],plants[zone],plants[processing_plant_id])</f>
        <v>Plant_4</v>
      </c>
      <c r="O602" t="s">
        <v>621</v>
      </c>
      <c r="P602">
        <v>36.1</v>
      </c>
      <c r="Q602">
        <v>46.3</v>
      </c>
      <c r="R602">
        <v>4.3</v>
      </c>
      <c r="S602">
        <v>8.69</v>
      </c>
      <c r="T602">
        <v>26.7</v>
      </c>
      <c r="U602">
        <v>5.0999999999999996</v>
      </c>
      <c r="V602" t="b">
        <v>1</v>
      </c>
      <c r="W602">
        <v>0</v>
      </c>
      <c r="X602">
        <v>2225.64</v>
      </c>
      <c r="Y602" s="1">
        <v>45824</v>
      </c>
      <c r="Z602" t="s">
        <v>76</v>
      </c>
      <c r="AA602" t="s">
        <v>42</v>
      </c>
      <c r="AB602" t="s">
        <v>2452</v>
      </c>
      <c r="AC602">
        <v>103</v>
      </c>
      <c r="AD602">
        <v>46.3</v>
      </c>
      <c r="AE602">
        <v>48.07</v>
      </c>
    </row>
    <row r="603" spans="1:31" x14ac:dyDescent="0.25">
      <c r="A603" t="s">
        <v>3023</v>
      </c>
      <c r="B603" s="1">
        <v>45713</v>
      </c>
      <c r="C603" s="2">
        <v>45713.230555555558</v>
      </c>
      <c r="D603" s="2">
        <v>45713.314583333333</v>
      </c>
      <c r="E603" t="s">
        <v>1646</v>
      </c>
      <c r="F603" t="str">
        <f>_xlfn.XLOOKUP(scd[[#This Row],[farm_id]],farms[farm_id],farms[farmer_name])</f>
        <v>Farmer_684</v>
      </c>
      <c r="G603" t="str">
        <f>_xlfn.XLOOKUP(scd[[#This Row],[farm_id]],farms[farm_id],farms[village])</f>
        <v>Village_128</v>
      </c>
      <c r="H603" t="str">
        <f>_xlfn.XLOOKUP(scd[[#This Row],[farm_id]],farms[farm_id],farms[district])</f>
        <v>Vadodara</v>
      </c>
      <c r="I603" t="str">
        <f>_xlfn.XLOOKUP(scd[[#This Row],[farm_id]],farms[farm_id],farms[state])</f>
        <v>Gujarat</v>
      </c>
      <c r="J603" t="str">
        <f>_xlfn.XLOOKUP(scd[[#This Row],[district]],cooperatives[district],cooperatives[cooperative_id])</f>
        <v>Coop_6</v>
      </c>
      <c r="K603" t="str">
        <f>_xlfn.XLOOKUP(scd[[#This Row],[village]],collectioncenters[village],collectioncenters[collection_center_id])</f>
        <v>CC_33</v>
      </c>
      <c r="L603" t="str">
        <f>_xlfn.XLOOKUP(scd[[#This Row],[district]],chillingcenters[district],chillingcenters[chilling_center_id])</f>
        <v>Chill_6</v>
      </c>
      <c r="M603" t="str">
        <f>_xlfn.XLOOKUP(scd[[#This Row],[chilling_center_id]],chillingcenters[chilling_center_id],chillingcenters[zone])</f>
        <v>MH1</v>
      </c>
      <c r="N603" t="str">
        <f>_xlfn.XLOOKUP(scd[[#This Row],[zone]],plants[zone],plants[processing_plant_id])</f>
        <v>Plant_4</v>
      </c>
      <c r="O603" t="s">
        <v>593</v>
      </c>
      <c r="P603">
        <v>21</v>
      </c>
      <c r="Q603">
        <v>28.1</v>
      </c>
      <c r="R603">
        <v>4.3</v>
      </c>
      <c r="S603">
        <v>8.77</v>
      </c>
      <c r="T603">
        <v>29.4</v>
      </c>
      <c r="U603">
        <v>11.1</v>
      </c>
      <c r="V603" t="b">
        <v>0</v>
      </c>
      <c r="W603">
        <v>0</v>
      </c>
      <c r="X603">
        <v>1357.51</v>
      </c>
      <c r="Y603" s="1">
        <v>45714</v>
      </c>
      <c r="Z603" t="s">
        <v>41</v>
      </c>
      <c r="AA603" t="s">
        <v>42</v>
      </c>
      <c r="AB603" t="s">
        <v>3024</v>
      </c>
      <c r="AC603">
        <v>121</v>
      </c>
      <c r="AD603">
        <v>28.1</v>
      </c>
      <c r="AE603">
        <v>48.31</v>
      </c>
    </row>
    <row r="604" spans="1:31" x14ac:dyDescent="0.25">
      <c r="A604" t="s">
        <v>340</v>
      </c>
      <c r="B604" s="1">
        <v>45792</v>
      </c>
      <c r="C604" s="2">
        <v>45792.288888888892</v>
      </c>
      <c r="D604" s="2">
        <v>45792.315972222219</v>
      </c>
      <c r="E604" t="s">
        <v>341</v>
      </c>
      <c r="F604" t="str">
        <f>_xlfn.XLOOKUP(scd[[#This Row],[farm_id]],farms[farm_id],farms[farmer_name])</f>
        <v>Farmer_380</v>
      </c>
      <c r="G604" t="str">
        <f>_xlfn.XLOOKUP(scd[[#This Row],[farm_id]],farms[farm_id],farms[village])</f>
        <v>Village_144</v>
      </c>
      <c r="H604" t="str">
        <f>_xlfn.XLOOKUP(scd[[#This Row],[farm_id]],farms[farm_id],farms[district])</f>
        <v>Madurai</v>
      </c>
      <c r="I604" t="str">
        <f>_xlfn.XLOOKUP(scd[[#This Row],[farm_id]],farms[farm_id],farms[state])</f>
        <v>Tamil Nadu</v>
      </c>
      <c r="J604" t="str">
        <f>_xlfn.XLOOKUP(scd[[#This Row],[district]],cooperatives[district],cooperatives[cooperative_id])</f>
        <v>Coop_20</v>
      </c>
      <c r="K604" t="str">
        <f>_xlfn.XLOOKUP(scd[[#This Row],[village]],collectioncenters[village],collectioncenters[collection_center_id])</f>
        <v>CC_51</v>
      </c>
      <c r="L604" t="str">
        <f>_xlfn.XLOOKUP(scd[[#This Row],[district]],chillingcenters[district],chillingcenters[chilling_center_id])</f>
        <v>Chill_20</v>
      </c>
      <c r="M604" t="str">
        <f>_xlfn.XLOOKUP(scd[[#This Row],[chilling_center_id]],chillingcenters[chilling_center_id],chillingcenters[zone])</f>
        <v>TN2</v>
      </c>
      <c r="N604" t="str">
        <f>_xlfn.XLOOKUP(scd[[#This Row],[zone]],plants[zone],plants[processing_plant_id])</f>
        <v>Plant_10</v>
      </c>
      <c r="O604" t="s">
        <v>146</v>
      </c>
      <c r="P604">
        <v>14.6</v>
      </c>
      <c r="Q604">
        <v>34.799999999999997</v>
      </c>
      <c r="R604">
        <v>4.3099999999999996</v>
      </c>
      <c r="S604">
        <v>7.46</v>
      </c>
      <c r="T604">
        <v>27.4</v>
      </c>
      <c r="U604">
        <v>4.8</v>
      </c>
      <c r="V604" t="b">
        <v>1</v>
      </c>
      <c r="W604">
        <v>0.41</v>
      </c>
      <c r="X604">
        <v>1527.95</v>
      </c>
      <c r="Y604" s="1">
        <v>45794</v>
      </c>
      <c r="Z604" t="s">
        <v>41</v>
      </c>
      <c r="AA604" t="s">
        <v>42</v>
      </c>
      <c r="AB604" t="s">
        <v>346</v>
      </c>
      <c r="AC604">
        <v>39</v>
      </c>
      <c r="AD604">
        <v>34.39</v>
      </c>
      <c r="AE604">
        <v>44.43</v>
      </c>
    </row>
    <row r="605" spans="1:31" x14ac:dyDescent="0.25">
      <c r="A605" t="s">
        <v>437</v>
      </c>
      <c r="B605" s="1">
        <v>45692</v>
      </c>
      <c r="C605" s="2">
        <v>45692.375</v>
      </c>
      <c r="D605" s="2">
        <v>45692.402083333334</v>
      </c>
      <c r="E605" t="s">
        <v>438</v>
      </c>
      <c r="F605" t="str">
        <f>_xlfn.XLOOKUP(scd[[#This Row],[farm_id]],farms[farm_id],farms[farmer_name])</f>
        <v>Farmer_302</v>
      </c>
      <c r="G605" t="str">
        <f>_xlfn.XLOOKUP(scd[[#This Row],[farm_id]],farms[farm_id],farms[village])</f>
        <v>Village_133</v>
      </c>
      <c r="H605" t="str">
        <f>_xlfn.XLOOKUP(scd[[#This Row],[farm_id]],farms[farm_id],farms[district])</f>
        <v>Vadodara</v>
      </c>
      <c r="I605" t="str">
        <f>_xlfn.XLOOKUP(scd[[#This Row],[farm_id]],farms[farm_id],farms[state])</f>
        <v>Gujarat</v>
      </c>
      <c r="J605" t="str">
        <f>_xlfn.XLOOKUP(scd[[#This Row],[district]],cooperatives[district],cooperatives[cooperative_id])</f>
        <v>Coop_6</v>
      </c>
      <c r="K605" t="str">
        <f>_xlfn.XLOOKUP(scd[[#This Row],[village]],collectioncenters[village],collectioncenters[collection_center_id])</f>
        <v>CC_39</v>
      </c>
      <c r="L605" t="str">
        <f>_xlfn.XLOOKUP(scd[[#This Row],[district]],chillingcenters[district],chillingcenters[chilling_center_id])</f>
        <v>Chill_6</v>
      </c>
      <c r="M605" t="str">
        <f>_xlfn.XLOOKUP(scd[[#This Row],[chilling_center_id]],chillingcenters[chilling_center_id],chillingcenters[zone])</f>
        <v>MH1</v>
      </c>
      <c r="N605" t="str">
        <f>_xlfn.XLOOKUP(scd[[#This Row],[zone]],plants[zone],plants[processing_plant_id])</f>
        <v>Plant_4</v>
      </c>
      <c r="O605" t="s">
        <v>319</v>
      </c>
      <c r="P605">
        <v>7.7</v>
      </c>
      <c r="Q605">
        <v>42.5</v>
      </c>
      <c r="R605">
        <v>4.3099999999999996</v>
      </c>
      <c r="S605">
        <v>8.42</v>
      </c>
      <c r="T605">
        <v>25</v>
      </c>
      <c r="U605">
        <v>1.9</v>
      </c>
      <c r="V605" t="b">
        <v>1</v>
      </c>
      <c r="W605">
        <v>0.36</v>
      </c>
      <c r="X605">
        <v>1993.64</v>
      </c>
      <c r="Y605" s="1">
        <v>45694</v>
      </c>
      <c r="Z605" t="s">
        <v>76</v>
      </c>
      <c r="AA605" t="s">
        <v>216</v>
      </c>
      <c r="AB605" t="s">
        <v>443</v>
      </c>
      <c r="AC605">
        <v>39</v>
      </c>
      <c r="AD605">
        <v>42.14</v>
      </c>
      <c r="AE605">
        <v>47.31</v>
      </c>
    </row>
    <row r="606" spans="1:31" x14ac:dyDescent="0.25">
      <c r="A606" t="s">
        <v>1014</v>
      </c>
      <c r="B606" s="1">
        <v>45770</v>
      </c>
      <c r="C606" s="2">
        <v>45770.168749999997</v>
      </c>
      <c r="D606" s="2">
        <v>45770.265972222223</v>
      </c>
      <c r="E606" t="s">
        <v>1015</v>
      </c>
      <c r="F606" t="str">
        <f>_xlfn.XLOOKUP(scd[[#This Row],[farm_id]],farms[farm_id],farms[farmer_name])</f>
        <v>Farmer_804</v>
      </c>
      <c r="G606" t="str">
        <f>_xlfn.XLOOKUP(scd[[#This Row],[farm_id]],farms[farm_id],farms[village])</f>
        <v>Village_185</v>
      </c>
      <c r="H606" t="str">
        <f>_xlfn.XLOOKUP(scd[[#This Row],[farm_id]],farms[farm_id],farms[district])</f>
        <v>Jaipur</v>
      </c>
      <c r="I606" t="str">
        <f>_xlfn.XLOOKUP(scd[[#This Row],[farm_id]],farms[farm_id],farms[state])</f>
        <v>Rajasthan</v>
      </c>
      <c r="J606" t="str">
        <f>_xlfn.XLOOKUP(scd[[#This Row],[district]],cooperatives[district],cooperatives[cooperative_id])</f>
        <v>Coop_8</v>
      </c>
      <c r="K606" t="str">
        <f>_xlfn.XLOOKUP(scd[[#This Row],[village]],collectioncenters[village],collectioncenters[collection_center_id])</f>
        <v>CC_95</v>
      </c>
      <c r="L606" t="str">
        <f>_xlfn.XLOOKUP(scd[[#This Row],[district]],chillingcenters[district],chillingcenters[chilling_center_id])</f>
        <v>Chill_8</v>
      </c>
      <c r="M606" t="str">
        <f>_xlfn.XLOOKUP(scd[[#This Row],[chilling_center_id]],chillingcenters[chilling_center_id],chillingcenters[zone])</f>
        <v>RJ1</v>
      </c>
      <c r="N606" t="str">
        <f>_xlfn.XLOOKUP(scd[[#This Row],[zone]],plants[zone],plants[processing_plant_id])</f>
        <v>Plant_2</v>
      </c>
      <c r="O606" t="s">
        <v>660</v>
      </c>
      <c r="P606">
        <v>4.7</v>
      </c>
      <c r="Q606">
        <v>176.1</v>
      </c>
      <c r="R606">
        <v>4.3099999999999996</v>
      </c>
      <c r="S606">
        <v>8.7100000000000009</v>
      </c>
      <c r="T606">
        <v>32.200000000000003</v>
      </c>
      <c r="U606">
        <v>10.3</v>
      </c>
      <c r="V606" t="b">
        <v>0</v>
      </c>
      <c r="W606">
        <v>1.88</v>
      </c>
      <c r="X606">
        <v>8393.92</v>
      </c>
      <c r="Y606" s="1">
        <v>45773</v>
      </c>
      <c r="Z606" t="s">
        <v>41</v>
      </c>
      <c r="AA606" t="s">
        <v>42</v>
      </c>
      <c r="AB606" t="s">
        <v>1017</v>
      </c>
      <c r="AC606">
        <v>140</v>
      </c>
      <c r="AD606">
        <v>174.22</v>
      </c>
      <c r="AE606">
        <v>48.18</v>
      </c>
    </row>
    <row r="607" spans="1:31" x14ac:dyDescent="0.25">
      <c r="A607" t="s">
        <v>1209</v>
      </c>
      <c r="B607" s="1">
        <v>45747</v>
      </c>
      <c r="C607" s="2">
        <v>45747.426388888889</v>
      </c>
      <c r="D607" s="2">
        <v>45747.450694444444</v>
      </c>
      <c r="E607" t="s">
        <v>586</v>
      </c>
      <c r="F607" t="str">
        <f>_xlfn.XLOOKUP(scd[[#This Row],[farm_id]],farms[farm_id],farms[farmer_name])</f>
        <v>Farmer_667</v>
      </c>
      <c r="G607" t="str">
        <f>_xlfn.XLOOKUP(scd[[#This Row],[farm_id]],farms[farm_id],farms[village])</f>
        <v>Village_173</v>
      </c>
      <c r="H607" t="str">
        <f>_xlfn.XLOOKUP(scd[[#This Row],[farm_id]],farms[farm_id],farms[district])</f>
        <v>Jodhpur</v>
      </c>
      <c r="I607" t="str">
        <f>_xlfn.XLOOKUP(scd[[#This Row],[farm_id]],farms[farm_id],farms[state])</f>
        <v>Rajasthan</v>
      </c>
      <c r="J607" t="str">
        <f>_xlfn.XLOOKUP(scd[[#This Row],[district]],cooperatives[district],cooperatives[cooperative_id])</f>
        <v>Coop_23</v>
      </c>
      <c r="K607" t="str">
        <f>_xlfn.XLOOKUP(scd[[#This Row],[village]],collectioncenters[village],collectioncenters[collection_center_id])</f>
        <v>CC_83</v>
      </c>
      <c r="L607" t="str">
        <f>_xlfn.XLOOKUP(scd[[#This Row],[district]],chillingcenters[district],chillingcenters[chilling_center_id])</f>
        <v>Chill_23</v>
      </c>
      <c r="M607" t="str">
        <f>_xlfn.XLOOKUP(scd[[#This Row],[chilling_center_id]],chillingcenters[chilling_center_id],chillingcenters[zone])</f>
        <v>RJ2</v>
      </c>
      <c r="N607" t="str">
        <f>_xlfn.XLOOKUP(scd[[#This Row],[zone]],plants[zone],plants[processing_plant_id])</f>
        <v>Plant_5</v>
      </c>
      <c r="O607" t="s">
        <v>593</v>
      </c>
      <c r="P607">
        <v>4</v>
      </c>
      <c r="Q607">
        <v>70</v>
      </c>
      <c r="R607">
        <v>4.3099999999999996</v>
      </c>
      <c r="S607">
        <v>8.41</v>
      </c>
      <c r="T607">
        <v>34</v>
      </c>
      <c r="U607">
        <v>7.1</v>
      </c>
      <c r="V607" t="b">
        <v>1</v>
      </c>
      <c r="W607">
        <v>0.28999999999999998</v>
      </c>
      <c r="X607">
        <v>3295.89</v>
      </c>
      <c r="Y607" s="1">
        <v>45749</v>
      </c>
      <c r="Z607" t="s">
        <v>76</v>
      </c>
      <c r="AA607" t="s">
        <v>42</v>
      </c>
      <c r="AB607" t="s">
        <v>1212</v>
      </c>
      <c r="AC607">
        <v>35</v>
      </c>
      <c r="AD607">
        <v>69.709999999999994</v>
      </c>
      <c r="AE607">
        <v>47.28</v>
      </c>
    </row>
    <row r="608" spans="1:31" x14ac:dyDescent="0.25">
      <c r="A608" t="s">
        <v>1272</v>
      </c>
      <c r="B608" s="1">
        <v>45818</v>
      </c>
      <c r="C608" s="2">
        <v>45818.333333333336</v>
      </c>
      <c r="D608" s="2">
        <v>45818.370138888888</v>
      </c>
      <c r="E608" t="s">
        <v>1273</v>
      </c>
      <c r="F608" t="str">
        <f>_xlfn.XLOOKUP(scd[[#This Row],[farm_id]],farms[farm_id],farms[farmer_name])</f>
        <v>Farmer_549</v>
      </c>
      <c r="G608" t="str">
        <f>_xlfn.XLOOKUP(scd[[#This Row],[farm_id]],farms[farm_id],farms[village])</f>
        <v>Village_127</v>
      </c>
      <c r="H608" t="str">
        <f>_xlfn.XLOOKUP(scd[[#This Row],[farm_id]],farms[farm_id],farms[district])</f>
        <v>Mysore</v>
      </c>
      <c r="I608" t="str">
        <f>_xlfn.XLOOKUP(scd[[#This Row],[farm_id]],farms[farm_id],farms[state])</f>
        <v>Karnataka</v>
      </c>
      <c r="J608" t="str">
        <f>_xlfn.XLOOKUP(scd[[#This Row],[district]],cooperatives[district],cooperatives[cooperative_id])</f>
        <v>Coop_11</v>
      </c>
      <c r="K608" t="str">
        <f>_xlfn.XLOOKUP(scd[[#This Row],[village]],collectioncenters[village],collectioncenters[collection_center_id])</f>
        <v>CC_32</v>
      </c>
      <c r="L608" t="str">
        <f>_xlfn.XLOOKUP(scd[[#This Row],[district]],chillingcenters[district],chillingcenters[chilling_center_id])</f>
        <v>Chill_11</v>
      </c>
      <c r="M608" t="str">
        <f>_xlfn.XLOOKUP(scd[[#This Row],[chilling_center_id]],chillingcenters[chilling_center_id],chillingcenters[zone])</f>
        <v>KA1</v>
      </c>
      <c r="N608" t="str">
        <f>_xlfn.XLOOKUP(scd[[#This Row],[zone]],plants[zone],plants[processing_plant_id])</f>
        <v>Plant_6</v>
      </c>
      <c r="O608" t="s">
        <v>718</v>
      </c>
      <c r="P608">
        <v>8.5</v>
      </c>
      <c r="Q608">
        <v>30.8</v>
      </c>
      <c r="R608">
        <v>4.3099999999999996</v>
      </c>
      <c r="S608">
        <v>8.77</v>
      </c>
      <c r="T608">
        <v>28.1</v>
      </c>
      <c r="U608">
        <v>3.4</v>
      </c>
      <c r="V608" t="b">
        <v>1</v>
      </c>
      <c r="W608">
        <v>0.12</v>
      </c>
      <c r="X608">
        <v>1483.68</v>
      </c>
      <c r="Y608" s="1">
        <v>45819</v>
      </c>
      <c r="Z608" t="s">
        <v>41</v>
      </c>
      <c r="AA608" t="s">
        <v>42</v>
      </c>
      <c r="AB608" t="s">
        <v>1275</v>
      </c>
      <c r="AC608">
        <v>53</v>
      </c>
      <c r="AD608">
        <v>30.68</v>
      </c>
      <c r="AE608">
        <v>48.36</v>
      </c>
    </row>
    <row r="609" spans="1:31" x14ac:dyDescent="0.25">
      <c r="A609" t="s">
        <v>1693</v>
      </c>
      <c r="B609" s="1">
        <v>45807</v>
      </c>
      <c r="C609" s="2">
        <v>45807.449305555558</v>
      </c>
      <c r="D609" s="2">
        <v>45807.484722222223</v>
      </c>
      <c r="E609" t="s">
        <v>1694</v>
      </c>
      <c r="F609" t="str">
        <f>_xlfn.XLOOKUP(scd[[#This Row],[farm_id]],farms[farm_id],farms[farmer_name])</f>
        <v>Farmer_827</v>
      </c>
      <c r="G609" t="str">
        <f>_xlfn.XLOOKUP(scd[[#This Row],[farm_id]],farms[farm_id],farms[village])</f>
        <v>Village_122</v>
      </c>
      <c r="H609" t="str">
        <f>_xlfn.XLOOKUP(scd[[#This Row],[farm_id]],farms[farm_id],farms[district])</f>
        <v>Hisar</v>
      </c>
      <c r="I609" t="str">
        <f>_xlfn.XLOOKUP(scd[[#This Row],[farm_id]],farms[farm_id],farms[state])</f>
        <v>Haryana</v>
      </c>
      <c r="J609" t="str">
        <f>_xlfn.XLOOKUP(scd[[#This Row],[district]],cooperatives[district],cooperatives[cooperative_id])</f>
        <v>Coop_15</v>
      </c>
      <c r="K609" t="str">
        <f>_xlfn.XLOOKUP(scd[[#This Row],[village]],collectioncenters[village],collectioncenters[collection_center_id])</f>
        <v>CC_27</v>
      </c>
      <c r="L609" t="str">
        <f>_xlfn.XLOOKUP(scd[[#This Row],[district]],chillingcenters[district],chillingcenters[chilling_center_id])</f>
        <v>Chill_15</v>
      </c>
      <c r="M609" t="str">
        <f>_xlfn.XLOOKUP(scd[[#This Row],[chilling_center_id]],chillingcenters[chilling_center_id],chillingcenters[zone])</f>
        <v>HR2</v>
      </c>
      <c r="N609" t="str">
        <f>_xlfn.XLOOKUP(scd[[#This Row],[zone]],plants[zone],plants[processing_plant_id])</f>
        <v>Plant_12</v>
      </c>
      <c r="O609" t="s">
        <v>723</v>
      </c>
      <c r="P609">
        <v>5.0999999999999996</v>
      </c>
      <c r="Q609">
        <v>108.3</v>
      </c>
      <c r="R609">
        <v>4.3099999999999996</v>
      </c>
      <c r="S609">
        <v>8.5</v>
      </c>
      <c r="T609">
        <v>29</v>
      </c>
      <c r="U609">
        <v>5</v>
      </c>
      <c r="V609" t="b">
        <v>1</v>
      </c>
      <c r="W609">
        <v>0</v>
      </c>
      <c r="X609">
        <v>5149.66</v>
      </c>
      <c r="Y609" s="1">
        <v>45809</v>
      </c>
      <c r="Z609" t="s">
        <v>41</v>
      </c>
      <c r="AA609" t="s">
        <v>42</v>
      </c>
      <c r="AB609" t="s">
        <v>1696</v>
      </c>
      <c r="AC609">
        <v>51</v>
      </c>
      <c r="AD609">
        <v>108.3</v>
      </c>
      <c r="AE609">
        <v>47.55</v>
      </c>
    </row>
    <row r="610" spans="1:31" x14ac:dyDescent="0.25">
      <c r="A610" t="s">
        <v>2157</v>
      </c>
      <c r="B610" s="1">
        <v>45670</v>
      </c>
      <c r="C610" s="2">
        <v>45670.175694444442</v>
      </c>
      <c r="D610" s="2">
        <v>45670.220833333333</v>
      </c>
      <c r="E610" t="s">
        <v>2158</v>
      </c>
      <c r="F610" t="str">
        <f>_xlfn.XLOOKUP(scd[[#This Row],[farm_id]],farms[farm_id],farms[farmer_name])</f>
        <v>Farmer_584</v>
      </c>
      <c r="G610" t="str">
        <f>_xlfn.XLOOKUP(scd[[#This Row],[farm_id]],farms[farm_id],farms[village])</f>
        <v>Village_199</v>
      </c>
      <c r="H610" t="str">
        <f>_xlfn.XLOOKUP(scd[[#This Row],[farm_id]],farms[farm_id],farms[district])</f>
        <v>Anand</v>
      </c>
      <c r="I610" t="str">
        <f>_xlfn.XLOOKUP(scd[[#This Row],[farm_id]],farms[farm_id],farms[state])</f>
        <v>Gujarat</v>
      </c>
      <c r="J610" t="str">
        <f>_xlfn.XLOOKUP(scd[[#This Row],[district]],cooperatives[district],cooperatives[cooperative_id])</f>
        <v>Coop_5</v>
      </c>
      <c r="K610" t="str">
        <f>_xlfn.XLOOKUP(scd[[#This Row],[village]],collectioncenters[village],collectioncenters[collection_center_id])</f>
        <v>CC_109</v>
      </c>
      <c r="L610" t="str">
        <f>_xlfn.XLOOKUP(scd[[#This Row],[district]],chillingcenters[district],chillingcenters[chilling_center_id])</f>
        <v>Chill_5</v>
      </c>
      <c r="M610" t="str">
        <f>_xlfn.XLOOKUP(scd[[#This Row],[chilling_center_id]],chillingcenters[chilling_center_id],chillingcenters[zone])</f>
        <v>MH1</v>
      </c>
      <c r="N610" t="str">
        <f>_xlfn.XLOOKUP(scd[[#This Row],[zone]],plants[zone],plants[processing_plant_id])</f>
        <v>Plant_4</v>
      </c>
      <c r="O610" t="s">
        <v>497</v>
      </c>
      <c r="P610">
        <v>3</v>
      </c>
      <c r="Q610">
        <v>22.7</v>
      </c>
      <c r="R610">
        <v>4.3099999999999996</v>
      </c>
      <c r="S610">
        <v>8.49</v>
      </c>
      <c r="T610">
        <v>30.9</v>
      </c>
      <c r="U610">
        <v>12</v>
      </c>
      <c r="V610" t="b">
        <v>0</v>
      </c>
      <c r="W610">
        <v>0</v>
      </c>
      <c r="X610">
        <v>1078.7</v>
      </c>
      <c r="Y610" s="1">
        <v>45677</v>
      </c>
      <c r="Z610" t="s">
        <v>41</v>
      </c>
      <c r="AA610" t="s">
        <v>42</v>
      </c>
      <c r="AB610" t="s">
        <v>2160</v>
      </c>
      <c r="AC610">
        <v>65</v>
      </c>
      <c r="AD610">
        <v>22.7</v>
      </c>
      <c r="AE610">
        <v>47.52</v>
      </c>
    </row>
    <row r="611" spans="1:31" x14ac:dyDescent="0.25">
      <c r="A611" t="s">
        <v>2166</v>
      </c>
      <c r="B611" s="1">
        <v>45756</v>
      </c>
      <c r="C611" s="2">
        <v>45756.269444444442</v>
      </c>
      <c r="D611" s="2">
        <v>45756.272916666669</v>
      </c>
      <c r="E611" t="s">
        <v>1378</v>
      </c>
      <c r="F611" t="str">
        <f>_xlfn.XLOOKUP(scd[[#This Row],[farm_id]],farms[farm_id],farms[farmer_name])</f>
        <v>Farmer_55</v>
      </c>
      <c r="G611" t="str">
        <f>_xlfn.XLOOKUP(scd[[#This Row],[farm_id]],farms[farm_id],farms[village])</f>
        <v>Village_133</v>
      </c>
      <c r="H611" t="str">
        <f>_xlfn.XLOOKUP(scd[[#This Row],[farm_id]],farms[farm_id],farms[district])</f>
        <v>Pune</v>
      </c>
      <c r="I611" t="str">
        <f>_xlfn.XLOOKUP(scd[[#This Row],[farm_id]],farms[farm_id],farms[state])</f>
        <v>Maharashtra</v>
      </c>
      <c r="J611" t="str">
        <f>_xlfn.XLOOKUP(scd[[#This Row],[district]],cooperatives[district],cooperatives[cooperative_id])</f>
        <v>Coop_4</v>
      </c>
      <c r="K611" t="str">
        <f>_xlfn.XLOOKUP(scd[[#This Row],[village]],collectioncenters[village],collectioncenters[collection_center_id])</f>
        <v>CC_39</v>
      </c>
      <c r="L611" t="str">
        <f>_xlfn.XLOOKUP(scd[[#This Row],[district]],chillingcenters[district],chillingcenters[chilling_center_id])</f>
        <v>Chill_4</v>
      </c>
      <c r="M611" t="str">
        <f>_xlfn.XLOOKUP(scd[[#This Row],[chilling_center_id]],chillingcenters[chilling_center_id],chillingcenters[zone])</f>
        <v>MH1</v>
      </c>
      <c r="N611" t="str">
        <f>_xlfn.XLOOKUP(scd[[#This Row],[zone]],plants[zone],plants[processing_plant_id])</f>
        <v>Plant_4</v>
      </c>
      <c r="O611" t="s">
        <v>575</v>
      </c>
      <c r="P611">
        <v>10.6</v>
      </c>
      <c r="Q611">
        <v>5.7</v>
      </c>
      <c r="R611">
        <v>4.3099999999999996</v>
      </c>
      <c r="S611">
        <v>8.7899999999999991</v>
      </c>
      <c r="T611">
        <v>41.3</v>
      </c>
      <c r="U611">
        <v>35</v>
      </c>
      <c r="V611" t="b">
        <v>1</v>
      </c>
      <c r="W611">
        <v>0.09</v>
      </c>
      <c r="X611">
        <v>271.64</v>
      </c>
      <c r="Y611" s="1">
        <v>45759</v>
      </c>
      <c r="Z611" t="s">
        <v>41</v>
      </c>
      <c r="AA611" t="s">
        <v>420</v>
      </c>
      <c r="AB611" t="s">
        <v>2167</v>
      </c>
      <c r="AC611">
        <v>5</v>
      </c>
      <c r="AD611">
        <v>5.61</v>
      </c>
      <c r="AE611">
        <v>48.42</v>
      </c>
    </row>
    <row r="612" spans="1:31" x14ac:dyDescent="0.25">
      <c r="A612" t="s">
        <v>2206</v>
      </c>
      <c r="B612" s="1">
        <v>45797</v>
      </c>
      <c r="C612" s="2">
        <v>45797.447222222225</v>
      </c>
      <c r="D612" s="2">
        <v>45797.478472222225</v>
      </c>
      <c r="E612" t="s">
        <v>2207</v>
      </c>
      <c r="F612" t="str">
        <f>_xlfn.XLOOKUP(scd[[#This Row],[farm_id]],farms[farm_id],farms[farmer_name])</f>
        <v>Farmer_322</v>
      </c>
      <c r="G612" t="str">
        <f>_xlfn.XLOOKUP(scd[[#This Row],[farm_id]],farms[farm_id],farms[village])</f>
        <v>Village_73</v>
      </c>
      <c r="H612" t="str">
        <f>_xlfn.XLOOKUP(scd[[#This Row],[farm_id]],farms[farm_id],farms[district])</f>
        <v>Bengaluru Rural</v>
      </c>
      <c r="I612" t="str">
        <f>_xlfn.XLOOKUP(scd[[#This Row],[farm_id]],farms[farm_id],farms[state])</f>
        <v>Karnataka</v>
      </c>
      <c r="J612" t="str">
        <f>_xlfn.XLOOKUP(scd[[#This Row],[district]],cooperatives[district],cooperatives[cooperative_id])</f>
        <v>Coop_19</v>
      </c>
      <c r="K612" t="str">
        <f>_xlfn.XLOOKUP(scd[[#This Row],[village]],collectioncenters[village],collectioncenters[collection_center_id])</f>
        <v>CC_169</v>
      </c>
      <c r="L612" t="str">
        <f>_xlfn.XLOOKUP(scd[[#This Row],[district]],chillingcenters[district],chillingcenters[chilling_center_id])</f>
        <v>Chill_19</v>
      </c>
      <c r="M612" t="str">
        <f>_xlfn.XLOOKUP(scd[[#This Row],[chilling_center_id]],chillingcenters[chilling_center_id],chillingcenters[zone])</f>
        <v>KA1</v>
      </c>
      <c r="N612" t="str">
        <f>_xlfn.XLOOKUP(scd[[#This Row],[zone]],plants[zone],plants[processing_plant_id])</f>
        <v>Plant_6</v>
      </c>
      <c r="O612" t="s">
        <v>784</v>
      </c>
      <c r="P612">
        <v>8.3000000000000007</v>
      </c>
      <c r="Q612">
        <v>93.5</v>
      </c>
      <c r="R612">
        <v>4.3099999999999996</v>
      </c>
      <c r="S612">
        <v>8.26</v>
      </c>
      <c r="T612">
        <v>22.6</v>
      </c>
      <c r="U612">
        <v>4.8</v>
      </c>
      <c r="V612" t="b">
        <v>1</v>
      </c>
      <c r="W612">
        <v>0</v>
      </c>
      <c r="X612">
        <v>4378.6000000000004</v>
      </c>
      <c r="Y612" s="1">
        <v>45797</v>
      </c>
      <c r="Z612" t="s">
        <v>76</v>
      </c>
      <c r="AA612" t="s">
        <v>42</v>
      </c>
      <c r="AB612" t="s">
        <v>2210</v>
      </c>
      <c r="AC612">
        <v>45</v>
      </c>
      <c r="AD612">
        <v>93.5</v>
      </c>
      <c r="AE612">
        <v>46.83</v>
      </c>
    </row>
    <row r="613" spans="1:31" x14ac:dyDescent="0.25">
      <c r="A613" t="s">
        <v>2433</v>
      </c>
      <c r="B613" s="1">
        <v>45788</v>
      </c>
      <c r="C613" s="2">
        <v>45788.393055555556</v>
      </c>
      <c r="D613" s="2">
        <v>45788.429861111108</v>
      </c>
      <c r="E613" t="s">
        <v>2434</v>
      </c>
      <c r="F613" t="str">
        <f>_xlfn.XLOOKUP(scd[[#This Row],[farm_id]],farms[farm_id],farms[farmer_name])</f>
        <v>Farmer_20</v>
      </c>
      <c r="G613" t="str">
        <f>_xlfn.XLOOKUP(scd[[#This Row],[farm_id]],farms[farm_id],farms[village])</f>
        <v>Village_184</v>
      </c>
      <c r="H613" t="str">
        <f>_xlfn.XLOOKUP(scd[[#This Row],[farm_id]],farms[farm_id],farms[district])</f>
        <v>Bengaluru Rural</v>
      </c>
      <c r="I613" t="str">
        <f>_xlfn.XLOOKUP(scd[[#This Row],[farm_id]],farms[farm_id],farms[state])</f>
        <v>Karnataka</v>
      </c>
      <c r="J613" t="str">
        <f>_xlfn.XLOOKUP(scd[[#This Row],[district]],cooperatives[district],cooperatives[cooperative_id])</f>
        <v>Coop_19</v>
      </c>
      <c r="K613" t="str">
        <f>_xlfn.XLOOKUP(scd[[#This Row],[village]],collectioncenters[village],collectioncenters[collection_center_id])</f>
        <v>CC_94</v>
      </c>
      <c r="L613" t="str">
        <f>_xlfn.XLOOKUP(scd[[#This Row],[district]],chillingcenters[district],chillingcenters[chilling_center_id])</f>
        <v>Chill_19</v>
      </c>
      <c r="M613" t="str">
        <f>_xlfn.XLOOKUP(scd[[#This Row],[chilling_center_id]],chillingcenters[chilling_center_id],chillingcenters[zone])</f>
        <v>KA1</v>
      </c>
      <c r="N613" t="str">
        <f>_xlfn.XLOOKUP(scd[[#This Row],[zone]],plants[zone],plants[processing_plant_id])</f>
        <v>Plant_6</v>
      </c>
      <c r="O613" t="s">
        <v>297</v>
      </c>
      <c r="P613">
        <v>15.8</v>
      </c>
      <c r="Q613">
        <v>58.2</v>
      </c>
      <c r="R613">
        <v>4.3099999999999996</v>
      </c>
      <c r="S613">
        <v>8.3000000000000007</v>
      </c>
      <c r="T613">
        <v>30.5</v>
      </c>
      <c r="U613">
        <v>26.6</v>
      </c>
      <c r="V613" t="b">
        <v>1</v>
      </c>
      <c r="W613">
        <v>0.47</v>
      </c>
      <c r="X613">
        <v>2710.42</v>
      </c>
      <c r="Y613" s="1">
        <v>45789</v>
      </c>
      <c r="Z613" t="s">
        <v>41</v>
      </c>
      <c r="AA613" t="s">
        <v>420</v>
      </c>
      <c r="AB613" t="s">
        <v>2436</v>
      </c>
      <c r="AC613">
        <v>53</v>
      </c>
      <c r="AD613">
        <v>57.73</v>
      </c>
      <c r="AE613">
        <v>46.95</v>
      </c>
    </row>
    <row r="614" spans="1:31" x14ac:dyDescent="0.25">
      <c r="A614" t="s">
        <v>2652</v>
      </c>
      <c r="B614" s="1">
        <v>45755</v>
      </c>
      <c r="C614" s="2">
        <v>45755.220833333333</v>
      </c>
      <c r="D614" s="2">
        <v>45755.224305555559</v>
      </c>
      <c r="E614" t="s">
        <v>1381</v>
      </c>
      <c r="F614" t="str">
        <f>_xlfn.XLOOKUP(scd[[#This Row],[farm_id]],farms[farm_id],farms[farmer_name])</f>
        <v>Farmer_829</v>
      </c>
      <c r="G614" t="str">
        <f>_xlfn.XLOOKUP(scd[[#This Row],[farm_id]],farms[farm_id],farms[village])</f>
        <v>Village_53</v>
      </c>
      <c r="H614" t="str">
        <f>_xlfn.XLOOKUP(scd[[#This Row],[farm_id]],farms[farm_id],farms[district])</f>
        <v>Anand</v>
      </c>
      <c r="I614" t="str">
        <f>_xlfn.XLOOKUP(scd[[#This Row],[farm_id]],farms[farm_id],farms[state])</f>
        <v>Gujarat</v>
      </c>
      <c r="J614" t="str">
        <f>_xlfn.XLOOKUP(scd[[#This Row],[district]],cooperatives[district],cooperatives[cooperative_id])</f>
        <v>Coop_5</v>
      </c>
      <c r="K614" t="str">
        <f>_xlfn.XLOOKUP(scd[[#This Row],[village]],collectioncenters[village],collectioncenters[collection_center_id])</f>
        <v>CC_148</v>
      </c>
      <c r="L614" t="str">
        <f>_xlfn.XLOOKUP(scd[[#This Row],[district]],chillingcenters[district],chillingcenters[chilling_center_id])</f>
        <v>Chill_5</v>
      </c>
      <c r="M614" t="str">
        <f>_xlfn.XLOOKUP(scd[[#This Row],[chilling_center_id]],chillingcenters[chilling_center_id],chillingcenters[zone])</f>
        <v>MH1</v>
      </c>
      <c r="N614" t="str">
        <f>_xlfn.XLOOKUP(scd[[#This Row],[zone]],plants[zone],plants[processing_plant_id])</f>
        <v>Plant_4</v>
      </c>
      <c r="O614" t="s">
        <v>138</v>
      </c>
      <c r="P614">
        <v>2.7</v>
      </c>
      <c r="Q614">
        <v>16.100000000000001</v>
      </c>
      <c r="R614">
        <v>4.3099999999999996</v>
      </c>
      <c r="S614">
        <v>8.58</v>
      </c>
      <c r="T614">
        <v>24.6</v>
      </c>
      <c r="U614">
        <v>6.6</v>
      </c>
      <c r="V614" t="b">
        <v>1</v>
      </c>
      <c r="W614">
        <v>0</v>
      </c>
      <c r="X614">
        <v>769.42</v>
      </c>
      <c r="Y614" s="1">
        <v>45756</v>
      </c>
      <c r="Z614" t="s">
        <v>118</v>
      </c>
      <c r="AA614" t="s">
        <v>42</v>
      </c>
      <c r="AB614" t="s">
        <v>2653</v>
      </c>
      <c r="AC614">
        <v>5</v>
      </c>
      <c r="AD614">
        <v>16.100000000000001</v>
      </c>
      <c r="AE614">
        <v>47.79</v>
      </c>
    </row>
    <row r="615" spans="1:31" x14ac:dyDescent="0.25">
      <c r="A615" t="s">
        <v>3028</v>
      </c>
      <c r="B615" s="1">
        <v>45685</v>
      </c>
      <c r="C615" s="2">
        <v>45685.188194444447</v>
      </c>
      <c r="D615" s="2">
        <v>45685.259027777778</v>
      </c>
      <c r="E615" t="s">
        <v>1593</v>
      </c>
      <c r="F615" t="str">
        <f>_xlfn.XLOOKUP(scd[[#This Row],[farm_id]],farms[farm_id],farms[farmer_name])</f>
        <v>Farmer_44</v>
      </c>
      <c r="G615" t="str">
        <f>_xlfn.XLOOKUP(scd[[#This Row],[farm_id]],farms[farm_id],farms[village])</f>
        <v>Village_165</v>
      </c>
      <c r="H615" t="str">
        <f>_xlfn.XLOOKUP(scd[[#This Row],[farm_id]],farms[farm_id],farms[district])</f>
        <v>Chennai</v>
      </c>
      <c r="I615" t="str">
        <f>_xlfn.XLOOKUP(scd[[#This Row],[farm_id]],farms[farm_id],farms[state])</f>
        <v>Tamil Nadu</v>
      </c>
      <c r="J615" t="str">
        <f>_xlfn.XLOOKUP(scd[[#This Row],[district]],cooperatives[district],cooperatives[cooperative_id])</f>
        <v>Coop_22</v>
      </c>
      <c r="K615" t="str">
        <f>_xlfn.XLOOKUP(scd[[#This Row],[village]],collectioncenters[village],collectioncenters[collection_center_id])</f>
        <v>CC_74</v>
      </c>
      <c r="L615" t="str">
        <f>_xlfn.XLOOKUP(scd[[#This Row],[district]],chillingcenters[district],chillingcenters[chilling_center_id])</f>
        <v>Chill_22</v>
      </c>
      <c r="M615" t="str">
        <f>_xlfn.XLOOKUP(scd[[#This Row],[chilling_center_id]],chillingcenters[chilling_center_id],chillingcenters[zone])</f>
        <v>TN1</v>
      </c>
      <c r="N615" t="str">
        <f>_xlfn.XLOOKUP(scd[[#This Row],[zone]],plants[zone],plants[processing_plant_id])</f>
        <v>Plant_1</v>
      </c>
      <c r="O615" t="s">
        <v>773</v>
      </c>
      <c r="P615">
        <v>9.8000000000000007</v>
      </c>
      <c r="Q615">
        <v>21.8</v>
      </c>
      <c r="R615">
        <v>4.3099999999999996</v>
      </c>
      <c r="S615">
        <v>8.5299999999999994</v>
      </c>
      <c r="T615">
        <v>27.6</v>
      </c>
      <c r="U615">
        <v>7.5</v>
      </c>
      <c r="V615" t="b">
        <v>1</v>
      </c>
      <c r="W615">
        <v>0.04</v>
      </c>
      <c r="X615">
        <v>1036.6500000000001</v>
      </c>
      <c r="Y615" s="1">
        <v>45685</v>
      </c>
      <c r="Z615" t="s">
        <v>76</v>
      </c>
      <c r="AA615" t="s">
        <v>109</v>
      </c>
      <c r="AB615" t="s">
        <v>3029</v>
      </c>
      <c r="AC615">
        <v>102</v>
      </c>
      <c r="AD615">
        <v>21.76</v>
      </c>
      <c r="AE615">
        <v>47.64</v>
      </c>
    </row>
    <row r="616" spans="1:31" x14ac:dyDescent="0.25">
      <c r="A616" t="s">
        <v>460</v>
      </c>
      <c r="B616" s="1">
        <v>45761</v>
      </c>
      <c r="C616" s="2">
        <v>45761.421527777777</v>
      </c>
      <c r="D616" s="2">
        <v>45761.425000000003</v>
      </c>
      <c r="E616" t="s">
        <v>461</v>
      </c>
      <c r="F616" t="str">
        <f>_xlfn.XLOOKUP(scd[[#This Row],[farm_id]],farms[farm_id],farms[farmer_name])</f>
        <v>Farmer_757</v>
      </c>
      <c r="G616" t="str">
        <f>_xlfn.XLOOKUP(scd[[#This Row],[farm_id]],farms[farm_id],farms[village])</f>
        <v>Village_42</v>
      </c>
      <c r="H616" t="str">
        <f>_xlfn.XLOOKUP(scd[[#This Row],[farm_id]],farms[farm_id],farms[district])</f>
        <v>Hubli</v>
      </c>
      <c r="I616" t="str">
        <f>_xlfn.XLOOKUP(scd[[#This Row],[farm_id]],farms[farm_id],farms[state])</f>
        <v>Karnataka</v>
      </c>
      <c r="J616" t="str">
        <f>_xlfn.XLOOKUP(scd[[#This Row],[district]],cooperatives[district],cooperatives[cooperative_id])</f>
        <v>Coop_18</v>
      </c>
      <c r="K616" t="str">
        <f>_xlfn.XLOOKUP(scd[[#This Row],[village]],collectioncenters[village],collectioncenters[collection_center_id])</f>
        <v>CC_136</v>
      </c>
      <c r="L616" t="str">
        <f>_xlfn.XLOOKUP(scd[[#This Row],[district]],chillingcenters[district],chillingcenters[chilling_center_id])</f>
        <v>Chill_18</v>
      </c>
      <c r="M616" t="str">
        <f>_xlfn.XLOOKUP(scd[[#This Row],[chilling_center_id]],chillingcenters[chilling_center_id],chillingcenters[zone])</f>
        <v>KA2</v>
      </c>
      <c r="N616" t="str">
        <f>_xlfn.XLOOKUP(scd[[#This Row],[zone]],plants[zone],plants[processing_plant_id])</f>
        <v>Plant_8</v>
      </c>
      <c r="O616" t="s">
        <v>146</v>
      </c>
      <c r="P616">
        <v>5.7</v>
      </c>
      <c r="Q616">
        <v>25.8</v>
      </c>
      <c r="R616">
        <v>4.32</v>
      </c>
      <c r="S616">
        <v>8.39</v>
      </c>
      <c r="T616">
        <v>27.5</v>
      </c>
      <c r="U616">
        <v>24.4</v>
      </c>
      <c r="V616" t="b">
        <v>0</v>
      </c>
      <c r="W616">
        <v>0</v>
      </c>
      <c r="X616">
        <v>1219.57</v>
      </c>
      <c r="Y616" s="1">
        <v>45762</v>
      </c>
      <c r="Z616" t="s">
        <v>118</v>
      </c>
      <c r="AA616" t="s">
        <v>420</v>
      </c>
      <c r="AB616" t="s">
        <v>464</v>
      </c>
      <c r="AC616">
        <v>5</v>
      </c>
      <c r="AD616">
        <v>25.8</v>
      </c>
      <c r="AE616">
        <v>47.27</v>
      </c>
    </row>
    <row r="617" spans="1:31" x14ac:dyDescent="0.25">
      <c r="A617" t="s">
        <v>792</v>
      </c>
      <c r="B617" s="1">
        <v>45836</v>
      </c>
      <c r="C617" s="2">
        <v>45836.318055555559</v>
      </c>
      <c r="D617" s="2">
        <v>45836.364583333336</v>
      </c>
      <c r="E617" t="s">
        <v>793</v>
      </c>
      <c r="F617" t="str">
        <f>_xlfn.XLOOKUP(scd[[#This Row],[farm_id]],farms[farm_id],farms[farmer_name])</f>
        <v>Farmer_50</v>
      </c>
      <c r="G617" t="str">
        <f>_xlfn.XLOOKUP(scd[[#This Row],[farm_id]],farms[farm_id],farms[village])</f>
        <v>Village_3</v>
      </c>
      <c r="H617" t="str">
        <f>_xlfn.XLOOKUP(scd[[#This Row],[farm_id]],farms[farm_id],farms[district])</f>
        <v>Udaipur</v>
      </c>
      <c r="I617" t="str">
        <f>_xlfn.XLOOKUP(scd[[#This Row],[farm_id]],farms[farm_id],farms[state])</f>
        <v>Rajasthan</v>
      </c>
      <c r="J617" t="str">
        <f>_xlfn.XLOOKUP(scd[[#This Row],[district]],cooperatives[district],cooperatives[cooperative_id])</f>
        <v>Coop_17</v>
      </c>
      <c r="K617" t="str">
        <f>_xlfn.XLOOKUP(scd[[#This Row],[village]],collectioncenters[village],collectioncenters[collection_center_id])</f>
        <v>CC_122</v>
      </c>
      <c r="L617" t="str">
        <f>_xlfn.XLOOKUP(scd[[#This Row],[district]],chillingcenters[district],chillingcenters[chilling_center_id])</f>
        <v>Chill_17</v>
      </c>
      <c r="M617" t="str">
        <f>_xlfn.XLOOKUP(scd[[#This Row],[chilling_center_id]],chillingcenters[chilling_center_id],chillingcenters[zone])</f>
        <v>RJ2</v>
      </c>
      <c r="N617" t="str">
        <f>_xlfn.XLOOKUP(scd[[#This Row],[zone]],plants[zone],plants[processing_plant_id])</f>
        <v>Plant_5</v>
      </c>
      <c r="O617" t="s">
        <v>632</v>
      </c>
      <c r="P617">
        <v>3.2</v>
      </c>
      <c r="Q617">
        <v>80.400000000000006</v>
      </c>
      <c r="R617">
        <v>4.32</v>
      </c>
      <c r="S617">
        <v>8.48</v>
      </c>
      <c r="T617">
        <v>31.4</v>
      </c>
      <c r="U617">
        <v>7.7</v>
      </c>
      <c r="V617" t="b">
        <v>1</v>
      </c>
      <c r="W617">
        <v>0.53</v>
      </c>
      <c r="X617">
        <v>3797.02</v>
      </c>
      <c r="Y617" s="1">
        <v>45837</v>
      </c>
      <c r="Z617" t="s">
        <v>76</v>
      </c>
      <c r="AA617" t="s">
        <v>42</v>
      </c>
      <c r="AB617" t="s">
        <v>795</v>
      </c>
      <c r="AC617">
        <v>67</v>
      </c>
      <c r="AD617">
        <v>79.87</v>
      </c>
      <c r="AE617">
        <v>47.54</v>
      </c>
    </row>
    <row r="618" spans="1:31" x14ac:dyDescent="0.25">
      <c r="A618" t="s">
        <v>850</v>
      </c>
      <c r="B618" s="1">
        <v>45743</v>
      </c>
      <c r="C618" s="2">
        <v>45743.367361111108</v>
      </c>
      <c r="D618" s="2">
        <v>45743.433333333334</v>
      </c>
      <c r="E618" t="s">
        <v>851</v>
      </c>
      <c r="F618" t="str">
        <f>_xlfn.XLOOKUP(scd[[#This Row],[farm_id]],farms[farm_id],farms[farmer_name])</f>
        <v>Farmer_75</v>
      </c>
      <c r="G618" t="str">
        <f>_xlfn.XLOOKUP(scd[[#This Row],[farm_id]],farms[farm_id],farms[village])</f>
        <v>Village_89</v>
      </c>
      <c r="H618" t="str">
        <f>_xlfn.XLOOKUP(scd[[#This Row],[farm_id]],farms[farm_id],farms[district])</f>
        <v>Jodhpur</v>
      </c>
      <c r="I618" t="str">
        <f>_xlfn.XLOOKUP(scd[[#This Row],[farm_id]],farms[farm_id],farms[state])</f>
        <v>Rajasthan</v>
      </c>
      <c r="J618" t="str">
        <f>_xlfn.XLOOKUP(scd[[#This Row],[district]],cooperatives[district],cooperatives[cooperative_id])</f>
        <v>Coop_23</v>
      </c>
      <c r="K618" t="str">
        <f>_xlfn.XLOOKUP(scd[[#This Row],[village]],collectioncenters[village],collectioncenters[collection_center_id])</f>
        <v>CC_184</v>
      </c>
      <c r="L618" t="str">
        <f>_xlfn.XLOOKUP(scd[[#This Row],[district]],chillingcenters[district],chillingcenters[chilling_center_id])</f>
        <v>Chill_23</v>
      </c>
      <c r="M618" t="str">
        <f>_xlfn.XLOOKUP(scd[[#This Row],[chilling_center_id]],chillingcenters[chilling_center_id],chillingcenters[zone])</f>
        <v>RJ2</v>
      </c>
      <c r="N618" t="str">
        <f>_xlfn.XLOOKUP(scd[[#This Row],[zone]],plants[zone],plants[processing_plant_id])</f>
        <v>Plant_5</v>
      </c>
      <c r="O618" t="s">
        <v>146</v>
      </c>
      <c r="P618">
        <v>9.6</v>
      </c>
      <c r="Q618">
        <v>20.5</v>
      </c>
      <c r="R618">
        <v>4.32</v>
      </c>
      <c r="S618">
        <v>8.98</v>
      </c>
      <c r="T618">
        <v>33.9</v>
      </c>
      <c r="U618">
        <v>10.7</v>
      </c>
      <c r="V618" t="b">
        <v>1</v>
      </c>
      <c r="W618">
        <v>0.33</v>
      </c>
      <c r="X618">
        <v>989.14</v>
      </c>
      <c r="Y618" s="1">
        <v>45745</v>
      </c>
      <c r="Z618" t="s">
        <v>41</v>
      </c>
      <c r="AA618" t="s">
        <v>42</v>
      </c>
      <c r="AB618" t="s">
        <v>852</v>
      </c>
      <c r="AC618">
        <v>95</v>
      </c>
      <c r="AD618">
        <v>20.170000000000002</v>
      </c>
      <c r="AE618">
        <v>49.04</v>
      </c>
    </row>
    <row r="619" spans="1:31" x14ac:dyDescent="0.25">
      <c r="A619" t="s">
        <v>1028</v>
      </c>
      <c r="B619" s="1">
        <v>45738</v>
      </c>
      <c r="C619" s="2">
        <v>45738.236111111109</v>
      </c>
      <c r="D619" s="2">
        <v>45738.277777777781</v>
      </c>
      <c r="E619" t="s">
        <v>1029</v>
      </c>
      <c r="F619" t="str">
        <f>_xlfn.XLOOKUP(scd[[#This Row],[farm_id]],farms[farm_id],farms[farmer_name])</f>
        <v>Farmer_564</v>
      </c>
      <c r="G619" t="str">
        <f>_xlfn.XLOOKUP(scd[[#This Row],[farm_id]],farms[farm_id],farms[village])</f>
        <v>Village_34</v>
      </c>
      <c r="H619" t="str">
        <f>_xlfn.XLOOKUP(scd[[#This Row],[farm_id]],farms[farm_id],farms[district])</f>
        <v>Nashik</v>
      </c>
      <c r="I619" t="str">
        <f>_xlfn.XLOOKUP(scd[[#This Row],[farm_id]],farms[farm_id],farms[state])</f>
        <v>Maharashtra</v>
      </c>
      <c r="J619" t="str">
        <f>_xlfn.XLOOKUP(scd[[#This Row],[district]],cooperatives[district],cooperatives[cooperative_id])</f>
        <v>Coop_10</v>
      </c>
      <c r="K619" t="str">
        <f>_xlfn.XLOOKUP(scd[[#This Row],[village]],collectioncenters[village],collectioncenters[collection_center_id])</f>
        <v>CC_127</v>
      </c>
      <c r="L619" t="str">
        <f>_xlfn.XLOOKUP(scd[[#This Row],[district]],chillingcenters[district],chillingcenters[chilling_center_id])</f>
        <v>Chill_10</v>
      </c>
      <c r="M619" t="str">
        <f>_xlfn.XLOOKUP(scd[[#This Row],[chilling_center_id]],chillingcenters[chilling_center_id],chillingcenters[zone])</f>
        <v>MH1</v>
      </c>
      <c r="N619" t="str">
        <f>_xlfn.XLOOKUP(scd[[#This Row],[zone]],plants[zone],plants[processing_plant_id])</f>
        <v>Plant_4</v>
      </c>
      <c r="O619" t="s">
        <v>539</v>
      </c>
      <c r="P619">
        <v>12.7</v>
      </c>
      <c r="Q619">
        <v>117</v>
      </c>
      <c r="R619">
        <v>4.32</v>
      </c>
      <c r="S619">
        <v>8.44</v>
      </c>
      <c r="T619">
        <v>28</v>
      </c>
      <c r="U619">
        <v>8</v>
      </c>
      <c r="V619" t="b">
        <v>1</v>
      </c>
      <c r="W619">
        <v>0</v>
      </c>
      <c r="X619">
        <v>5548.14</v>
      </c>
      <c r="Y619" s="1">
        <v>45738</v>
      </c>
      <c r="Z619" t="s">
        <v>239</v>
      </c>
      <c r="AA619" t="s">
        <v>42</v>
      </c>
      <c r="AB619" t="s">
        <v>1030</v>
      </c>
      <c r="AC619">
        <v>60</v>
      </c>
      <c r="AD619">
        <v>117</v>
      </c>
      <c r="AE619">
        <v>47.42</v>
      </c>
    </row>
    <row r="620" spans="1:31" x14ac:dyDescent="0.25">
      <c r="A620" t="s">
        <v>1154</v>
      </c>
      <c r="B620" s="1">
        <v>45709</v>
      </c>
      <c r="C620" s="2">
        <v>45709.406944444447</v>
      </c>
      <c r="D620" s="2">
        <v>45709.431944444441</v>
      </c>
      <c r="E620" t="s">
        <v>1155</v>
      </c>
      <c r="F620" t="str">
        <f>_xlfn.XLOOKUP(scd[[#This Row],[farm_id]],farms[farm_id],farms[farmer_name])</f>
        <v>Farmer_656</v>
      </c>
      <c r="G620" t="str">
        <f>_xlfn.XLOOKUP(scd[[#This Row],[farm_id]],farms[farm_id],farms[village])</f>
        <v>Village_36</v>
      </c>
      <c r="H620" t="str">
        <f>_xlfn.XLOOKUP(scd[[#This Row],[farm_id]],farms[farm_id],farms[district])</f>
        <v>Belgaum</v>
      </c>
      <c r="I620" t="str">
        <f>_xlfn.XLOOKUP(scd[[#This Row],[farm_id]],farms[farm_id],farms[state])</f>
        <v>Karnataka</v>
      </c>
      <c r="J620" t="str">
        <f>_xlfn.XLOOKUP(scd[[#This Row],[district]],cooperatives[district],cooperatives[cooperative_id])</f>
        <v>Coop_21</v>
      </c>
      <c r="K620" t="str">
        <f>_xlfn.XLOOKUP(scd[[#This Row],[village]],collectioncenters[village],collectioncenters[collection_center_id])</f>
        <v>CC_129</v>
      </c>
      <c r="L620" t="str">
        <f>_xlfn.XLOOKUP(scd[[#This Row],[district]],chillingcenters[district],chillingcenters[chilling_center_id])</f>
        <v>Chill_21</v>
      </c>
      <c r="M620" t="str">
        <f>_xlfn.XLOOKUP(scd[[#This Row],[chilling_center_id]],chillingcenters[chilling_center_id],chillingcenters[zone])</f>
        <v>KA2</v>
      </c>
      <c r="N620" t="str">
        <f>_xlfn.XLOOKUP(scd[[#This Row],[zone]],plants[zone],plants[processing_plant_id])</f>
        <v>Plant_8</v>
      </c>
      <c r="O620" t="s">
        <v>273</v>
      </c>
      <c r="P620">
        <v>3.7</v>
      </c>
      <c r="Q620">
        <v>38.299999999999997</v>
      </c>
      <c r="R620">
        <v>4.32</v>
      </c>
      <c r="S620">
        <v>8.6199999999999992</v>
      </c>
      <c r="T620">
        <v>31.4</v>
      </c>
      <c r="U620">
        <v>7.7</v>
      </c>
      <c r="V620" t="b">
        <v>1</v>
      </c>
      <c r="W620">
        <v>0.32</v>
      </c>
      <c r="X620">
        <v>1821.52</v>
      </c>
      <c r="Y620" s="1">
        <v>45711</v>
      </c>
      <c r="Z620" t="s">
        <v>76</v>
      </c>
      <c r="AA620" t="s">
        <v>42</v>
      </c>
      <c r="AB620" t="s">
        <v>1158</v>
      </c>
      <c r="AC620">
        <v>36</v>
      </c>
      <c r="AD620">
        <v>37.979999999999997</v>
      </c>
      <c r="AE620">
        <v>47.96</v>
      </c>
    </row>
    <row r="621" spans="1:31" x14ac:dyDescent="0.25">
      <c r="A621" t="s">
        <v>1928</v>
      </c>
      <c r="B621" s="1">
        <v>45696</v>
      </c>
      <c r="C621" s="2">
        <v>45696.425000000003</v>
      </c>
      <c r="D621" s="2">
        <v>45696.464583333334</v>
      </c>
      <c r="E621" t="s">
        <v>1929</v>
      </c>
      <c r="F621" t="str">
        <f>_xlfn.XLOOKUP(scd[[#This Row],[farm_id]],farms[farm_id],farms[farmer_name])</f>
        <v>Farmer_92</v>
      </c>
      <c r="G621" t="str">
        <f>_xlfn.XLOOKUP(scd[[#This Row],[farm_id]],farms[farm_id],farms[village])</f>
        <v>Village_108</v>
      </c>
      <c r="H621" t="str">
        <f>_xlfn.XLOOKUP(scd[[#This Row],[farm_id]],farms[farm_id],farms[district])</f>
        <v>Coimbatore</v>
      </c>
      <c r="I621" t="str">
        <f>_xlfn.XLOOKUP(scd[[#This Row],[farm_id]],farms[farm_id],farms[state])</f>
        <v>Tamil Nadu</v>
      </c>
      <c r="J621" t="str">
        <f>_xlfn.XLOOKUP(scd[[#This Row],[district]],cooperatives[district],cooperatives[cooperative_id])</f>
        <v>Coop_25</v>
      </c>
      <c r="K621" t="str">
        <f>_xlfn.XLOOKUP(scd[[#This Row],[village]],collectioncenters[village],collectioncenters[collection_center_id])</f>
        <v>CC_11</v>
      </c>
      <c r="L621" t="str">
        <f>_xlfn.XLOOKUP(scd[[#This Row],[district]],chillingcenters[district],chillingcenters[chilling_center_id])</f>
        <v>Chill_25</v>
      </c>
      <c r="M621" t="str">
        <f>_xlfn.XLOOKUP(scd[[#This Row],[chilling_center_id]],chillingcenters[chilling_center_id],chillingcenters[zone])</f>
        <v>TN2</v>
      </c>
      <c r="N621" t="str">
        <f>_xlfn.XLOOKUP(scd[[#This Row],[zone]],plants[zone],plants[processing_plant_id])</f>
        <v>Plant_10</v>
      </c>
      <c r="O621" t="s">
        <v>660</v>
      </c>
      <c r="P621">
        <v>5.6</v>
      </c>
      <c r="Q621">
        <v>21.7</v>
      </c>
      <c r="R621">
        <v>4.32</v>
      </c>
      <c r="S621">
        <v>8.91</v>
      </c>
      <c r="T621">
        <v>26.7</v>
      </c>
      <c r="U621">
        <v>3.1</v>
      </c>
      <c r="V621" t="b">
        <v>1</v>
      </c>
      <c r="W621">
        <v>0.38</v>
      </c>
      <c r="X621">
        <v>1041.06</v>
      </c>
      <c r="Y621" s="1">
        <v>45699</v>
      </c>
      <c r="Z621" t="s">
        <v>76</v>
      </c>
      <c r="AA621" t="s">
        <v>109</v>
      </c>
      <c r="AB621" t="s">
        <v>1930</v>
      </c>
      <c r="AC621">
        <v>57</v>
      </c>
      <c r="AD621">
        <v>21.32</v>
      </c>
      <c r="AE621">
        <v>48.83</v>
      </c>
    </row>
    <row r="622" spans="1:31" x14ac:dyDescent="0.25">
      <c r="A622" t="s">
        <v>2366</v>
      </c>
      <c r="B622" s="1">
        <v>45728</v>
      </c>
      <c r="C622" s="2">
        <v>45728.377083333333</v>
      </c>
      <c r="D622" s="2">
        <v>45728.407638888886</v>
      </c>
      <c r="E622" t="s">
        <v>1197</v>
      </c>
      <c r="F622" t="str">
        <f>_xlfn.XLOOKUP(scd[[#This Row],[farm_id]],farms[farm_id],farms[farmer_name])</f>
        <v>Farmer_717</v>
      </c>
      <c r="G622" t="str">
        <f>_xlfn.XLOOKUP(scd[[#This Row],[farm_id]],farms[farm_id],farms[village])</f>
        <v>Village_135</v>
      </c>
      <c r="H622" t="str">
        <f>_xlfn.XLOOKUP(scd[[#This Row],[farm_id]],farms[farm_id],farms[district])</f>
        <v>Vadodara</v>
      </c>
      <c r="I622" t="str">
        <f>_xlfn.XLOOKUP(scd[[#This Row],[farm_id]],farms[farm_id],farms[state])</f>
        <v>Gujarat</v>
      </c>
      <c r="J622" t="str">
        <f>_xlfn.XLOOKUP(scd[[#This Row],[district]],cooperatives[district],cooperatives[cooperative_id])</f>
        <v>Coop_6</v>
      </c>
      <c r="K622" t="str">
        <f>_xlfn.XLOOKUP(scd[[#This Row],[village]],collectioncenters[village],collectioncenters[collection_center_id])</f>
        <v>CC_41</v>
      </c>
      <c r="L622" t="str">
        <f>_xlfn.XLOOKUP(scd[[#This Row],[district]],chillingcenters[district],chillingcenters[chilling_center_id])</f>
        <v>Chill_6</v>
      </c>
      <c r="M622" t="str">
        <f>_xlfn.XLOOKUP(scd[[#This Row],[chilling_center_id]],chillingcenters[chilling_center_id],chillingcenters[zone])</f>
        <v>MH1</v>
      </c>
      <c r="N622" t="str">
        <f>_xlfn.XLOOKUP(scd[[#This Row],[zone]],plants[zone],plants[processing_plant_id])</f>
        <v>Plant_4</v>
      </c>
      <c r="O622" t="s">
        <v>683</v>
      </c>
      <c r="P622">
        <v>18.7</v>
      </c>
      <c r="Q622">
        <v>78.099999999999994</v>
      </c>
      <c r="R622">
        <v>4.32</v>
      </c>
      <c r="S622">
        <v>8.5</v>
      </c>
      <c r="T622">
        <v>25.6</v>
      </c>
      <c r="U622">
        <v>7.4</v>
      </c>
      <c r="V622" t="b">
        <v>1</v>
      </c>
      <c r="W622">
        <v>0</v>
      </c>
      <c r="X622">
        <v>3717.56</v>
      </c>
      <c r="Y622" s="1">
        <v>45735</v>
      </c>
      <c r="Z622" t="s">
        <v>41</v>
      </c>
      <c r="AA622" t="s">
        <v>42</v>
      </c>
      <c r="AB622" t="s">
        <v>2367</v>
      </c>
      <c r="AC622">
        <v>44</v>
      </c>
      <c r="AD622">
        <v>78.099999999999994</v>
      </c>
      <c r="AE622">
        <v>47.6</v>
      </c>
    </row>
    <row r="623" spans="1:31" x14ac:dyDescent="0.25">
      <c r="A623" t="s">
        <v>2801</v>
      </c>
      <c r="B623" s="1">
        <v>45687</v>
      </c>
      <c r="C623" s="2">
        <v>45687.436111111114</v>
      </c>
      <c r="D623" s="2">
        <v>45687.458333333336</v>
      </c>
      <c r="E623" t="s">
        <v>2802</v>
      </c>
      <c r="F623" t="str">
        <f>_xlfn.XLOOKUP(scd[[#This Row],[farm_id]],farms[farm_id],farms[farmer_name])</f>
        <v>Farmer_862</v>
      </c>
      <c r="G623" t="str">
        <f>_xlfn.XLOOKUP(scd[[#This Row],[farm_id]],farms[farm_id],farms[village])</f>
        <v>Village_117</v>
      </c>
      <c r="H623" t="str">
        <f>_xlfn.XLOOKUP(scd[[#This Row],[farm_id]],farms[farm_id],farms[district])</f>
        <v>Belgaum</v>
      </c>
      <c r="I623" t="str">
        <f>_xlfn.XLOOKUP(scd[[#This Row],[farm_id]],farms[farm_id],farms[state])</f>
        <v>Karnataka</v>
      </c>
      <c r="J623" t="str">
        <f>_xlfn.XLOOKUP(scd[[#This Row],[district]],cooperatives[district],cooperatives[cooperative_id])</f>
        <v>Coop_21</v>
      </c>
      <c r="K623" t="str">
        <f>_xlfn.XLOOKUP(scd[[#This Row],[village]],collectioncenters[village],collectioncenters[collection_center_id])</f>
        <v>CC_21</v>
      </c>
      <c r="L623" t="str">
        <f>_xlfn.XLOOKUP(scd[[#This Row],[district]],chillingcenters[district],chillingcenters[chilling_center_id])</f>
        <v>Chill_21</v>
      </c>
      <c r="M623" t="str">
        <f>_xlfn.XLOOKUP(scd[[#This Row],[chilling_center_id]],chillingcenters[chilling_center_id],chillingcenters[zone])</f>
        <v>KA2</v>
      </c>
      <c r="N623" t="str">
        <f>_xlfn.XLOOKUP(scd[[#This Row],[zone]],plants[zone],plants[processing_plant_id])</f>
        <v>Plant_8</v>
      </c>
      <c r="O623" t="s">
        <v>742</v>
      </c>
      <c r="P623">
        <v>32.799999999999997</v>
      </c>
      <c r="Q623">
        <v>36.299999999999997</v>
      </c>
      <c r="R623">
        <v>4.32</v>
      </c>
      <c r="S623">
        <v>8.0299999999999994</v>
      </c>
      <c r="T623">
        <v>27.2</v>
      </c>
      <c r="U623">
        <v>7</v>
      </c>
      <c r="V623" t="b">
        <v>1</v>
      </c>
      <c r="W623">
        <v>0.01</v>
      </c>
      <c r="X623">
        <v>1676.24</v>
      </c>
      <c r="Y623" s="1">
        <v>45694</v>
      </c>
      <c r="Z623" t="s">
        <v>118</v>
      </c>
      <c r="AA623" t="s">
        <v>109</v>
      </c>
      <c r="AB623" t="s">
        <v>2803</v>
      </c>
      <c r="AC623">
        <v>32</v>
      </c>
      <c r="AD623">
        <v>36.29</v>
      </c>
      <c r="AE623">
        <v>46.19</v>
      </c>
    </row>
    <row r="624" spans="1:31" x14ac:dyDescent="0.25">
      <c r="A624" t="s">
        <v>3208</v>
      </c>
      <c r="B624" s="1">
        <v>45663</v>
      </c>
      <c r="C624" s="2">
        <v>45663.241666666669</v>
      </c>
      <c r="D624" s="2">
        <v>45663.305555555555</v>
      </c>
      <c r="E624" t="s">
        <v>809</v>
      </c>
      <c r="F624" t="str">
        <f>_xlfn.XLOOKUP(scd[[#This Row],[farm_id]],farms[farm_id],farms[farmer_name])</f>
        <v>Farmer_453</v>
      </c>
      <c r="G624" t="str">
        <f>_xlfn.XLOOKUP(scd[[#This Row],[farm_id]],farms[farm_id],farms[village])</f>
        <v>Village_84</v>
      </c>
      <c r="H624" t="str">
        <f>_xlfn.XLOOKUP(scd[[#This Row],[farm_id]],farms[farm_id],farms[district])</f>
        <v>Ludhiana</v>
      </c>
      <c r="I624" t="str">
        <f>_xlfn.XLOOKUP(scd[[#This Row],[farm_id]],farms[farm_id],farms[state])</f>
        <v>Punjab</v>
      </c>
      <c r="J624" t="str">
        <f>_xlfn.XLOOKUP(scd[[#This Row],[district]],cooperatives[district],cooperatives[cooperative_id])</f>
        <v>Coop_27</v>
      </c>
      <c r="K624" t="str">
        <f>_xlfn.XLOOKUP(scd[[#This Row],[village]],collectioncenters[village],collectioncenters[collection_center_id])</f>
        <v>CC_179</v>
      </c>
      <c r="L624" t="str">
        <f>_xlfn.XLOOKUP(scd[[#This Row],[district]],chillingcenters[district],chillingcenters[chilling_center_id])</f>
        <v>Chill_27</v>
      </c>
      <c r="M624" t="str">
        <f>_xlfn.XLOOKUP(scd[[#This Row],[chilling_center_id]],chillingcenters[chilling_center_id],chillingcenters[zone])</f>
        <v>PJ2</v>
      </c>
      <c r="N624" t="str">
        <f>_xlfn.XLOOKUP(scd[[#This Row],[zone]],plants[zone],plants[processing_plant_id])</f>
        <v>Plant_7</v>
      </c>
      <c r="O624" t="s">
        <v>97</v>
      </c>
      <c r="P624">
        <v>10.7</v>
      </c>
      <c r="Q624">
        <v>117</v>
      </c>
      <c r="R624">
        <v>4.32</v>
      </c>
      <c r="S624">
        <v>8.8000000000000007</v>
      </c>
      <c r="T624">
        <v>31.4</v>
      </c>
      <c r="U624">
        <v>9.8000000000000007</v>
      </c>
      <c r="V624" t="b">
        <v>1</v>
      </c>
      <c r="W624">
        <v>0</v>
      </c>
      <c r="X624">
        <v>5674.5</v>
      </c>
      <c r="Y624" s="1">
        <v>45666</v>
      </c>
      <c r="Z624" t="s">
        <v>41</v>
      </c>
      <c r="AA624" t="s">
        <v>216</v>
      </c>
      <c r="AB624" t="s">
        <v>3209</v>
      </c>
      <c r="AC624">
        <v>92</v>
      </c>
      <c r="AD624">
        <v>117</v>
      </c>
      <c r="AE624">
        <v>48.5</v>
      </c>
    </row>
    <row r="625" spans="1:31" x14ac:dyDescent="0.25">
      <c r="A625" t="s">
        <v>1196</v>
      </c>
      <c r="B625" s="1">
        <v>45699</v>
      </c>
      <c r="C625" s="2">
        <v>45699.430555555555</v>
      </c>
      <c r="D625" s="2">
        <v>45699.445833333331</v>
      </c>
      <c r="E625" t="s">
        <v>1197</v>
      </c>
      <c r="F625" t="str">
        <f>_xlfn.XLOOKUP(scd[[#This Row],[farm_id]],farms[farm_id],farms[farmer_name])</f>
        <v>Farmer_717</v>
      </c>
      <c r="G625" t="str">
        <f>_xlfn.XLOOKUP(scd[[#This Row],[farm_id]],farms[farm_id],farms[village])</f>
        <v>Village_135</v>
      </c>
      <c r="H625" t="str">
        <f>_xlfn.XLOOKUP(scd[[#This Row],[farm_id]],farms[farm_id],farms[district])</f>
        <v>Vadodara</v>
      </c>
      <c r="I625" t="str">
        <f>_xlfn.XLOOKUP(scd[[#This Row],[farm_id]],farms[farm_id],farms[state])</f>
        <v>Gujarat</v>
      </c>
      <c r="J625" t="str">
        <f>_xlfn.XLOOKUP(scd[[#This Row],[district]],cooperatives[district],cooperatives[cooperative_id])</f>
        <v>Coop_6</v>
      </c>
      <c r="K625" t="str">
        <f>_xlfn.XLOOKUP(scd[[#This Row],[village]],collectioncenters[village],collectioncenters[collection_center_id])</f>
        <v>CC_41</v>
      </c>
      <c r="L625" t="str">
        <f>_xlfn.XLOOKUP(scd[[#This Row],[district]],chillingcenters[district],chillingcenters[chilling_center_id])</f>
        <v>Chill_6</v>
      </c>
      <c r="M625" t="str">
        <f>_xlfn.XLOOKUP(scd[[#This Row],[chilling_center_id]],chillingcenters[chilling_center_id],chillingcenters[zone])</f>
        <v>MH1</v>
      </c>
      <c r="N625" t="str">
        <f>_xlfn.XLOOKUP(scd[[#This Row],[zone]],plants[zone],plants[processing_plant_id])</f>
        <v>Plant_4</v>
      </c>
      <c r="O625" t="s">
        <v>64</v>
      </c>
      <c r="P625">
        <v>3.7</v>
      </c>
      <c r="Q625">
        <v>180.7</v>
      </c>
      <c r="R625">
        <v>4.33</v>
      </c>
      <c r="S625">
        <v>8.6300000000000008</v>
      </c>
      <c r="T625">
        <v>27.6</v>
      </c>
      <c r="U625">
        <v>9</v>
      </c>
      <c r="V625" t="b">
        <v>1</v>
      </c>
      <c r="W625">
        <v>0.03</v>
      </c>
      <c r="X625">
        <v>8679.39</v>
      </c>
      <c r="Y625" s="1">
        <v>45700</v>
      </c>
      <c r="Z625" t="s">
        <v>41</v>
      </c>
      <c r="AA625" t="s">
        <v>42</v>
      </c>
      <c r="AB625" t="s">
        <v>1200</v>
      </c>
      <c r="AC625">
        <v>22</v>
      </c>
      <c r="AD625">
        <v>180.67</v>
      </c>
      <c r="AE625">
        <v>48.04</v>
      </c>
    </row>
    <row r="626" spans="1:31" x14ac:dyDescent="0.25">
      <c r="A626" t="s">
        <v>1201</v>
      </c>
      <c r="B626" s="1">
        <v>45756</v>
      </c>
      <c r="C626" s="2">
        <v>45756.354166666664</v>
      </c>
      <c r="D626" s="2">
        <v>45756.357638888891</v>
      </c>
      <c r="E626" t="s">
        <v>1202</v>
      </c>
      <c r="F626" t="str">
        <f>_xlfn.XLOOKUP(scd[[#This Row],[farm_id]],farms[farm_id],farms[farmer_name])</f>
        <v>Farmer_578</v>
      </c>
      <c r="G626" t="str">
        <f>_xlfn.XLOOKUP(scd[[#This Row],[farm_id]],farms[farm_id],farms[village])</f>
        <v>Village_70</v>
      </c>
      <c r="H626" t="str">
        <f>_xlfn.XLOOKUP(scd[[#This Row],[farm_id]],farms[farm_id],farms[district])</f>
        <v>Chennai</v>
      </c>
      <c r="I626" t="str">
        <f>_xlfn.XLOOKUP(scd[[#This Row],[farm_id]],farms[farm_id],farms[state])</f>
        <v>Tamil Nadu</v>
      </c>
      <c r="J626" t="str">
        <f>_xlfn.XLOOKUP(scd[[#This Row],[district]],cooperatives[district],cooperatives[cooperative_id])</f>
        <v>Coop_22</v>
      </c>
      <c r="K626" t="str">
        <f>_xlfn.XLOOKUP(scd[[#This Row],[village]],collectioncenters[village],collectioncenters[collection_center_id])</f>
        <v>CC_166</v>
      </c>
      <c r="L626" t="str">
        <f>_xlfn.XLOOKUP(scd[[#This Row],[district]],chillingcenters[district],chillingcenters[chilling_center_id])</f>
        <v>Chill_22</v>
      </c>
      <c r="M626" t="str">
        <f>_xlfn.XLOOKUP(scd[[#This Row],[chilling_center_id]],chillingcenters[chilling_center_id],chillingcenters[zone])</f>
        <v>TN1</v>
      </c>
      <c r="N626" t="str">
        <f>_xlfn.XLOOKUP(scd[[#This Row],[zone]],plants[zone],plants[processing_plant_id])</f>
        <v>Plant_1</v>
      </c>
      <c r="O626" t="s">
        <v>1141</v>
      </c>
      <c r="P626">
        <v>1.1000000000000001</v>
      </c>
      <c r="Q626">
        <v>5.6</v>
      </c>
      <c r="R626">
        <v>4.33</v>
      </c>
      <c r="S626">
        <v>9.2899999999999991</v>
      </c>
      <c r="T626">
        <v>26.7</v>
      </c>
      <c r="U626">
        <v>3.2</v>
      </c>
      <c r="V626" t="b">
        <v>1</v>
      </c>
      <c r="W626">
        <v>0.35</v>
      </c>
      <c r="X626">
        <v>262.61</v>
      </c>
      <c r="Y626" s="1">
        <v>45759</v>
      </c>
      <c r="Z626" t="s">
        <v>76</v>
      </c>
      <c r="AA626" t="s">
        <v>54</v>
      </c>
      <c r="AB626" t="s">
        <v>1203</v>
      </c>
      <c r="AC626">
        <v>5</v>
      </c>
      <c r="AD626">
        <v>5.25</v>
      </c>
      <c r="AE626">
        <v>50.02</v>
      </c>
    </row>
    <row r="627" spans="1:31" x14ac:dyDescent="0.25">
      <c r="A627" t="s">
        <v>1416</v>
      </c>
      <c r="B627" s="1">
        <v>45684</v>
      </c>
      <c r="C627" s="2">
        <v>45684.361111111109</v>
      </c>
      <c r="D627" s="2">
        <v>45684.413194444445</v>
      </c>
      <c r="E627" t="s">
        <v>1417</v>
      </c>
      <c r="F627" t="str">
        <f>_xlfn.XLOOKUP(scd[[#This Row],[farm_id]],farms[farm_id],farms[farmer_name])</f>
        <v>Farmer_803</v>
      </c>
      <c r="G627" t="str">
        <f>_xlfn.XLOOKUP(scd[[#This Row],[farm_id]],farms[farm_id],farms[village])</f>
        <v>Village_61</v>
      </c>
      <c r="H627" t="str">
        <f>_xlfn.XLOOKUP(scd[[#This Row],[farm_id]],farms[farm_id],farms[district])</f>
        <v>Vadodara</v>
      </c>
      <c r="I627" t="str">
        <f>_xlfn.XLOOKUP(scd[[#This Row],[farm_id]],farms[farm_id],farms[state])</f>
        <v>Gujarat</v>
      </c>
      <c r="J627" t="str">
        <f>_xlfn.XLOOKUP(scd[[#This Row],[district]],cooperatives[district],cooperatives[cooperative_id])</f>
        <v>Coop_6</v>
      </c>
      <c r="K627" t="str">
        <f>_xlfn.XLOOKUP(scd[[#This Row],[village]],collectioncenters[village],collectioncenters[collection_center_id])</f>
        <v>CC_157</v>
      </c>
      <c r="L627" t="str">
        <f>_xlfn.XLOOKUP(scd[[#This Row],[district]],chillingcenters[district],chillingcenters[chilling_center_id])</f>
        <v>Chill_6</v>
      </c>
      <c r="M627" t="str">
        <f>_xlfn.XLOOKUP(scd[[#This Row],[chilling_center_id]],chillingcenters[chilling_center_id],chillingcenters[zone])</f>
        <v>MH1</v>
      </c>
      <c r="N627" t="str">
        <f>_xlfn.XLOOKUP(scd[[#This Row],[zone]],plants[zone],plants[processing_plant_id])</f>
        <v>Plant_4</v>
      </c>
      <c r="O627" t="s">
        <v>575</v>
      </c>
      <c r="P627">
        <v>3.1</v>
      </c>
      <c r="Q627">
        <v>46.7</v>
      </c>
      <c r="R627">
        <v>4.33</v>
      </c>
      <c r="S627">
        <v>8.25</v>
      </c>
      <c r="T627">
        <v>29.3</v>
      </c>
      <c r="U627">
        <v>12</v>
      </c>
      <c r="V627" t="b">
        <v>1</v>
      </c>
      <c r="W627">
        <v>0.6</v>
      </c>
      <c r="X627">
        <v>2162.09</v>
      </c>
      <c r="Y627" s="1">
        <v>45684</v>
      </c>
      <c r="Z627" t="s">
        <v>76</v>
      </c>
      <c r="AA627" t="s">
        <v>42</v>
      </c>
      <c r="AB627" t="s">
        <v>1419</v>
      </c>
      <c r="AC627">
        <v>75</v>
      </c>
      <c r="AD627">
        <v>46.1</v>
      </c>
      <c r="AE627">
        <v>46.9</v>
      </c>
    </row>
    <row r="628" spans="1:31" x14ac:dyDescent="0.25">
      <c r="A628" t="s">
        <v>1592</v>
      </c>
      <c r="B628" s="1">
        <v>45794</v>
      </c>
      <c r="C628" s="2">
        <v>45794.168055555558</v>
      </c>
      <c r="D628" s="2">
        <v>45794.176388888889</v>
      </c>
      <c r="E628" t="s">
        <v>1593</v>
      </c>
      <c r="F628" t="str">
        <f>_xlfn.XLOOKUP(scd[[#This Row],[farm_id]],farms[farm_id],farms[farmer_name])</f>
        <v>Farmer_44</v>
      </c>
      <c r="G628" t="str">
        <f>_xlfn.XLOOKUP(scd[[#This Row],[farm_id]],farms[farm_id],farms[village])</f>
        <v>Village_165</v>
      </c>
      <c r="H628" t="str">
        <f>_xlfn.XLOOKUP(scd[[#This Row],[farm_id]],farms[farm_id],farms[district])</f>
        <v>Chennai</v>
      </c>
      <c r="I628" t="str">
        <f>_xlfn.XLOOKUP(scd[[#This Row],[farm_id]],farms[farm_id],farms[state])</f>
        <v>Tamil Nadu</v>
      </c>
      <c r="J628" t="str">
        <f>_xlfn.XLOOKUP(scd[[#This Row],[district]],cooperatives[district],cooperatives[cooperative_id])</f>
        <v>Coop_22</v>
      </c>
      <c r="K628" t="str">
        <f>_xlfn.XLOOKUP(scd[[#This Row],[village]],collectioncenters[village],collectioncenters[collection_center_id])</f>
        <v>CC_74</v>
      </c>
      <c r="L628" t="str">
        <f>_xlfn.XLOOKUP(scd[[#This Row],[district]],chillingcenters[district],chillingcenters[chilling_center_id])</f>
        <v>Chill_22</v>
      </c>
      <c r="M628" t="str">
        <f>_xlfn.XLOOKUP(scd[[#This Row],[chilling_center_id]],chillingcenters[chilling_center_id],chillingcenters[zone])</f>
        <v>TN1</v>
      </c>
      <c r="N628" t="str">
        <f>_xlfn.XLOOKUP(scd[[#This Row],[zone]],plants[zone],plants[processing_plant_id])</f>
        <v>Plant_1</v>
      </c>
      <c r="O628" t="s">
        <v>252</v>
      </c>
      <c r="P628">
        <v>11</v>
      </c>
      <c r="Q628">
        <v>21.5</v>
      </c>
      <c r="R628">
        <v>4.33</v>
      </c>
      <c r="S628">
        <v>9.1300000000000008</v>
      </c>
      <c r="T628">
        <v>34.799999999999997</v>
      </c>
      <c r="U628">
        <v>12</v>
      </c>
      <c r="V628" t="b">
        <v>1</v>
      </c>
      <c r="W628">
        <v>0</v>
      </c>
      <c r="X628">
        <v>1065.1099999999999</v>
      </c>
      <c r="Y628" s="1">
        <v>45794</v>
      </c>
      <c r="Z628" t="s">
        <v>41</v>
      </c>
      <c r="AA628" t="s">
        <v>109</v>
      </c>
      <c r="AB628" t="s">
        <v>1596</v>
      </c>
      <c r="AC628">
        <v>12</v>
      </c>
      <c r="AD628">
        <v>21.5</v>
      </c>
      <c r="AE628">
        <v>49.54</v>
      </c>
    </row>
    <row r="629" spans="1:31" x14ac:dyDescent="0.25">
      <c r="A629" t="s">
        <v>1846</v>
      </c>
      <c r="B629" s="1">
        <v>45715</v>
      </c>
      <c r="C629" s="2">
        <v>45715.211805555555</v>
      </c>
      <c r="D629" s="2">
        <v>45715.263888888891</v>
      </c>
      <c r="E629" t="s">
        <v>1847</v>
      </c>
      <c r="F629" t="str">
        <f>_xlfn.XLOOKUP(scd[[#This Row],[farm_id]],farms[farm_id],farms[farmer_name])</f>
        <v>Farmer_786</v>
      </c>
      <c r="G629" t="str">
        <f>_xlfn.XLOOKUP(scd[[#This Row],[farm_id]],farms[farm_id],farms[village])</f>
        <v>Village_69</v>
      </c>
      <c r="H629" t="str">
        <f>_xlfn.XLOOKUP(scd[[#This Row],[farm_id]],farms[farm_id],farms[district])</f>
        <v>Panipat</v>
      </c>
      <c r="I629" t="str">
        <f>_xlfn.XLOOKUP(scd[[#This Row],[farm_id]],farms[farm_id],farms[state])</f>
        <v>Haryana</v>
      </c>
      <c r="J629" t="str">
        <f>_xlfn.XLOOKUP(scd[[#This Row],[district]],cooperatives[district],cooperatives[cooperative_id])</f>
        <v>Coop_28</v>
      </c>
      <c r="K629" t="str">
        <f>_xlfn.XLOOKUP(scd[[#This Row],[village]],collectioncenters[village],collectioncenters[collection_center_id])</f>
        <v>CC_164</v>
      </c>
      <c r="L629" t="str">
        <f>_xlfn.XLOOKUP(scd[[#This Row],[district]],chillingcenters[district],chillingcenters[chilling_center_id])</f>
        <v>Chill_28</v>
      </c>
      <c r="M629" t="str">
        <f>_xlfn.XLOOKUP(scd[[#This Row],[chilling_center_id]],chillingcenters[chilling_center_id],chillingcenters[zone])</f>
        <v>HR2</v>
      </c>
      <c r="N629" t="str">
        <f>_xlfn.XLOOKUP(scd[[#This Row],[zone]],plants[zone],plants[processing_plant_id])</f>
        <v>Plant_12</v>
      </c>
      <c r="O629" t="s">
        <v>431</v>
      </c>
      <c r="P629">
        <v>32.4</v>
      </c>
      <c r="Q629">
        <v>20.100000000000001</v>
      </c>
      <c r="R629">
        <v>4.33</v>
      </c>
      <c r="S629">
        <v>7.99</v>
      </c>
      <c r="T629">
        <v>37.9</v>
      </c>
      <c r="U629">
        <v>12</v>
      </c>
      <c r="V629" t="b">
        <v>0</v>
      </c>
      <c r="W629">
        <v>0</v>
      </c>
      <c r="X629">
        <v>927.01</v>
      </c>
      <c r="Y629" s="1">
        <v>45718</v>
      </c>
      <c r="Z629" t="s">
        <v>118</v>
      </c>
      <c r="AA629" t="s">
        <v>216</v>
      </c>
      <c r="AB629" t="s">
        <v>1849</v>
      </c>
      <c r="AC629">
        <v>75</v>
      </c>
      <c r="AD629">
        <v>20.100000000000001</v>
      </c>
      <c r="AE629">
        <v>46.12</v>
      </c>
    </row>
    <row r="630" spans="1:31" x14ac:dyDescent="0.25">
      <c r="A630" t="s">
        <v>1962</v>
      </c>
      <c r="B630" s="1">
        <v>45804</v>
      </c>
      <c r="C630" s="2">
        <v>45804.207638888889</v>
      </c>
      <c r="D630" s="2">
        <v>45804.268055555556</v>
      </c>
      <c r="E630" t="s">
        <v>1963</v>
      </c>
      <c r="F630" t="str">
        <f>_xlfn.XLOOKUP(scd[[#This Row],[farm_id]],farms[farm_id],farms[farmer_name])</f>
        <v>Farmer_744</v>
      </c>
      <c r="G630" t="str">
        <f>_xlfn.XLOOKUP(scd[[#This Row],[farm_id]],farms[farm_id],farms[village])</f>
        <v>Village_98</v>
      </c>
      <c r="H630" t="str">
        <f>_xlfn.XLOOKUP(scd[[#This Row],[farm_id]],farms[farm_id],farms[district])</f>
        <v>Pune</v>
      </c>
      <c r="I630" t="str">
        <f>_xlfn.XLOOKUP(scd[[#This Row],[farm_id]],farms[farm_id],farms[state])</f>
        <v>Maharashtra</v>
      </c>
      <c r="J630" t="str">
        <f>_xlfn.XLOOKUP(scd[[#This Row],[district]],cooperatives[district],cooperatives[cooperative_id])</f>
        <v>Coop_4</v>
      </c>
      <c r="K630" t="str">
        <f>_xlfn.XLOOKUP(scd[[#This Row],[village]],collectioncenters[village],collectioncenters[collection_center_id])</f>
        <v>CC_194</v>
      </c>
      <c r="L630" t="str">
        <f>_xlfn.XLOOKUP(scd[[#This Row],[district]],chillingcenters[district],chillingcenters[chilling_center_id])</f>
        <v>Chill_4</v>
      </c>
      <c r="M630" t="str">
        <f>_xlfn.XLOOKUP(scd[[#This Row],[chilling_center_id]],chillingcenters[chilling_center_id],chillingcenters[zone])</f>
        <v>MH1</v>
      </c>
      <c r="N630" t="str">
        <f>_xlfn.XLOOKUP(scd[[#This Row],[zone]],plants[zone],plants[processing_plant_id])</f>
        <v>Plant_4</v>
      </c>
      <c r="O630" t="s">
        <v>688</v>
      </c>
      <c r="P630">
        <v>3.5</v>
      </c>
      <c r="Q630">
        <v>53.5</v>
      </c>
      <c r="R630">
        <v>4.33</v>
      </c>
      <c r="S630">
        <v>8.49</v>
      </c>
      <c r="T630">
        <v>31.5</v>
      </c>
      <c r="U630">
        <v>5.7</v>
      </c>
      <c r="V630" t="b">
        <v>1</v>
      </c>
      <c r="W630">
        <v>0.42</v>
      </c>
      <c r="X630">
        <v>2527.67</v>
      </c>
      <c r="Y630" s="1">
        <v>45805</v>
      </c>
      <c r="Z630" t="s">
        <v>41</v>
      </c>
      <c r="AA630" t="s">
        <v>42</v>
      </c>
      <c r="AB630" t="s">
        <v>1965</v>
      </c>
      <c r="AC630">
        <v>87</v>
      </c>
      <c r="AD630">
        <v>53.08</v>
      </c>
      <c r="AE630">
        <v>47.62</v>
      </c>
    </row>
    <row r="631" spans="1:31" x14ac:dyDescent="0.25">
      <c r="A631" t="s">
        <v>2381</v>
      </c>
      <c r="B631" s="1">
        <v>45676</v>
      </c>
      <c r="C631" s="2">
        <v>45676.430555555555</v>
      </c>
      <c r="D631" s="2">
        <v>45676.434027777781</v>
      </c>
      <c r="E631" t="s">
        <v>2162</v>
      </c>
      <c r="F631" t="str">
        <f>_xlfn.XLOOKUP(scd[[#This Row],[farm_id]],farms[farm_id],farms[farmer_name])</f>
        <v>Farmer_510</v>
      </c>
      <c r="G631" t="str">
        <f>_xlfn.XLOOKUP(scd[[#This Row],[farm_id]],farms[farm_id],farms[village])</f>
        <v>Village_178</v>
      </c>
      <c r="H631" t="str">
        <f>_xlfn.XLOOKUP(scd[[#This Row],[farm_id]],farms[farm_id],farms[district])</f>
        <v>Pune</v>
      </c>
      <c r="I631" t="str">
        <f>_xlfn.XLOOKUP(scd[[#This Row],[farm_id]],farms[farm_id],farms[state])</f>
        <v>Maharashtra</v>
      </c>
      <c r="J631" t="str">
        <f>_xlfn.XLOOKUP(scd[[#This Row],[district]],cooperatives[district],cooperatives[cooperative_id])</f>
        <v>Coop_4</v>
      </c>
      <c r="K631" t="str">
        <f>_xlfn.XLOOKUP(scd[[#This Row],[village]],collectioncenters[village],collectioncenters[collection_center_id])</f>
        <v>CC_87</v>
      </c>
      <c r="L631" t="str">
        <f>_xlfn.XLOOKUP(scd[[#This Row],[district]],chillingcenters[district],chillingcenters[chilling_center_id])</f>
        <v>Chill_4</v>
      </c>
      <c r="M631" t="str">
        <f>_xlfn.XLOOKUP(scd[[#This Row],[chilling_center_id]],chillingcenters[chilling_center_id],chillingcenters[zone])</f>
        <v>MH1</v>
      </c>
      <c r="N631" t="str">
        <f>_xlfn.XLOOKUP(scd[[#This Row],[zone]],plants[zone],plants[processing_plant_id])</f>
        <v>Plant_4</v>
      </c>
      <c r="O631" t="s">
        <v>936</v>
      </c>
      <c r="P631">
        <v>30.5</v>
      </c>
      <c r="Q631">
        <v>6.6</v>
      </c>
      <c r="R631">
        <v>4.33</v>
      </c>
      <c r="S631">
        <v>8.76</v>
      </c>
      <c r="T631">
        <v>31.2</v>
      </c>
      <c r="U631">
        <v>12</v>
      </c>
      <c r="V631" t="b">
        <v>1</v>
      </c>
      <c r="W631">
        <v>0.2</v>
      </c>
      <c r="X631">
        <v>309.95</v>
      </c>
      <c r="Y631" s="1">
        <v>45679</v>
      </c>
      <c r="Z631" t="s">
        <v>41</v>
      </c>
      <c r="AA631" t="s">
        <v>216</v>
      </c>
      <c r="AB631" t="s">
        <v>2382</v>
      </c>
      <c r="AC631">
        <v>5</v>
      </c>
      <c r="AD631">
        <v>6.3999999999999897</v>
      </c>
      <c r="AE631">
        <v>48.43</v>
      </c>
    </row>
    <row r="632" spans="1:31" x14ac:dyDescent="0.25">
      <c r="A632" t="s">
        <v>2414</v>
      </c>
      <c r="B632" s="1">
        <v>45805</v>
      </c>
      <c r="C632" s="2">
        <v>45805.270833333336</v>
      </c>
      <c r="D632" s="2">
        <v>45805.286111111112</v>
      </c>
      <c r="E632" t="s">
        <v>1230</v>
      </c>
      <c r="F632" t="str">
        <f>_xlfn.XLOOKUP(scd[[#This Row],[farm_id]],farms[farm_id],farms[farmer_name])</f>
        <v>Farmer_708</v>
      </c>
      <c r="G632" t="str">
        <f>_xlfn.XLOOKUP(scd[[#This Row],[farm_id]],farms[farm_id],farms[village])</f>
        <v>Village_5</v>
      </c>
      <c r="H632" t="str">
        <f>_xlfn.XLOOKUP(scd[[#This Row],[farm_id]],farms[farm_id],farms[district])</f>
        <v>Bengaluru Rural</v>
      </c>
      <c r="I632" t="str">
        <f>_xlfn.XLOOKUP(scd[[#This Row],[farm_id]],farms[farm_id],farms[state])</f>
        <v>Karnataka</v>
      </c>
      <c r="J632" t="str">
        <f>_xlfn.XLOOKUP(scd[[#This Row],[district]],cooperatives[district],cooperatives[cooperative_id])</f>
        <v>Coop_19</v>
      </c>
      <c r="K632" t="str">
        <f>_xlfn.XLOOKUP(scd[[#This Row],[village]],collectioncenters[village],collectioncenters[collection_center_id])</f>
        <v>CC_144</v>
      </c>
      <c r="L632" t="str">
        <f>_xlfn.XLOOKUP(scd[[#This Row],[district]],chillingcenters[district],chillingcenters[chilling_center_id])</f>
        <v>Chill_19</v>
      </c>
      <c r="M632" t="str">
        <f>_xlfn.XLOOKUP(scd[[#This Row],[chilling_center_id]],chillingcenters[chilling_center_id],chillingcenters[zone])</f>
        <v>KA1</v>
      </c>
      <c r="N632" t="str">
        <f>_xlfn.XLOOKUP(scd[[#This Row],[zone]],plants[zone],plants[processing_plant_id])</f>
        <v>Plant_6</v>
      </c>
      <c r="O632" t="s">
        <v>146</v>
      </c>
      <c r="P632">
        <v>3.3</v>
      </c>
      <c r="Q632">
        <v>46.3</v>
      </c>
      <c r="R632">
        <v>4.33</v>
      </c>
      <c r="S632">
        <v>7.77</v>
      </c>
      <c r="T632">
        <v>32.1</v>
      </c>
      <c r="U632">
        <v>9.8000000000000007</v>
      </c>
      <c r="V632" t="b">
        <v>0</v>
      </c>
      <c r="W632">
        <v>0</v>
      </c>
      <c r="X632">
        <v>2104.8000000000002</v>
      </c>
      <c r="Y632" s="1">
        <v>45812</v>
      </c>
      <c r="Z632" t="s">
        <v>76</v>
      </c>
      <c r="AA632" t="s">
        <v>42</v>
      </c>
      <c r="AB632" t="s">
        <v>2416</v>
      </c>
      <c r="AC632">
        <v>22</v>
      </c>
      <c r="AD632">
        <v>46.3</v>
      </c>
      <c r="AE632">
        <v>45.46</v>
      </c>
    </row>
    <row r="633" spans="1:31" x14ac:dyDescent="0.25">
      <c r="A633" t="s">
        <v>2417</v>
      </c>
      <c r="B633" s="1">
        <v>45718</v>
      </c>
      <c r="C633" s="2">
        <v>45718.218055555553</v>
      </c>
      <c r="D633" s="2">
        <v>45718.260416666664</v>
      </c>
      <c r="E633" t="s">
        <v>2418</v>
      </c>
      <c r="F633" t="str">
        <f>_xlfn.XLOOKUP(scd[[#This Row],[farm_id]],farms[farm_id],farms[farmer_name])</f>
        <v>Farmer_378</v>
      </c>
      <c r="G633" t="str">
        <f>_xlfn.XLOOKUP(scd[[#This Row],[farm_id]],farms[farm_id],farms[village])</f>
        <v>Village_74</v>
      </c>
      <c r="H633" t="str">
        <f>_xlfn.XLOOKUP(scd[[#This Row],[farm_id]],farms[farm_id],farms[district])</f>
        <v>Hisar</v>
      </c>
      <c r="I633" t="str">
        <f>_xlfn.XLOOKUP(scd[[#This Row],[farm_id]],farms[farm_id],farms[state])</f>
        <v>Haryana</v>
      </c>
      <c r="J633" t="str">
        <f>_xlfn.XLOOKUP(scd[[#This Row],[district]],cooperatives[district],cooperatives[cooperative_id])</f>
        <v>Coop_15</v>
      </c>
      <c r="K633" t="str">
        <f>_xlfn.XLOOKUP(scd[[#This Row],[village]],collectioncenters[village],collectioncenters[collection_center_id])</f>
        <v>CC_170</v>
      </c>
      <c r="L633" t="str">
        <f>_xlfn.XLOOKUP(scd[[#This Row],[district]],chillingcenters[district],chillingcenters[chilling_center_id])</f>
        <v>Chill_15</v>
      </c>
      <c r="M633" t="str">
        <f>_xlfn.XLOOKUP(scd[[#This Row],[chilling_center_id]],chillingcenters[chilling_center_id],chillingcenters[zone])</f>
        <v>HR2</v>
      </c>
      <c r="N633" t="str">
        <f>_xlfn.XLOOKUP(scd[[#This Row],[zone]],plants[zone],plants[processing_plant_id])</f>
        <v>Plant_12</v>
      </c>
      <c r="O633" t="s">
        <v>86</v>
      </c>
      <c r="P633">
        <v>13.6</v>
      </c>
      <c r="Q633">
        <v>29.1</v>
      </c>
      <c r="R633">
        <v>4.33</v>
      </c>
      <c r="S633">
        <v>8.31</v>
      </c>
      <c r="T633">
        <v>30.9</v>
      </c>
      <c r="U633">
        <v>26.4</v>
      </c>
      <c r="V633" t="b">
        <v>1</v>
      </c>
      <c r="W633">
        <v>0</v>
      </c>
      <c r="X633">
        <v>1370.03</v>
      </c>
      <c r="Y633" s="1">
        <v>45719</v>
      </c>
      <c r="Z633" t="s">
        <v>41</v>
      </c>
      <c r="AA633" t="s">
        <v>42</v>
      </c>
      <c r="AB633" t="s">
        <v>2421</v>
      </c>
      <c r="AC633">
        <v>61</v>
      </c>
      <c r="AD633">
        <v>29.1</v>
      </c>
      <c r="AE633">
        <v>47.08</v>
      </c>
    </row>
    <row r="634" spans="1:31" x14ac:dyDescent="0.25">
      <c r="A634" t="s">
        <v>2560</v>
      </c>
      <c r="B634" s="1">
        <v>45835</v>
      </c>
      <c r="C634" s="2">
        <v>45835.435416666667</v>
      </c>
      <c r="D634" s="2">
        <v>45835.46875</v>
      </c>
      <c r="E634" t="s">
        <v>2561</v>
      </c>
      <c r="F634" t="str">
        <f>_xlfn.XLOOKUP(scd[[#This Row],[farm_id]],farms[farm_id],farms[farmer_name])</f>
        <v>Farmer_720</v>
      </c>
      <c r="G634" t="str">
        <f>_xlfn.XLOOKUP(scd[[#This Row],[farm_id]],farms[farm_id],farms[village])</f>
        <v>Village_24</v>
      </c>
      <c r="H634" t="str">
        <f>_xlfn.XLOOKUP(scd[[#This Row],[farm_id]],farms[farm_id],farms[district])</f>
        <v>Coimbatore</v>
      </c>
      <c r="I634" t="str">
        <f>_xlfn.XLOOKUP(scd[[#This Row],[farm_id]],farms[farm_id],farms[state])</f>
        <v>Tamil Nadu</v>
      </c>
      <c r="J634" t="str">
        <f>_xlfn.XLOOKUP(scd[[#This Row],[district]],cooperatives[district],cooperatives[cooperative_id])</f>
        <v>Coop_25</v>
      </c>
      <c r="K634" t="str">
        <f>_xlfn.XLOOKUP(scd[[#This Row],[village]],collectioncenters[village],collectioncenters[collection_center_id])</f>
        <v>CC_116</v>
      </c>
      <c r="L634" t="str">
        <f>_xlfn.XLOOKUP(scd[[#This Row],[district]],chillingcenters[district],chillingcenters[chilling_center_id])</f>
        <v>Chill_25</v>
      </c>
      <c r="M634" t="str">
        <f>_xlfn.XLOOKUP(scd[[#This Row],[chilling_center_id]],chillingcenters[chilling_center_id],chillingcenters[zone])</f>
        <v>TN2</v>
      </c>
      <c r="N634" t="str">
        <f>_xlfn.XLOOKUP(scd[[#This Row],[zone]],plants[zone],plants[processing_plant_id])</f>
        <v>Plant_10</v>
      </c>
      <c r="O634" t="s">
        <v>512</v>
      </c>
      <c r="P634">
        <v>1.4</v>
      </c>
      <c r="Q634">
        <v>126.9</v>
      </c>
      <c r="R634">
        <v>4.33</v>
      </c>
      <c r="S634">
        <v>8.39</v>
      </c>
      <c r="T634">
        <v>32.200000000000003</v>
      </c>
      <c r="U634">
        <v>12</v>
      </c>
      <c r="V634" t="b">
        <v>1</v>
      </c>
      <c r="W634">
        <v>0</v>
      </c>
      <c r="X634">
        <v>6004.91</v>
      </c>
      <c r="Y634" s="1">
        <v>45835</v>
      </c>
      <c r="Z634" t="s">
        <v>41</v>
      </c>
      <c r="AA634" t="s">
        <v>54</v>
      </c>
      <c r="AB634" t="s">
        <v>2562</v>
      </c>
      <c r="AC634">
        <v>48</v>
      </c>
      <c r="AD634">
        <v>126.9</v>
      </c>
      <c r="AE634">
        <v>47.32</v>
      </c>
    </row>
    <row r="635" spans="1:31" x14ac:dyDescent="0.25">
      <c r="A635" t="s">
        <v>2687</v>
      </c>
      <c r="B635" s="1">
        <v>45710</v>
      </c>
      <c r="C635" s="2">
        <v>45710.385416666664</v>
      </c>
      <c r="D635" s="2">
        <v>45710.418055555558</v>
      </c>
      <c r="E635" t="s">
        <v>2688</v>
      </c>
      <c r="F635" t="str">
        <f>_xlfn.XLOOKUP(scd[[#This Row],[farm_id]],farms[farm_id],farms[farmer_name])</f>
        <v>Farmer_349</v>
      </c>
      <c r="G635" t="str">
        <f>_xlfn.XLOOKUP(scd[[#This Row],[farm_id]],farms[farm_id],farms[village])</f>
        <v>Village_164</v>
      </c>
      <c r="H635" t="str">
        <f>_xlfn.XLOOKUP(scd[[#This Row],[farm_id]],farms[farm_id],farms[district])</f>
        <v>Patiala</v>
      </c>
      <c r="I635" t="str">
        <f>_xlfn.XLOOKUP(scd[[#This Row],[farm_id]],farms[farm_id],farms[state])</f>
        <v>Punjab</v>
      </c>
      <c r="J635" t="str">
        <f>_xlfn.XLOOKUP(scd[[#This Row],[district]],cooperatives[district],cooperatives[cooperative_id])</f>
        <v>Coop_13</v>
      </c>
      <c r="K635" t="str">
        <f>_xlfn.XLOOKUP(scd[[#This Row],[village]],collectioncenters[village],collectioncenters[collection_center_id])</f>
        <v>CC_73</v>
      </c>
      <c r="L635" t="str">
        <f>_xlfn.XLOOKUP(scd[[#This Row],[district]],chillingcenters[district],chillingcenters[chilling_center_id])</f>
        <v>Chill_13</v>
      </c>
      <c r="M635" t="str">
        <f>_xlfn.XLOOKUP(scd[[#This Row],[chilling_center_id]],chillingcenters[chilling_center_id],chillingcenters[zone])</f>
        <v>PJ2</v>
      </c>
      <c r="N635" t="str">
        <f>_xlfn.XLOOKUP(scd[[#This Row],[zone]],plants[zone],plants[processing_plant_id])</f>
        <v>Plant_7</v>
      </c>
      <c r="O635" t="s">
        <v>621</v>
      </c>
      <c r="P635">
        <v>5</v>
      </c>
      <c r="Q635">
        <v>21.4</v>
      </c>
      <c r="R635">
        <v>4.33</v>
      </c>
      <c r="S635">
        <v>8.1199999999999992</v>
      </c>
      <c r="T635">
        <v>30.6</v>
      </c>
      <c r="U635">
        <v>8.6</v>
      </c>
      <c r="V635" t="b">
        <v>1</v>
      </c>
      <c r="W635">
        <v>0</v>
      </c>
      <c r="X635">
        <v>995.31</v>
      </c>
      <c r="Y635" s="1">
        <v>45711</v>
      </c>
      <c r="Z635" t="s">
        <v>76</v>
      </c>
      <c r="AA635" t="s">
        <v>42</v>
      </c>
      <c r="AB635" t="s">
        <v>2690</v>
      </c>
      <c r="AC635">
        <v>47</v>
      </c>
      <c r="AD635">
        <v>21.4</v>
      </c>
      <c r="AE635">
        <v>46.51</v>
      </c>
    </row>
    <row r="636" spans="1:31" x14ac:dyDescent="0.25">
      <c r="A636" t="s">
        <v>3155</v>
      </c>
      <c r="B636" s="1">
        <v>45838</v>
      </c>
      <c r="C636" s="2">
        <v>45838.20416666667</v>
      </c>
      <c r="D636" s="2">
        <v>45838.209027777775</v>
      </c>
      <c r="E636" t="s">
        <v>3156</v>
      </c>
      <c r="F636" t="str">
        <f>_xlfn.XLOOKUP(scd[[#This Row],[farm_id]],farms[farm_id],farms[farmer_name])</f>
        <v>Farmer_585</v>
      </c>
      <c r="G636" t="str">
        <f>_xlfn.XLOOKUP(scd[[#This Row],[farm_id]],farms[farm_id],farms[village])</f>
        <v>Village_98</v>
      </c>
      <c r="H636" t="str">
        <f>_xlfn.XLOOKUP(scd[[#This Row],[farm_id]],farms[farm_id],farms[district])</f>
        <v>Hubli</v>
      </c>
      <c r="I636" t="str">
        <f>_xlfn.XLOOKUP(scd[[#This Row],[farm_id]],farms[farm_id],farms[state])</f>
        <v>Karnataka</v>
      </c>
      <c r="J636" t="str">
        <f>_xlfn.XLOOKUP(scd[[#This Row],[district]],cooperatives[district],cooperatives[cooperative_id])</f>
        <v>Coop_18</v>
      </c>
      <c r="K636" t="str">
        <f>_xlfn.XLOOKUP(scd[[#This Row],[village]],collectioncenters[village],collectioncenters[collection_center_id])</f>
        <v>CC_194</v>
      </c>
      <c r="L636" t="str">
        <f>_xlfn.XLOOKUP(scd[[#This Row],[district]],chillingcenters[district],chillingcenters[chilling_center_id])</f>
        <v>Chill_18</v>
      </c>
      <c r="M636" t="str">
        <f>_xlfn.XLOOKUP(scd[[#This Row],[chilling_center_id]],chillingcenters[chilling_center_id],chillingcenters[zone])</f>
        <v>KA2</v>
      </c>
      <c r="N636" t="str">
        <f>_xlfn.XLOOKUP(scd[[#This Row],[zone]],plants[zone],plants[processing_plant_id])</f>
        <v>Plant_8</v>
      </c>
      <c r="O636" t="s">
        <v>279</v>
      </c>
      <c r="P636">
        <v>22.9</v>
      </c>
      <c r="Q636">
        <v>20.7</v>
      </c>
      <c r="R636">
        <v>4.33</v>
      </c>
      <c r="S636">
        <v>8</v>
      </c>
      <c r="T636">
        <v>32.9</v>
      </c>
      <c r="U636">
        <v>9</v>
      </c>
      <c r="V636" t="b">
        <v>0</v>
      </c>
      <c r="W636">
        <v>3.33</v>
      </c>
      <c r="X636">
        <v>801.63</v>
      </c>
      <c r="Y636" s="1">
        <v>45845</v>
      </c>
      <c r="Z636" t="s">
        <v>41</v>
      </c>
      <c r="AA636" t="s">
        <v>42</v>
      </c>
      <c r="AB636" t="s">
        <v>3158</v>
      </c>
      <c r="AC636">
        <v>7</v>
      </c>
      <c r="AD636">
        <v>17.369999999999902</v>
      </c>
      <c r="AE636">
        <v>46.15</v>
      </c>
    </row>
    <row r="637" spans="1:31" x14ac:dyDescent="0.25">
      <c r="A637" t="s">
        <v>3202</v>
      </c>
      <c r="B637" s="1">
        <v>45693</v>
      </c>
      <c r="C637" s="2">
        <v>45693.188888888886</v>
      </c>
      <c r="D637" s="2">
        <v>45693.248611111114</v>
      </c>
      <c r="E637" t="s">
        <v>3190</v>
      </c>
      <c r="F637" t="str">
        <f>_xlfn.XLOOKUP(scd[[#This Row],[farm_id]],farms[farm_id],farms[farmer_name])</f>
        <v>Farmer_42</v>
      </c>
      <c r="G637" t="str">
        <f>_xlfn.XLOOKUP(scd[[#This Row],[farm_id]],farms[farm_id],farms[village])</f>
        <v>Village_39</v>
      </c>
      <c r="H637" t="str">
        <f>_xlfn.XLOOKUP(scd[[#This Row],[farm_id]],farms[farm_id],farms[district])</f>
        <v>Tiruchirappalli</v>
      </c>
      <c r="I637" t="str">
        <f>_xlfn.XLOOKUP(scd[[#This Row],[farm_id]],farms[farm_id],farms[state])</f>
        <v>Tamil Nadu</v>
      </c>
      <c r="J637" t="str">
        <f>_xlfn.XLOOKUP(scd[[#This Row],[district]],cooperatives[district],cooperatives[cooperative_id])</f>
        <v>Coop_9</v>
      </c>
      <c r="K637" t="str">
        <f>_xlfn.XLOOKUP(scd[[#This Row],[village]],collectioncenters[village],collectioncenters[collection_center_id])</f>
        <v>CC_132</v>
      </c>
      <c r="L637" t="str">
        <f>_xlfn.XLOOKUP(scd[[#This Row],[district]],chillingcenters[district],chillingcenters[chilling_center_id])</f>
        <v>Chill_9</v>
      </c>
      <c r="M637" t="str">
        <f>_xlfn.XLOOKUP(scd[[#This Row],[chilling_center_id]],chillingcenters[chilling_center_id],chillingcenters[zone])</f>
        <v>TN2</v>
      </c>
      <c r="N637" t="str">
        <f>_xlfn.XLOOKUP(scd[[#This Row],[zone]],plants[zone],plants[processing_plant_id])</f>
        <v>Plant_10</v>
      </c>
      <c r="O637" t="s">
        <v>773</v>
      </c>
      <c r="P637">
        <v>10.199999999999999</v>
      </c>
      <c r="Q637">
        <v>19.100000000000001</v>
      </c>
      <c r="R637">
        <v>4.33</v>
      </c>
      <c r="S637">
        <v>8.68</v>
      </c>
      <c r="T637">
        <v>26.5</v>
      </c>
      <c r="U637">
        <v>3</v>
      </c>
      <c r="V637" t="b">
        <v>1</v>
      </c>
      <c r="W637">
        <v>0.21</v>
      </c>
      <c r="X637">
        <v>910.31</v>
      </c>
      <c r="Y637" s="1">
        <v>45700</v>
      </c>
      <c r="Z637" t="s">
        <v>41</v>
      </c>
      <c r="AA637" t="s">
        <v>109</v>
      </c>
      <c r="AB637" t="s">
        <v>3204</v>
      </c>
      <c r="AC637">
        <v>86</v>
      </c>
      <c r="AD637">
        <v>18.89</v>
      </c>
      <c r="AE637">
        <v>48.19</v>
      </c>
    </row>
    <row r="638" spans="1:31" x14ac:dyDescent="0.25">
      <c r="A638" t="s">
        <v>938</v>
      </c>
      <c r="B638" s="1">
        <v>45812</v>
      </c>
      <c r="C638" s="2">
        <v>45812.415277777778</v>
      </c>
      <c r="D638" s="2">
        <v>45812.454861111109</v>
      </c>
      <c r="E638" t="s">
        <v>939</v>
      </c>
      <c r="F638" t="str">
        <f>_xlfn.XLOOKUP(scd[[#This Row],[farm_id]],farms[farm_id],farms[farmer_name])</f>
        <v>Farmer_762</v>
      </c>
      <c r="G638" t="str">
        <f>_xlfn.XLOOKUP(scd[[#This Row],[farm_id]],farms[farm_id],farms[village])</f>
        <v>Village_179</v>
      </c>
      <c r="H638" t="str">
        <f>_xlfn.XLOOKUP(scd[[#This Row],[farm_id]],farms[farm_id],farms[district])</f>
        <v>Jodhpur</v>
      </c>
      <c r="I638" t="str">
        <f>_xlfn.XLOOKUP(scd[[#This Row],[farm_id]],farms[farm_id],farms[state])</f>
        <v>Rajasthan</v>
      </c>
      <c r="J638" t="str">
        <f>_xlfn.XLOOKUP(scd[[#This Row],[district]],cooperatives[district],cooperatives[cooperative_id])</f>
        <v>Coop_23</v>
      </c>
      <c r="K638" t="str">
        <f>_xlfn.XLOOKUP(scd[[#This Row],[village]],collectioncenters[village],collectioncenters[collection_center_id])</f>
        <v>CC_88</v>
      </c>
      <c r="L638" t="str">
        <f>_xlfn.XLOOKUP(scd[[#This Row],[district]],chillingcenters[district],chillingcenters[chilling_center_id])</f>
        <v>Chill_23</v>
      </c>
      <c r="M638" t="str">
        <f>_xlfn.XLOOKUP(scd[[#This Row],[chilling_center_id]],chillingcenters[chilling_center_id],chillingcenters[zone])</f>
        <v>RJ2</v>
      </c>
      <c r="N638" t="str">
        <f>_xlfn.XLOOKUP(scd[[#This Row],[zone]],plants[zone],plants[processing_plant_id])</f>
        <v>Plant_5</v>
      </c>
      <c r="O638" t="s">
        <v>379</v>
      </c>
      <c r="P638">
        <v>24.1</v>
      </c>
      <c r="Q638">
        <v>34</v>
      </c>
      <c r="R638">
        <v>4.34</v>
      </c>
      <c r="S638">
        <v>8.6199999999999992</v>
      </c>
      <c r="T638">
        <v>34.5</v>
      </c>
      <c r="U638">
        <v>9.6</v>
      </c>
      <c r="V638" t="b">
        <v>1</v>
      </c>
      <c r="W638">
        <v>0.05</v>
      </c>
      <c r="X638">
        <v>1631.64</v>
      </c>
      <c r="Y638" s="1">
        <v>45813</v>
      </c>
      <c r="Z638" t="s">
        <v>118</v>
      </c>
      <c r="AA638" t="s">
        <v>42</v>
      </c>
      <c r="AB638" t="s">
        <v>940</v>
      </c>
      <c r="AC638">
        <v>57</v>
      </c>
      <c r="AD638">
        <v>33.950000000000003</v>
      </c>
      <c r="AE638">
        <v>48.06</v>
      </c>
    </row>
    <row r="639" spans="1:31" x14ac:dyDescent="0.25">
      <c r="A639" t="s">
        <v>2312</v>
      </c>
      <c r="B639" s="1">
        <v>45831</v>
      </c>
      <c r="C639" s="2">
        <v>45831.209027777775</v>
      </c>
      <c r="D639" s="2">
        <v>45831.258333333331</v>
      </c>
      <c r="E639" t="s">
        <v>2313</v>
      </c>
      <c r="F639" t="str">
        <f>_xlfn.XLOOKUP(scd[[#This Row],[farm_id]],farms[farm_id],farms[farmer_name])</f>
        <v>Farmer_574</v>
      </c>
      <c r="G639" t="str">
        <f>_xlfn.XLOOKUP(scd[[#This Row],[farm_id]],farms[farm_id],farms[village])</f>
        <v>Village_93</v>
      </c>
      <c r="H639" t="str">
        <f>_xlfn.XLOOKUP(scd[[#This Row],[farm_id]],farms[farm_id],farms[district])</f>
        <v>Chennai</v>
      </c>
      <c r="I639" t="str">
        <f>_xlfn.XLOOKUP(scd[[#This Row],[farm_id]],farms[farm_id],farms[state])</f>
        <v>Tamil Nadu</v>
      </c>
      <c r="J639" t="str">
        <f>_xlfn.XLOOKUP(scd[[#This Row],[district]],cooperatives[district],cooperatives[cooperative_id])</f>
        <v>Coop_22</v>
      </c>
      <c r="K639" t="str">
        <f>_xlfn.XLOOKUP(scd[[#This Row],[village]],collectioncenters[village],collectioncenters[collection_center_id])</f>
        <v>CC_189</v>
      </c>
      <c r="L639" t="str">
        <f>_xlfn.XLOOKUP(scd[[#This Row],[district]],chillingcenters[district],chillingcenters[chilling_center_id])</f>
        <v>Chill_22</v>
      </c>
      <c r="M639" t="str">
        <f>_xlfn.XLOOKUP(scd[[#This Row],[chilling_center_id]],chillingcenters[chilling_center_id],chillingcenters[zone])</f>
        <v>TN1</v>
      </c>
      <c r="N639" t="str">
        <f>_xlfn.XLOOKUP(scd[[#This Row],[zone]],plants[zone],plants[processing_plant_id])</f>
        <v>Plant_1</v>
      </c>
      <c r="O639" t="s">
        <v>117</v>
      </c>
      <c r="P639">
        <v>2</v>
      </c>
      <c r="Q639">
        <v>15.6</v>
      </c>
      <c r="R639">
        <v>4.34</v>
      </c>
      <c r="S639">
        <v>8.18</v>
      </c>
      <c r="T639">
        <v>22.4</v>
      </c>
      <c r="U639">
        <v>2.5</v>
      </c>
      <c r="V639" t="b">
        <v>1</v>
      </c>
      <c r="W639">
        <v>0</v>
      </c>
      <c r="X639">
        <v>729.14</v>
      </c>
      <c r="Y639" s="1">
        <v>45834</v>
      </c>
      <c r="Z639" t="s">
        <v>41</v>
      </c>
      <c r="AA639" t="s">
        <v>216</v>
      </c>
      <c r="AB639" t="s">
        <v>2315</v>
      </c>
      <c r="AC639">
        <v>71</v>
      </c>
      <c r="AD639">
        <v>15.6</v>
      </c>
      <c r="AE639">
        <v>46.74</v>
      </c>
    </row>
    <row r="640" spans="1:31" x14ac:dyDescent="0.25">
      <c r="A640" t="s">
        <v>2890</v>
      </c>
      <c r="B640" s="1">
        <v>45665</v>
      </c>
      <c r="C640" s="2">
        <v>45665.456250000003</v>
      </c>
      <c r="D640" s="2">
        <v>45665.555555555555</v>
      </c>
      <c r="E640" t="s">
        <v>2891</v>
      </c>
      <c r="F640" t="str">
        <f>_xlfn.XLOOKUP(scd[[#This Row],[farm_id]],farms[farm_id],farms[farmer_name])</f>
        <v>Farmer_882</v>
      </c>
      <c r="G640" t="str">
        <f>_xlfn.XLOOKUP(scd[[#This Row],[farm_id]],farms[farm_id],farms[village])</f>
        <v>Village_24</v>
      </c>
      <c r="H640" t="str">
        <f>_xlfn.XLOOKUP(scd[[#This Row],[farm_id]],farms[farm_id],farms[district])</f>
        <v>Hubli</v>
      </c>
      <c r="I640" t="str">
        <f>_xlfn.XLOOKUP(scd[[#This Row],[farm_id]],farms[farm_id],farms[state])</f>
        <v>Karnataka</v>
      </c>
      <c r="J640" t="str">
        <f>_xlfn.XLOOKUP(scd[[#This Row],[district]],cooperatives[district],cooperatives[cooperative_id])</f>
        <v>Coop_18</v>
      </c>
      <c r="K640" t="str">
        <f>_xlfn.XLOOKUP(scd[[#This Row],[village]],collectioncenters[village],collectioncenters[collection_center_id])</f>
        <v>CC_116</v>
      </c>
      <c r="L640" t="str">
        <f>_xlfn.XLOOKUP(scd[[#This Row],[district]],chillingcenters[district],chillingcenters[chilling_center_id])</f>
        <v>Chill_18</v>
      </c>
      <c r="M640" t="str">
        <f>_xlfn.XLOOKUP(scd[[#This Row],[chilling_center_id]],chillingcenters[chilling_center_id],chillingcenters[zone])</f>
        <v>KA2</v>
      </c>
      <c r="N640" t="str">
        <f>_xlfn.XLOOKUP(scd[[#This Row],[zone]],plants[zone],plants[processing_plant_id])</f>
        <v>Plant_8</v>
      </c>
      <c r="O640" t="s">
        <v>784</v>
      </c>
      <c r="P640">
        <v>2</v>
      </c>
      <c r="Q640">
        <v>18.3</v>
      </c>
      <c r="R640">
        <v>4.34</v>
      </c>
      <c r="S640">
        <v>8.2200000000000006</v>
      </c>
      <c r="T640">
        <v>37</v>
      </c>
      <c r="U640">
        <v>35</v>
      </c>
      <c r="V640" t="b">
        <v>1</v>
      </c>
      <c r="W640">
        <v>0.11</v>
      </c>
      <c r="X640">
        <v>852.38</v>
      </c>
      <c r="Y640" s="1">
        <v>45668</v>
      </c>
      <c r="Z640" t="s">
        <v>41</v>
      </c>
      <c r="AA640" t="s">
        <v>109</v>
      </c>
      <c r="AB640" t="s">
        <v>2892</v>
      </c>
      <c r="AC640">
        <v>143</v>
      </c>
      <c r="AD640">
        <v>18.190000000000001</v>
      </c>
      <c r="AE640">
        <v>46.86</v>
      </c>
    </row>
    <row r="641" spans="1:31" x14ac:dyDescent="0.25">
      <c r="A641" t="s">
        <v>499</v>
      </c>
      <c r="B641" s="1">
        <v>45803</v>
      </c>
      <c r="C641" s="2">
        <v>45803.361111111109</v>
      </c>
      <c r="D641" s="2">
        <v>45803.381249999999</v>
      </c>
      <c r="E641" t="s">
        <v>500</v>
      </c>
      <c r="F641" t="str">
        <f>_xlfn.XLOOKUP(scd[[#This Row],[farm_id]],farms[farm_id],farms[farmer_name])</f>
        <v>Farmer_92</v>
      </c>
      <c r="G641" t="str">
        <f>_xlfn.XLOOKUP(scd[[#This Row],[farm_id]],farms[farm_id],farms[village])</f>
        <v>Village_110</v>
      </c>
      <c r="H641" t="str">
        <f>_xlfn.XLOOKUP(scd[[#This Row],[farm_id]],farms[farm_id],farms[district])</f>
        <v>Hubli</v>
      </c>
      <c r="I641" t="str">
        <f>_xlfn.XLOOKUP(scd[[#This Row],[farm_id]],farms[farm_id],farms[state])</f>
        <v>Karnataka</v>
      </c>
      <c r="J641" t="str">
        <f>_xlfn.XLOOKUP(scd[[#This Row],[district]],cooperatives[district],cooperatives[cooperative_id])</f>
        <v>Coop_18</v>
      </c>
      <c r="K641" t="str">
        <f>_xlfn.XLOOKUP(scd[[#This Row],[village]],collectioncenters[village],collectioncenters[collection_center_id])</f>
        <v>CC_14</v>
      </c>
      <c r="L641" t="str">
        <f>_xlfn.XLOOKUP(scd[[#This Row],[district]],chillingcenters[district],chillingcenters[chilling_center_id])</f>
        <v>Chill_18</v>
      </c>
      <c r="M641" t="str">
        <f>_xlfn.XLOOKUP(scd[[#This Row],[chilling_center_id]],chillingcenters[chilling_center_id],chillingcenters[zone])</f>
        <v>KA2</v>
      </c>
      <c r="N641" t="str">
        <f>_xlfn.XLOOKUP(scd[[#This Row],[zone]],plants[zone],plants[processing_plant_id])</f>
        <v>Plant_8</v>
      </c>
      <c r="O641" t="s">
        <v>502</v>
      </c>
      <c r="P641">
        <v>17.100000000000001</v>
      </c>
      <c r="Q641">
        <v>28</v>
      </c>
      <c r="R641">
        <v>4.3499999999999996</v>
      </c>
      <c r="S641">
        <v>8.48</v>
      </c>
      <c r="T641">
        <v>31</v>
      </c>
      <c r="U641">
        <v>7.2</v>
      </c>
      <c r="V641" t="b">
        <v>1</v>
      </c>
      <c r="W641">
        <v>0.53</v>
      </c>
      <c r="X641">
        <v>1310.04</v>
      </c>
      <c r="Y641" s="1">
        <v>45805</v>
      </c>
      <c r="Z641" t="s">
        <v>41</v>
      </c>
      <c r="AA641" t="s">
        <v>42</v>
      </c>
      <c r="AB641" t="s">
        <v>503</v>
      </c>
      <c r="AC641">
        <v>29</v>
      </c>
      <c r="AD641">
        <v>27.47</v>
      </c>
      <c r="AE641">
        <v>47.69</v>
      </c>
    </row>
    <row r="642" spans="1:31" x14ac:dyDescent="0.25">
      <c r="A642" t="s">
        <v>1450</v>
      </c>
      <c r="B642" s="1">
        <v>45706</v>
      </c>
      <c r="C642" s="2">
        <v>45706.318749999999</v>
      </c>
      <c r="D642" s="2">
        <v>45706.400694444441</v>
      </c>
      <c r="E642" t="s">
        <v>1451</v>
      </c>
      <c r="F642" t="str">
        <f>_xlfn.XLOOKUP(scd[[#This Row],[farm_id]],farms[farm_id],farms[farmer_name])</f>
        <v>Farmer_204</v>
      </c>
      <c r="G642" t="str">
        <f>_xlfn.XLOOKUP(scd[[#This Row],[farm_id]],farms[farm_id],farms[village])</f>
        <v>Village_106</v>
      </c>
      <c r="H642" t="str">
        <f>_xlfn.XLOOKUP(scd[[#This Row],[farm_id]],farms[farm_id],farms[district])</f>
        <v>Jaipur</v>
      </c>
      <c r="I642" t="str">
        <f>_xlfn.XLOOKUP(scd[[#This Row],[farm_id]],farms[farm_id],farms[state])</f>
        <v>Rajasthan</v>
      </c>
      <c r="J642" t="str">
        <f>_xlfn.XLOOKUP(scd[[#This Row],[district]],cooperatives[district],cooperatives[cooperative_id])</f>
        <v>Coop_8</v>
      </c>
      <c r="K642" t="str">
        <f>_xlfn.XLOOKUP(scd[[#This Row],[village]],collectioncenters[village],collectioncenters[collection_center_id])</f>
        <v>CC_9</v>
      </c>
      <c r="L642" t="str">
        <f>_xlfn.XLOOKUP(scd[[#This Row],[district]],chillingcenters[district],chillingcenters[chilling_center_id])</f>
        <v>Chill_8</v>
      </c>
      <c r="M642" t="str">
        <f>_xlfn.XLOOKUP(scd[[#This Row],[chilling_center_id]],chillingcenters[chilling_center_id],chillingcenters[zone])</f>
        <v>RJ1</v>
      </c>
      <c r="N642" t="str">
        <f>_xlfn.XLOOKUP(scd[[#This Row],[zone]],plants[zone],plants[processing_plant_id])</f>
        <v>Plant_2</v>
      </c>
      <c r="O642" t="s">
        <v>64</v>
      </c>
      <c r="P642">
        <v>2.2999999999999998</v>
      </c>
      <c r="Q642">
        <v>41.3</v>
      </c>
      <c r="R642">
        <v>4.3499999999999996</v>
      </c>
      <c r="S642">
        <v>8.2100000000000009</v>
      </c>
      <c r="T642">
        <v>28</v>
      </c>
      <c r="U642">
        <v>5.2</v>
      </c>
      <c r="V642" t="b">
        <v>1</v>
      </c>
      <c r="W642">
        <v>0</v>
      </c>
      <c r="X642">
        <v>1936.14</v>
      </c>
      <c r="Y642" s="1">
        <v>45706</v>
      </c>
      <c r="Z642" t="s">
        <v>41</v>
      </c>
      <c r="AA642" t="s">
        <v>42</v>
      </c>
      <c r="AB642" t="s">
        <v>1454</v>
      </c>
      <c r="AC642">
        <v>118</v>
      </c>
      <c r="AD642">
        <v>41.3</v>
      </c>
      <c r="AE642">
        <v>46.88</v>
      </c>
    </row>
    <row r="643" spans="1:31" x14ac:dyDescent="0.25">
      <c r="A643" t="s">
        <v>2048</v>
      </c>
      <c r="B643" s="1">
        <v>45686</v>
      </c>
      <c r="C643" s="2">
        <v>45686.37222222222</v>
      </c>
      <c r="D643" s="2">
        <v>45686.398611111108</v>
      </c>
      <c r="E643" t="s">
        <v>2049</v>
      </c>
      <c r="F643" t="str">
        <f>_xlfn.XLOOKUP(scd[[#This Row],[farm_id]],farms[farm_id],farms[farmer_name])</f>
        <v>Farmer_512</v>
      </c>
      <c r="G643" t="str">
        <f>_xlfn.XLOOKUP(scd[[#This Row],[farm_id]],farms[farm_id],farms[village])</f>
        <v>Village_173</v>
      </c>
      <c r="H643" t="str">
        <f>_xlfn.XLOOKUP(scd[[#This Row],[farm_id]],farms[farm_id],farms[district])</f>
        <v>Ahmedabad</v>
      </c>
      <c r="I643" t="str">
        <f>_xlfn.XLOOKUP(scd[[#This Row],[farm_id]],farms[farm_id],farms[state])</f>
        <v>Gujarat</v>
      </c>
      <c r="J643" t="str">
        <f>_xlfn.XLOOKUP(scd[[#This Row],[district]],cooperatives[district],cooperatives[cooperative_id])</f>
        <v>Coop_24</v>
      </c>
      <c r="K643" t="str">
        <f>_xlfn.XLOOKUP(scd[[#This Row],[village]],collectioncenters[village],collectioncenters[collection_center_id])</f>
        <v>CC_83</v>
      </c>
      <c r="L643" t="str">
        <f>_xlfn.XLOOKUP(scd[[#This Row],[district]],chillingcenters[district],chillingcenters[chilling_center_id])</f>
        <v>Chill_24</v>
      </c>
      <c r="M643" t="str">
        <f>_xlfn.XLOOKUP(scd[[#This Row],[chilling_center_id]],chillingcenters[chilling_center_id],chillingcenters[zone])</f>
        <v>MH1</v>
      </c>
      <c r="N643" t="str">
        <f>_xlfn.XLOOKUP(scd[[#This Row],[zone]],plants[zone],plants[processing_plant_id])</f>
        <v>Plant_4</v>
      </c>
      <c r="O643" t="s">
        <v>697</v>
      </c>
      <c r="P643">
        <v>16</v>
      </c>
      <c r="Q643">
        <v>26.8</v>
      </c>
      <c r="R643">
        <v>4.3499999999999996</v>
      </c>
      <c r="S643">
        <v>8.86</v>
      </c>
      <c r="T643">
        <v>28.2</v>
      </c>
      <c r="U643">
        <v>7.3</v>
      </c>
      <c r="V643" t="b">
        <v>1</v>
      </c>
      <c r="W643">
        <v>0.3</v>
      </c>
      <c r="X643">
        <v>1293.99</v>
      </c>
      <c r="Y643" s="1">
        <v>45686</v>
      </c>
      <c r="Z643" t="s">
        <v>76</v>
      </c>
      <c r="AA643" t="s">
        <v>42</v>
      </c>
      <c r="AB643" t="s">
        <v>2051</v>
      </c>
      <c r="AC643">
        <v>38</v>
      </c>
      <c r="AD643">
        <v>26.5</v>
      </c>
      <c r="AE643">
        <v>48.83</v>
      </c>
    </row>
    <row r="644" spans="1:31" x14ac:dyDescent="0.25">
      <c r="A644" t="s">
        <v>2108</v>
      </c>
      <c r="B644" s="1">
        <v>45814</v>
      </c>
      <c r="C644" s="2">
        <v>45814.361111111109</v>
      </c>
      <c r="D644" s="2">
        <v>45814.448611111111</v>
      </c>
      <c r="E644" t="s">
        <v>1769</v>
      </c>
      <c r="F644" t="str">
        <f>_xlfn.XLOOKUP(scd[[#This Row],[farm_id]],farms[farm_id],farms[farmer_name])</f>
        <v>Farmer_77</v>
      </c>
      <c r="G644" t="str">
        <f>_xlfn.XLOOKUP(scd[[#This Row],[farm_id]],farms[farm_id],farms[village])</f>
        <v>Village_156</v>
      </c>
      <c r="H644" t="str">
        <f>_xlfn.XLOOKUP(scd[[#This Row],[farm_id]],farms[farm_id],farms[district])</f>
        <v>Gurugram</v>
      </c>
      <c r="I644" t="str">
        <f>_xlfn.XLOOKUP(scd[[#This Row],[farm_id]],farms[farm_id],farms[state])</f>
        <v>Haryana</v>
      </c>
      <c r="J644" t="str">
        <f>_xlfn.XLOOKUP(scd[[#This Row],[district]],cooperatives[district],cooperatives[cooperative_id])</f>
        <v>Coop_2</v>
      </c>
      <c r="K644" t="str">
        <f>_xlfn.XLOOKUP(scd[[#This Row],[village]],collectioncenters[village],collectioncenters[collection_center_id])</f>
        <v>CC_64</v>
      </c>
      <c r="L644" t="str">
        <f>_xlfn.XLOOKUP(scd[[#This Row],[district]],chillingcenters[district],chillingcenters[chilling_center_id])</f>
        <v>Chill_2</v>
      </c>
      <c r="M644" t="str">
        <f>_xlfn.XLOOKUP(scd[[#This Row],[chilling_center_id]],chillingcenters[chilling_center_id],chillingcenters[zone])</f>
        <v>HR1</v>
      </c>
      <c r="N644" t="str">
        <f>_xlfn.XLOOKUP(scd[[#This Row],[zone]],plants[zone],plants[processing_plant_id])</f>
        <v>Plant_11</v>
      </c>
      <c r="O644" t="s">
        <v>86</v>
      </c>
      <c r="P644">
        <v>8.5</v>
      </c>
      <c r="Q644">
        <v>31.5</v>
      </c>
      <c r="R644">
        <v>4.3499999999999996</v>
      </c>
      <c r="S644">
        <v>8.16</v>
      </c>
      <c r="T644">
        <v>31.1</v>
      </c>
      <c r="U644">
        <v>7.1</v>
      </c>
      <c r="V644" t="b">
        <v>1</v>
      </c>
      <c r="W644">
        <v>0.17</v>
      </c>
      <c r="X644">
        <v>1464.05</v>
      </c>
      <c r="Y644" s="1">
        <v>45815</v>
      </c>
      <c r="Z644" t="s">
        <v>118</v>
      </c>
      <c r="AA644" t="s">
        <v>42</v>
      </c>
      <c r="AB644" t="s">
        <v>2110</v>
      </c>
      <c r="AC644">
        <v>126</v>
      </c>
      <c r="AD644">
        <v>31.33</v>
      </c>
      <c r="AE644">
        <v>46.73</v>
      </c>
    </row>
    <row r="645" spans="1:31" x14ac:dyDescent="0.25">
      <c r="A645" t="s">
        <v>2130</v>
      </c>
      <c r="B645" s="1">
        <v>45809</v>
      </c>
      <c r="C645" s="2">
        <v>45809.185416666667</v>
      </c>
      <c r="D645" s="2">
        <v>45809.283333333333</v>
      </c>
      <c r="E645" t="s">
        <v>1194</v>
      </c>
      <c r="F645" t="str">
        <f>_xlfn.XLOOKUP(scd[[#This Row],[farm_id]],farms[farm_id],farms[farmer_name])</f>
        <v>Farmer_149</v>
      </c>
      <c r="G645" t="str">
        <f>_xlfn.XLOOKUP(scd[[#This Row],[farm_id]],farms[farm_id],farms[village])</f>
        <v>Village_135</v>
      </c>
      <c r="H645" t="str">
        <f>_xlfn.XLOOKUP(scd[[#This Row],[farm_id]],farms[farm_id],farms[district])</f>
        <v>Bikaner</v>
      </c>
      <c r="I645" t="str">
        <f>_xlfn.XLOOKUP(scd[[#This Row],[farm_id]],farms[farm_id],farms[state])</f>
        <v>Rajasthan</v>
      </c>
      <c r="J645" t="str">
        <f>_xlfn.XLOOKUP(scd[[#This Row],[district]],cooperatives[district],cooperatives[cooperative_id])</f>
        <v>Coop_14</v>
      </c>
      <c r="K645" t="str">
        <f>_xlfn.XLOOKUP(scd[[#This Row],[village]],collectioncenters[village],collectioncenters[collection_center_id])</f>
        <v>CC_41</v>
      </c>
      <c r="L645" t="str">
        <f>_xlfn.XLOOKUP(scd[[#This Row],[district]],chillingcenters[district],chillingcenters[chilling_center_id])</f>
        <v>Chill_14</v>
      </c>
      <c r="M645" t="str">
        <f>_xlfn.XLOOKUP(scd[[#This Row],[chilling_center_id]],chillingcenters[chilling_center_id],chillingcenters[zone])</f>
        <v>RJ1</v>
      </c>
      <c r="N645" t="str">
        <f>_xlfn.XLOOKUP(scd[[#This Row],[zone]],plants[zone],plants[processing_plant_id])</f>
        <v>Plant_2</v>
      </c>
      <c r="O645" t="s">
        <v>384</v>
      </c>
      <c r="P645">
        <v>1.4</v>
      </c>
      <c r="Q645">
        <v>61.6</v>
      </c>
      <c r="R645">
        <v>4.3499999999999996</v>
      </c>
      <c r="S645">
        <v>8.59</v>
      </c>
      <c r="T645">
        <v>29.6</v>
      </c>
      <c r="U645">
        <v>8.4</v>
      </c>
      <c r="V645" t="b">
        <v>1</v>
      </c>
      <c r="W645">
        <v>0.39</v>
      </c>
      <c r="X645">
        <v>2939.3</v>
      </c>
      <c r="Y645" s="1">
        <v>45810</v>
      </c>
      <c r="Z645" t="s">
        <v>41</v>
      </c>
      <c r="AA645" t="s">
        <v>42</v>
      </c>
      <c r="AB645" t="s">
        <v>2131</v>
      </c>
      <c r="AC645">
        <v>141</v>
      </c>
      <c r="AD645">
        <v>61.21</v>
      </c>
      <c r="AE645">
        <v>48.02</v>
      </c>
    </row>
    <row r="646" spans="1:31" x14ac:dyDescent="0.25">
      <c r="A646" t="s">
        <v>2422</v>
      </c>
      <c r="B646" s="1">
        <v>45784</v>
      </c>
      <c r="C646" s="2">
        <v>45784.216666666667</v>
      </c>
      <c r="D646" s="2">
        <v>45784.220138888886</v>
      </c>
      <c r="E646" t="s">
        <v>1270</v>
      </c>
      <c r="F646" t="str">
        <f>_xlfn.XLOOKUP(scd[[#This Row],[farm_id]],farms[farm_id],farms[farmer_name])</f>
        <v>Farmer_49</v>
      </c>
      <c r="G646" t="str">
        <f>_xlfn.XLOOKUP(scd[[#This Row],[farm_id]],farms[farm_id],farms[village])</f>
        <v>Village_147</v>
      </c>
      <c r="H646" t="str">
        <f>_xlfn.XLOOKUP(scd[[#This Row],[farm_id]],farms[farm_id],farms[district])</f>
        <v>Nashik</v>
      </c>
      <c r="I646" t="str">
        <f>_xlfn.XLOOKUP(scd[[#This Row],[farm_id]],farms[farm_id],farms[state])</f>
        <v>Maharashtra</v>
      </c>
      <c r="J646" t="str">
        <f>_xlfn.XLOOKUP(scd[[#This Row],[district]],cooperatives[district],cooperatives[cooperative_id])</f>
        <v>Coop_10</v>
      </c>
      <c r="K646" t="str">
        <f>_xlfn.XLOOKUP(scd[[#This Row],[village]],collectioncenters[village],collectioncenters[collection_center_id])</f>
        <v>CC_54</v>
      </c>
      <c r="L646" t="str">
        <f>_xlfn.XLOOKUP(scd[[#This Row],[district]],chillingcenters[district],chillingcenters[chilling_center_id])</f>
        <v>Chill_10</v>
      </c>
      <c r="M646" t="str">
        <f>_xlfn.XLOOKUP(scd[[#This Row],[chilling_center_id]],chillingcenters[chilling_center_id],chillingcenters[zone])</f>
        <v>MH1</v>
      </c>
      <c r="N646" t="str">
        <f>_xlfn.XLOOKUP(scd[[#This Row],[zone]],plants[zone],plants[processing_plant_id])</f>
        <v>Plant_4</v>
      </c>
      <c r="O646" t="s">
        <v>319</v>
      </c>
      <c r="P646">
        <v>7.2</v>
      </c>
      <c r="Q646">
        <v>44.9</v>
      </c>
      <c r="R646">
        <v>4.3499999999999996</v>
      </c>
      <c r="S646">
        <v>8.17</v>
      </c>
      <c r="T646">
        <v>32.5</v>
      </c>
      <c r="U646">
        <v>12</v>
      </c>
      <c r="V646" t="b">
        <v>0</v>
      </c>
      <c r="W646">
        <v>5.04</v>
      </c>
      <c r="X646">
        <v>1863.85</v>
      </c>
      <c r="Y646" s="1">
        <v>45787</v>
      </c>
      <c r="Z646" t="s">
        <v>41</v>
      </c>
      <c r="AA646" t="s">
        <v>42</v>
      </c>
      <c r="AB646" t="s">
        <v>2423</v>
      </c>
      <c r="AC646">
        <v>5</v>
      </c>
      <c r="AD646">
        <v>39.86</v>
      </c>
      <c r="AE646">
        <v>46.76</v>
      </c>
    </row>
    <row r="647" spans="1:31" x14ac:dyDescent="0.25">
      <c r="A647" t="s">
        <v>3216</v>
      </c>
      <c r="B647" s="1">
        <v>45736</v>
      </c>
      <c r="C647" s="2">
        <v>45736.451388888891</v>
      </c>
      <c r="D647" s="2">
        <v>45736.476388888892</v>
      </c>
      <c r="E647" t="s">
        <v>1293</v>
      </c>
      <c r="F647" t="str">
        <f>_xlfn.XLOOKUP(scd[[#This Row],[farm_id]],farms[farm_id],farms[farmer_name])</f>
        <v>Farmer_827</v>
      </c>
      <c r="G647" t="str">
        <f>_xlfn.XLOOKUP(scd[[#This Row],[farm_id]],farms[farm_id],farms[village])</f>
        <v>Village_189</v>
      </c>
      <c r="H647" t="str">
        <f>_xlfn.XLOOKUP(scd[[#This Row],[farm_id]],farms[farm_id],farms[district])</f>
        <v>Chennai</v>
      </c>
      <c r="I647" t="str">
        <f>_xlfn.XLOOKUP(scd[[#This Row],[farm_id]],farms[farm_id],farms[state])</f>
        <v>Tamil Nadu</v>
      </c>
      <c r="J647" t="str">
        <f>_xlfn.XLOOKUP(scd[[#This Row],[district]],cooperatives[district],cooperatives[cooperative_id])</f>
        <v>Coop_22</v>
      </c>
      <c r="K647" t="str">
        <f>_xlfn.XLOOKUP(scd[[#This Row],[village]],collectioncenters[village],collectioncenters[collection_center_id])</f>
        <v>CC_99</v>
      </c>
      <c r="L647" t="str">
        <f>_xlfn.XLOOKUP(scd[[#This Row],[district]],chillingcenters[district],chillingcenters[chilling_center_id])</f>
        <v>Chill_22</v>
      </c>
      <c r="M647" t="str">
        <f>_xlfn.XLOOKUP(scd[[#This Row],[chilling_center_id]],chillingcenters[chilling_center_id],chillingcenters[zone])</f>
        <v>TN1</v>
      </c>
      <c r="N647" t="str">
        <f>_xlfn.XLOOKUP(scd[[#This Row],[zone]],plants[zone],plants[processing_plant_id])</f>
        <v>Plant_1</v>
      </c>
      <c r="O647" t="s">
        <v>313</v>
      </c>
      <c r="P647">
        <v>3.5</v>
      </c>
      <c r="Q647">
        <v>36.799999999999997</v>
      </c>
      <c r="R647">
        <v>4.3499999999999996</v>
      </c>
      <c r="S647">
        <v>8.31</v>
      </c>
      <c r="T647">
        <v>28.1</v>
      </c>
      <c r="U647">
        <v>9.1</v>
      </c>
      <c r="V647" t="b">
        <v>1</v>
      </c>
      <c r="W647">
        <v>0.38</v>
      </c>
      <c r="X647">
        <v>1718.3</v>
      </c>
      <c r="Y647" s="1">
        <v>45739</v>
      </c>
      <c r="Z647" t="s">
        <v>118</v>
      </c>
      <c r="AA647" t="s">
        <v>42</v>
      </c>
      <c r="AB647" t="s">
        <v>3217</v>
      </c>
      <c r="AC647">
        <v>36</v>
      </c>
      <c r="AD647">
        <v>36.419999999999902</v>
      </c>
      <c r="AE647">
        <v>47.18</v>
      </c>
    </row>
    <row r="648" spans="1:31" x14ac:dyDescent="0.25">
      <c r="A648" t="s">
        <v>1173</v>
      </c>
      <c r="B648" s="1">
        <v>45739</v>
      </c>
      <c r="C648" s="2">
        <v>45739.438194444447</v>
      </c>
      <c r="D648" s="2">
        <v>45739.460416666669</v>
      </c>
      <c r="E648" t="s">
        <v>304</v>
      </c>
      <c r="F648" t="str">
        <f>_xlfn.XLOOKUP(scd[[#This Row],[farm_id]],farms[farm_id],farms[farmer_name])</f>
        <v>Farmer_840</v>
      </c>
      <c r="G648" t="str">
        <f>_xlfn.XLOOKUP(scd[[#This Row],[farm_id]],farms[farm_id],farms[village])</f>
        <v>Village_144</v>
      </c>
      <c r="H648" t="str">
        <f>_xlfn.XLOOKUP(scd[[#This Row],[farm_id]],farms[farm_id],farms[district])</f>
        <v>Patiala</v>
      </c>
      <c r="I648" t="str">
        <f>_xlfn.XLOOKUP(scd[[#This Row],[farm_id]],farms[farm_id],farms[state])</f>
        <v>Punjab</v>
      </c>
      <c r="J648" t="str">
        <f>_xlfn.XLOOKUP(scd[[#This Row],[district]],cooperatives[district],cooperatives[cooperative_id])</f>
        <v>Coop_13</v>
      </c>
      <c r="K648" t="str">
        <f>_xlfn.XLOOKUP(scd[[#This Row],[village]],collectioncenters[village],collectioncenters[collection_center_id])</f>
        <v>CC_51</v>
      </c>
      <c r="L648" t="str">
        <f>_xlfn.XLOOKUP(scd[[#This Row],[district]],chillingcenters[district],chillingcenters[chilling_center_id])</f>
        <v>Chill_13</v>
      </c>
      <c r="M648" t="str">
        <f>_xlfn.XLOOKUP(scd[[#This Row],[chilling_center_id]],chillingcenters[chilling_center_id],chillingcenters[zone])</f>
        <v>PJ2</v>
      </c>
      <c r="N648" t="str">
        <f>_xlfn.XLOOKUP(scd[[#This Row],[zone]],plants[zone],plants[processing_plant_id])</f>
        <v>Plant_7</v>
      </c>
      <c r="O648" t="s">
        <v>409</v>
      </c>
      <c r="P648">
        <v>6.2</v>
      </c>
      <c r="Q648">
        <v>63.1</v>
      </c>
      <c r="R648">
        <v>4.3600000000000003</v>
      </c>
      <c r="S648">
        <v>8.17</v>
      </c>
      <c r="T648">
        <v>27.5</v>
      </c>
      <c r="U648">
        <v>3.8</v>
      </c>
      <c r="V648" t="b">
        <v>1</v>
      </c>
      <c r="W648">
        <v>0.26</v>
      </c>
      <c r="X648">
        <v>2941.54</v>
      </c>
      <c r="Y648" s="1">
        <v>45742</v>
      </c>
      <c r="Z648" t="s">
        <v>41</v>
      </c>
      <c r="AA648" t="s">
        <v>42</v>
      </c>
      <c r="AB648" t="s">
        <v>1176</v>
      </c>
      <c r="AC648">
        <v>32</v>
      </c>
      <c r="AD648">
        <v>62.84</v>
      </c>
      <c r="AE648">
        <v>46.81</v>
      </c>
    </row>
    <row r="649" spans="1:31" x14ac:dyDescent="0.25">
      <c r="A649" t="s">
        <v>1334</v>
      </c>
      <c r="B649" s="1">
        <v>45711</v>
      </c>
      <c r="C649" s="2">
        <v>45711.199999999997</v>
      </c>
      <c r="D649" s="2">
        <v>45711.225694444445</v>
      </c>
      <c r="E649" t="s">
        <v>613</v>
      </c>
      <c r="F649" t="str">
        <f>_xlfn.XLOOKUP(scd[[#This Row],[farm_id]],farms[farm_id],farms[farmer_name])</f>
        <v>Farmer_77</v>
      </c>
      <c r="G649" t="str">
        <f>_xlfn.XLOOKUP(scd[[#This Row],[farm_id]],farms[farm_id],farms[village])</f>
        <v>Village_199</v>
      </c>
      <c r="H649" t="str">
        <f>_xlfn.XLOOKUP(scd[[#This Row],[farm_id]],farms[farm_id],farms[district])</f>
        <v>Tiruchirappalli</v>
      </c>
      <c r="I649" t="str">
        <f>_xlfn.XLOOKUP(scd[[#This Row],[farm_id]],farms[farm_id],farms[state])</f>
        <v>Tamil Nadu</v>
      </c>
      <c r="J649" t="str">
        <f>_xlfn.XLOOKUP(scd[[#This Row],[district]],cooperatives[district],cooperatives[cooperative_id])</f>
        <v>Coop_9</v>
      </c>
      <c r="K649" t="str">
        <f>_xlfn.XLOOKUP(scd[[#This Row],[village]],collectioncenters[village],collectioncenters[collection_center_id])</f>
        <v>CC_109</v>
      </c>
      <c r="L649" t="str">
        <f>_xlfn.XLOOKUP(scd[[#This Row],[district]],chillingcenters[district],chillingcenters[chilling_center_id])</f>
        <v>Chill_9</v>
      </c>
      <c r="M649" t="str">
        <f>_xlfn.XLOOKUP(scd[[#This Row],[chilling_center_id]],chillingcenters[chilling_center_id],chillingcenters[zone])</f>
        <v>TN2</v>
      </c>
      <c r="N649" t="str">
        <f>_xlfn.XLOOKUP(scd[[#This Row],[zone]],plants[zone],plants[processing_plant_id])</f>
        <v>Plant_10</v>
      </c>
      <c r="O649" t="s">
        <v>831</v>
      </c>
      <c r="P649">
        <v>17.7</v>
      </c>
      <c r="Q649">
        <v>229.5</v>
      </c>
      <c r="R649">
        <v>4.3600000000000003</v>
      </c>
      <c r="S649">
        <v>8.26</v>
      </c>
      <c r="T649">
        <v>29.8</v>
      </c>
      <c r="U649">
        <v>27.8</v>
      </c>
      <c r="V649" t="b">
        <v>1</v>
      </c>
      <c r="W649">
        <v>0.48</v>
      </c>
      <c r="X649">
        <v>10782.26</v>
      </c>
      <c r="Y649" s="1">
        <v>45713</v>
      </c>
      <c r="Z649" t="s">
        <v>76</v>
      </c>
      <c r="AA649" t="s">
        <v>42</v>
      </c>
      <c r="AB649" t="s">
        <v>1335</v>
      </c>
      <c r="AC649">
        <v>37</v>
      </c>
      <c r="AD649">
        <v>229.02</v>
      </c>
      <c r="AE649">
        <v>47.08</v>
      </c>
    </row>
    <row r="650" spans="1:31" x14ac:dyDescent="0.25">
      <c r="A650" t="s">
        <v>1435</v>
      </c>
      <c r="B650" s="1">
        <v>45718</v>
      </c>
      <c r="C650" s="2">
        <v>45718.363888888889</v>
      </c>
      <c r="D650" s="2">
        <v>45718.442361111112</v>
      </c>
      <c r="E650" t="s">
        <v>276</v>
      </c>
      <c r="F650" t="str">
        <f>_xlfn.XLOOKUP(scd[[#This Row],[farm_id]],farms[farm_id],farms[farmer_name])</f>
        <v>Farmer_97</v>
      </c>
      <c r="G650" t="str">
        <f>_xlfn.XLOOKUP(scd[[#This Row],[farm_id]],farms[farm_id],farms[village])</f>
        <v>Village_171</v>
      </c>
      <c r="H650" t="str">
        <f>_xlfn.XLOOKUP(scd[[#This Row],[farm_id]],farms[farm_id],farms[district])</f>
        <v>Patiala</v>
      </c>
      <c r="I650" t="str">
        <f>_xlfn.XLOOKUP(scd[[#This Row],[farm_id]],farms[farm_id],farms[state])</f>
        <v>Punjab</v>
      </c>
      <c r="J650" t="str">
        <f>_xlfn.XLOOKUP(scd[[#This Row],[district]],cooperatives[district],cooperatives[cooperative_id])</f>
        <v>Coop_13</v>
      </c>
      <c r="K650" t="str">
        <f>_xlfn.XLOOKUP(scd[[#This Row],[village]],collectioncenters[village],collectioncenters[collection_center_id])</f>
        <v>CC_81</v>
      </c>
      <c r="L650" t="str">
        <f>_xlfn.XLOOKUP(scd[[#This Row],[district]],chillingcenters[district],chillingcenters[chilling_center_id])</f>
        <v>Chill_13</v>
      </c>
      <c r="M650" t="str">
        <f>_xlfn.XLOOKUP(scd[[#This Row],[chilling_center_id]],chillingcenters[chilling_center_id],chillingcenters[zone])</f>
        <v>PJ2</v>
      </c>
      <c r="N650" t="str">
        <f>_xlfn.XLOOKUP(scd[[#This Row],[zone]],plants[zone],plants[processing_plant_id])</f>
        <v>Plant_7</v>
      </c>
      <c r="O650" t="s">
        <v>86</v>
      </c>
      <c r="P650">
        <v>14.7</v>
      </c>
      <c r="Q650">
        <v>31.6</v>
      </c>
      <c r="R650">
        <v>4.3600000000000003</v>
      </c>
      <c r="S650">
        <v>8.4499999999999993</v>
      </c>
      <c r="T650">
        <v>29.5</v>
      </c>
      <c r="U650">
        <v>8.5</v>
      </c>
      <c r="V650" t="b">
        <v>0</v>
      </c>
      <c r="W650">
        <v>0</v>
      </c>
      <c r="X650">
        <v>1505.74</v>
      </c>
      <c r="Y650" s="1">
        <v>45721</v>
      </c>
      <c r="Z650" t="s">
        <v>239</v>
      </c>
      <c r="AA650" t="s">
        <v>42</v>
      </c>
      <c r="AB650" t="s">
        <v>1437</v>
      </c>
      <c r="AC650">
        <v>113</v>
      </c>
      <c r="AD650">
        <v>31.6</v>
      </c>
      <c r="AE650">
        <v>47.65</v>
      </c>
    </row>
    <row r="651" spans="1:31" x14ac:dyDescent="0.25">
      <c r="A651" t="s">
        <v>2798</v>
      </c>
      <c r="B651" s="1">
        <v>45739</v>
      </c>
      <c r="C651" s="2">
        <v>45739.222916666666</v>
      </c>
      <c r="D651" s="2">
        <v>45739.231944444444</v>
      </c>
      <c r="E651" t="s">
        <v>2799</v>
      </c>
      <c r="F651" t="str">
        <f>_xlfn.XLOOKUP(scd[[#This Row],[farm_id]],farms[farm_id],farms[farmer_name])</f>
        <v>Farmer_275</v>
      </c>
      <c r="G651" t="str">
        <f>_xlfn.XLOOKUP(scd[[#This Row],[farm_id]],farms[farm_id],farms[village])</f>
        <v>Village_170</v>
      </c>
      <c r="H651" t="str">
        <f>_xlfn.XLOOKUP(scd[[#This Row],[farm_id]],farms[farm_id],farms[district])</f>
        <v>Tiruchirappalli</v>
      </c>
      <c r="I651" t="str">
        <f>_xlfn.XLOOKUP(scd[[#This Row],[farm_id]],farms[farm_id],farms[state])</f>
        <v>Tamil Nadu</v>
      </c>
      <c r="J651" t="str">
        <f>_xlfn.XLOOKUP(scd[[#This Row],[district]],cooperatives[district],cooperatives[cooperative_id])</f>
        <v>Coop_9</v>
      </c>
      <c r="K651" t="str">
        <f>_xlfn.XLOOKUP(scd[[#This Row],[village]],collectioncenters[village],collectioncenters[collection_center_id])</f>
        <v>CC_80</v>
      </c>
      <c r="L651" t="str">
        <f>_xlfn.XLOOKUP(scd[[#This Row],[district]],chillingcenters[district],chillingcenters[chilling_center_id])</f>
        <v>Chill_9</v>
      </c>
      <c r="M651" t="str">
        <f>_xlfn.XLOOKUP(scd[[#This Row],[chilling_center_id]],chillingcenters[chilling_center_id],chillingcenters[zone])</f>
        <v>TN2</v>
      </c>
      <c r="N651" t="str">
        <f>_xlfn.XLOOKUP(scd[[#This Row],[zone]],plants[zone],plants[processing_plant_id])</f>
        <v>Plant_10</v>
      </c>
      <c r="O651" t="s">
        <v>727</v>
      </c>
      <c r="P651">
        <v>12.3</v>
      </c>
      <c r="Q651">
        <v>9.3000000000000007</v>
      </c>
      <c r="R651">
        <v>4.3600000000000003</v>
      </c>
      <c r="S651">
        <v>8.48</v>
      </c>
      <c r="T651">
        <v>30.8</v>
      </c>
      <c r="U651">
        <v>11.7</v>
      </c>
      <c r="V651" t="b">
        <v>1</v>
      </c>
      <c r="W651">
        <v>0</v>
      </c>
      <c r="X651">
        <v>443.98</v>
      </c>
      <c r="Y651" s="1">
        <v>45741</v>
      </c>
      <c r="Z651" t="s">
        <v>76</v>
      </c>
      <c r="AA651" t="s">
        <v>42</v>
      </c>
      <c r="AB651" t="s">
        <v>2800</v>
      </c>
      <c r="AC651">
        <v>13</v>
      </c>
      <c r="AD651">
        <v>9.3000000000000007</v>
      </c>
      <c r="AE651">
        <v>47.74</v>
      </c>
    </row>
    <row r="652" spans="1:31" x14ac:dyDescent="0.25">
      <c r="A652" t="s">
        <v>3298</v>
      </c>
      <c r="B652" s="1">
        <v>45734</v>
      </c>
      <c r="C652" s="2">
        <v>45734.224999999999</v>
      </c>
      <c r="D652" s="2">
        <v>45734.290277777778</v>
      </c>
      <c r="E652" t="s">
        <v>600</v>
      </c>
      <c r="F652" t="str">
        <f>_xlfn.XLOOKUP(scd[[#This Row],[farm_id]],farms[farm_id],farms[farmer_name])</f>
        <v>Farmer_875</v>
      </c>
      <c r="G652" t="str">
        <f>_xlfn.XLOOKUP(scd[[#This Row],[farm_id]],farms[farm_id],farms[village])</f>
        <v>Village_97</v>
      </c>
      <c r="H652" t="str">
        <f>_xlfn.XLOOKUP(scd[[#This Row],[farm_id]],farms[farm_id],farms[district])</f>
        <v>Vadodara</v>
      </c>
      <c r="I652" t="str">
        <f>_xlfn.XLOOKUP(scd[[#This Row],[farm_id]],farms[farm_id],farms[state])</f>
        <v>Gujarat</v>
      </c>
      <c r="J652" t="str">
        <f>_xlfn.XLOOKUP(scd[[#This Row],[district]],cooperatives[district],cooperatives[cooperative_id])</f>
        <v>Coop_6</v>
      </c>
      <c r="K652" t="str">
        <f>_xlfn.XLOOKUP(scd[[#This Row],[village]],collectioncenters[village],collectioncenters[collection_center_id])</f>
        <v>CC_193</v>
      </c>
      <c r="L652" t="str">
        <f>_xlfn.XLOOKUP(scd[[#This Row],[district]],chillingcenters[district],chillingcenters[chilling_center_id])</f>
        <v>Chill_6</v>
      </c>
      <c r="M652" t="str">
        <f>_xlfn.XLOOKUP(scd[[#This Row],[chilling_center_id]],chillingcenters[chilling_center_id],chillingcenters[zone])</f>
        <v>MH1</v>
      </c>
      <c r="N652" t="str">
        <f>_xlfn.XLOOKUP(scd[[#This Row],[zone]],plants[zone],plants[processing_plant_id])</f>
        <v>Plant_4</v>
      </c>
      <c r="O652" t="s">
        <v>97</v>
      </c>
      <c r="P652">
        <v>7.1</v>
      </c>
      <c r="Q652">
        <v>28.7</v>
      </c>
      <c r="R652">
        <v>4.3600000000000003</v>
      </c>
      <c r="S652">
        <v>8.56</v>
      </c>
      <c r="T652">
        <v>23.3</v>
      </c>
      <c r="U652">
        <v>1.1000000000000001</v>
      </c>
      <c r="V652" t="b">
        <v>1</v>
      </c>
      <c r="W652">
        <v>0.16</v>
      </c>
      <c r="X652">
        <v>1369.35</v>
      </c>
      <c r="Y652" s="1">
        <v>45735</v>
      </c>
      <c r="Z652" t="s">
        <v>41</v>
      </c>
      <c r="AA652" t="s">
        <v>42</v>
      </c>
      <c r="AB652" t="s">
        <v>3300</v>
      </c>
      <c r="AC652">
        <v>94</v>
      </c>
      <c r="AD652">
        <v>28.54</v>
      </c>
      <c r="AE652">
        <v>47.98</v>
      </c>
    </row>
    <row r="653" spans="1:31" x14ac:dyDescent="0.25">
      <c r="A653" t="s">
        <v>465</v>
      </c>
      <c r="B653" s="1">
        <v>45789</v>
      </c>
      <c r="C653" s="2">
        <v>45789.407638888886</v>
      </c>
      <c r="D653" s="2">
        <v>45789.436111111114</v>
      </c>
      <c r="E653" t="s">
        <v>466</v>
      </c>
      <c r="F653" t="str">
        <f>_xlfn.XLOOKUP(scd[[#This Row],[farm_id]],farms[farm_id],farms[farmer_name])</f>
        <v>Farmer_748</v>
      </c>
      <c r="G653" t="str">
        <f>_xlfn.XLOOKUP(scd[[#This Row],[farm_id]],farms[farm_id],farms[village])</f>
        <v>Village_144</v>
      </c>
      <c r="H653" t="str">
        <f>_xlfn.XLOOKUP(scd[[#This Row],[farm_id]],farms[farm_id],farms[district])</f>
        <v>Panipat</v>
      </c>
      <c r="I653" t="str">
        <f>_xlfn.XLOOKUP(scd[[#This Row],[farm_id]],farms[farm_id],farms[state])</f>
        <v>Haryana</v>
      </c>
      <c r="J653" t="str">
        <f>_xlfn.XLOOKUP(scd[[#This Row],[district]],cooperatives[district],cooperatives[cooperative_id])</f>
        <v>Coop_28</v>
      </c>
      <c r="K653" t="str">
        <f>_xlfn.XLOOKUP(scd[[#This Row],[village]],collectioncenters[village],collectioncenters[collection_center_id])</f>
        <v>CC_51</v>
      </c>
      <c r="L653" t="str">
        <f>_xlfn.XLOOKUP(scd[[#This Row],[district]],chillingcenters[district],chillingcenters[chilling_center_id])</f>
        <v>Chill_28</v>
      </c>
      <c r="M653" t="str">
        <f>_xlfn.XLOOKUP(scd[[#This Row],[chilling_center_id]],chillingcenters[chilling_center_id],chillingcenters[zone])</f>
        <v>HR2</v>
      </c>
      <c r="N653" t="str">
        <f>_xlfn.XLOOKUP(scd[[#This Row],[zone]],plants[zone],plants[processing_plant_id])</f>
        <v>Plant_12</v>
      </c>
      <c r="O653" t="s">
        <v>467</v>
      </c>
      <c r="P653">
        <v>5.9</v>
      </c>
      <c r="Q653">
        <v>117.6</v>
      </c>
      <c r="R653">
        <v>4.37</v>
      </c>
      <c r="S653">
        <v>8.0299999999999994</v>
      </c>
      <c r="T653">
        <v>29.2</v>
      </c>
      <c r="U653">
        <v>10.8</v>
      </c>
      <c r="V653" t="b">
        <v>1</v>
      </c>
      <c r="W653">
        <v>0</v>
      </c>
      <c r="X653">
        <v>5461.34</v>
      </c>
      <c r="Y653" s="1">
        <v>45791</v>
      </c>
      <c r="Z653" t="s">
        <v>41</v>
      </c>
      <c r="AA653" t="s">
        <v>42</v>
      </c>
      <c r="AB653" t="s">
        <v>468</v>
      </c>
      <c r="AC653">
        <v>41</v>
      </c>
      <c r="AD653">
        <v>117.6</v>
      </c>
      <c r="AE653">
        <v>46.44</v>
      </c>
    </row>
    <row r="654" spans="1:31" x14ac:dyDescent="0.25">
      <c r="A654" t="s">
        <v>1042</v>
      </c>
      <c r="B654" s="1">
        <v>45744</v>
      </c>
      <c r="C654" s="2">
        <v>45744.444444444445</v>
      </c>
      <c r="D654" s="2">
        <v>45744.486805555556</v>
      </c>
      <c r="E654" t="s">
        <v>1043</v>
      </c>
      <c r="F654" t="str">
        <f>_xlfn.XLOOKUP(scd[[#This Row],[farm_id]],farms[farm_id],farms[farmer_name])</f>
        <v>Farmer_242</v>
      </c>
      <c r="G654" t="str">
        <f>_xlfn.XLOOKUP(scd[[#This Row],[farm_id]],farms[farm_id],farms[village])</f>
        <v>Village_51</v>
      </c>
      <c r="H654" t="str">
        <f>_xlfn.XLOOKUP(scd[[#This Row],[farm_id]],farms[farm_id],farms[district])</f>
        <v>Bikaner</v>
      </c>
      <c r="I654" t="str">
        <f>_xlfn.XLOOKUP(scd[[#This Row],[farm_id]],farms[farm_id],farms[state])</f>
        <v>Rajasthan</v>
      </c>
      <c r="J654" t="str">
        <f>_xlfn.XLOOKUP(scd[[#This Row],[district]],cooperatives[district],cooperatives[cooperative_id])</f>
        <v>Coop_14</v>
      </c>
      <c r="K654" t="str">
        <f>_xlfn.XLOOKUP(scd[[#This Row],[village]],collectioncenters[village],collectioncenters[collection_center_id])</f>
        <v>CC_146</v>
      </c>
      <c r="L654" t="str">
        <f>_xlfn.XLOOKUP(scd[[#This Row],[district]],chillingcenters[district],chillingcenters[chilling_center_id])</f>
        <v>Chill_14</v>
      </c>
      <c r="M654" t="str">
        <f>_xlfn.XLOOKUP(scd[[#This Row],[chilling_center_id]],chillingcenters[chilling_center_id],chillingcenters[zone])</f>
        <v>RJ1</v>
      </c>
      <c r="N654" t="str">
        <f>_xlfn.XLOOKUP(scd[[#This Row],[zone]],plants[zone],plants[processing_plant_id])</f>
        <v>Plant_2</v>
      </c>
      <c r="O654" t="s">
        <v>512</v>
      </c>
      <c r="P654">
        <v>3.5</v>
      </c>
      <c r="Q654">
        <v>60.8</v>
      </c>
      <c r="R654">
        <v>4.37</v>
      </c>
      <c r="S654">
        <v>9.11</v>
      </c>
      <c r="T654">
        <v>25.9</v>
      </c>
      <c r="U654">
        <v>7.6</v>
      </c>
      <c r="V654" t="b">
        <v>1</v>
      </c>
      <c r="W654">
        <v>0.11</v>
      </c>
      <c r="X654">
        <v>3015.08</v>
      </c>
      <c r="Y654" s="1">
        <v>45745</v>
      </c>
      <c r="Z654" t="s">
        <v>76</v>
      </c>
      <c r="AA654" t="s">
        <v>109</v>
      </c>
      <c r="AB654" t="s">
        <v>1044</v>
      </c>
      <c r="AC654">
        <v>61</v>
      </c>
      <c r="AD654">
        <v>60.69</v>
      </c>
      <c r="AE654">
        <v>49.68</v>
      </c>
    </row>
    <row r="655" spans="1:31" x14ac:dyDescent="0.25">
      <c r="A655" t="s">
        <v>1058</v>
      </c>
      <c r="B655" s="1">
        <v>45787</v>
      </c>
      <c r="C655" s="2">
        <v>45787.256944444445</v>
      </c>
      <c r="D655" s="2">
        <v>45787.276388888888</v>
      </c>
      <c r="E655" t="s">
        <v>1059</v>
      </c>
      <c r="F655" t="str">
        <f>_xlfn.XLOOKUP(scd[[#This Row],[farm_id]],farms[farm_id],farms[farmer_name])</f>
        <v>Farmer_625</v>
      </c>
      <c r="G655" t="str">
        <f>_xlfn.XLOOKUP(scd[[#This Row],[farm_id]],farms[farm_id],farms[village])</f>
        <v>Village_158</v>
      </c>
      <c r="H655" t="str">
        <f>_xlfn.XLOOKUP(scd[[#This Row],[farm_id]],farms[farm_id],farms[district])</f>
        <v>Bikaner</v>
      </c>
      <c r="I655" t="str">
        <f>_xlfn.XLOOKUP(scd[[#This Row],[farm_id]],farms[farm_id],farms[state])</f>
        <v>Rajasthan</v>
      </c>
      <c r="J655" t="str">
        <f>_xlfn.XLOOKUP(scd[[#This Row],[district]],cooperatives[district],cooperatives[cooperative_id])</f>
        <v>Coop_14</v>
      </c>
      <c r="K655" t="str">
        <f>_xlfn.XLOOKUP(scd[[#This Row],[village]],collectioncenters[village],collectioncenters[collection_center_id])</f>
        <v>CC_66</v>
      </c>
      <c r="L655" t="str">
        <f>_xlfn.XLOOKUP(scd[[#This Row],[district]],chillingcenters[district],chillingcenters[chilling_center_id])</f>
        <v>Chill_14</v>
      </c>
      <c r="M655" t="str">
        <f>_xlfn.XLOOKUP(scd[[#This Row],[chilling_center_id]],chillingcenters[chilling_center_id],chillingcenters[zone])</f>
        <v>RJ1</v>
      </c>
      <c r="N655" t="str">
        <f>_xlfn.XLOOKUP(scd[[#This Row],[zone]],plants[zone],plants[processing_plant_id])</f>
        <v>Plant_2</v>
      </c>
      <c r="O655" t="s">
        <v>273</v>
      </c>
      <c r="P655">
        <v>17.8</v>
      </c>
      <c r="Q655">
        <v>63.1</v>
      </c>
      <c r="R655">
        <v>4.37</v>
      </c>
      <c r="S655">
        <v>8.7200000000000006</v>
      </c>
      <c r="T655">
        <v>29.5</v>
      </c>
      <c r="U655">
        <v>3.2</v>
      </c>
      <c r="V655" t="b">
        <v>1</v>
      </c>
      <c r="W655">
        <v>0</v>
      </c>
      <c r="X655">
        <v>3060.98</v>
      </c>
      <c r="Y655" s="1">
        <v>45787</v>
      </c>
      <c r="Z655" t="s">
        <v>41</v>
      </c>
      <c r="AA655" t="s">
        <v>420</v>
      </c>
      <c r="AB655" t="s">
        <v>1060</v>
      </c>
      <c r="AC655">
        <v>28</v>
      </c>
      <c r="AD655">
        <v>63.1</v>
      </c>
      <c r="AE655">
        <v>48.51</v>
      </c>
    </row>
    <row r="656" spans="1:31" x14ac:dyDescent="0.25">
      <c r="A656" t="s">
        <v>1287</v>
      </c>
      <c r="B656" s="1">
        <v>45770</v>
      </c>
      <c r="C656" s="2">
        <v>45770.297222222223</v>
      </c>
      <c r="D656" s="2">
        <v>45770.327777777777</v>
      </c>
      <c r="E656" t="s">
        <v>1288</v>
      </c>
      <c r="F656" t="str">
        <f>_xlfn.XLOOKUP(scd[[#This Row],[farm_id]],farms[farm_id],farms[farmer_name])</f>
        <v>Farmer_105</v>
      </c>
      <c r="G656" t="str">
        <f>_xlfn.XLOOKUP(scd[[#This Row],[farm_id]],farms[farm_id],farms[village])</f>
        <v>Village_84</v>
      </c>
      <c r="H656" t="str">
        <f>_xlfn.XLOOKUP(scd[[#This Row],[farm_id]],farms[farm_id],farms[district])</f>
        <v>Mumbai Suburban</v>
      </c>
      <c r="I656" t="str">
        <f>_xlfn.XLOOKUP(scd[[#This Row],[farm_id]],farms[farm_id],farms[state])</f>
        <v>Maharashtra</v>
      </c>
      <c r="J656" t="str">
        <f>_xlfn.XLOOKUP(scd[[#This Row],[district]],cooperatives[district],cooperatives[cooperative_id])</f>
        <v>Coop_3</v>
      </c>
      <c r="K656" t="str">
        <f>_xlfn.XLOOKUP(scd[[#This Row],[village]],collectioncenters[village],collectioncenters[collection_center_id])</f>
        <v>CC_179</v>
      </c>
      <c r="L656" t="str">
        <f>_xlfn.XLOOKUP(scd[[#This Row],[district]],chillingcenters[district],chillingcenters[chilling_center_id])</f>
        <v>Chill_3</v>
      </c>
      <c r="M656" t="str">
        <f>_xlfn.XLOOKUP(scd[[#This Row],[chilling_center_id]],chillingcenters[chilling_center_id],chillingcenters[zone])</f>
        <v>MH1</v>
      </c>
      <c r="N656" t="str">
        <f>_xlfn.XLOOKUP(scd[[#This Row],[zone]],plants[zone],plants[processing_plant_id])</f>
        <v>Plant_4</v>
      </c>
      <c r="O656" t="s">
        <v>784</v>
      </c>
      <c r="P656">
        <v>2.8</v>
      </c>
      <c r="Q656">
        <v>17</v>
      </c>
      <c r="R656">
        <v>4.37</v>
      </c>
      <c r="S656">
        <v>8.49</v>
      </c>
      <c r="T656">
        <v>27.5</v>
      </c>
      <c r="U656">
        <v>8.6999999999999993</v>
      </c>
      <c r="V656" t="b">
        <v>0</v>
      </c>
      <c r="W656">
        <v>2.06</v>
      </c>
      <c r="X656">
        <v>714.43</v>
      </c>
      <c r="Y656" s="1">
        <v>45777</v>
      </c>
      <c r="Z656" t="s">
        <v>76</v>
      </c>
      <c r="AA656" t="s">
        <v>42</v>
      </c>
      <c r="AB656" t="s">
        <v>1291</v>
      </c>
      <c r="AC656">
        <v>44</v>
      </c>
      <c r="AD656">
        <v>14.94</v>
      </c>
      <c r="AE656">
        <v>47.82</v>
      </c>
    </row>
    <row r="657" spans="1:31" x14ac:dyDescent="0.25">
      <c r="A657" t="s">
        <v>1426</v>
      </c>
      <c r="B657" s="1">
        <v>45754</v>
      </c>
      <c r="C657" s="2">
        <v>45754.355555555558</v>
      </c>
      <c r="D657" s="2">
        <v>45754.359027777777</v>
      </c>
      <c r="E657" t="s">
        <v>1427</v>
      </c>
      <c r="F657" t="str">
        <f>_xlfn.XLOOKUP(scd[[#This Row],[farm_id]],farms[farm_id],farms[farmer_name])</f>
        <v>Farmer_273</v>
      </c>
      <c r="G657" t="str">
        <f>_xlfn.XLOOKUP(scd[[#This Row],[farm_id]],farms[farm_id],farms[village])</f>
        <v>Village_60</v>
      </c>
      <c r="H657" t="str">
        <f>_xlfn.XLOOKUP(scd[[#This Row],[farm_id]],farms[farm_id],farms[district])</f>
        <v>Tiruchirappalli</v>
      </c>
      <c r="I657" t="str">
        <f>_xlfn.XLOOKUP(scd[[#This Row],[farm_id]],farms[farm_id],farms[state])</f>
        <v>Tamil Nadu</v>
      </c>
      <c r="J657" t="str">
        <f>_xlfn.XLOOKUP(scd[[#This Row],[district]],cooperatives[district],cooperatives[cooperative_id])</f>
        <v>Coop_9</v>
      </c>
      <c r="K657" t="str">
        <f>_xlfn.XLOOKUP(scd[[#This Row],[village]],collectioncenters[village],collectioncenters[collection_center_id])</f>
        <v>CC_156</v>
      </c>
      <c r="L657" t="str">
        <f>_xlfn.XLOOKUP(scd[[#This Row],[district]],chillingcenters[district],chillingcenters[chilling_center_id])</f>
        <v>Chill_9</v>
      </c>
      <c r="M657" t="str">
        <f>_xlfn.XLOOKUP(scd[[#This Row],[chilling_center_id]],chillingcenters[chilling_center_id],chillingcenters[zone])</f>
        <v>TN2</v>
      </c>
      <c r="N657" t="str">
        <f>_xlfn.XLOOKUP(scd[[#This Row],[zone]],plants[zone],plants[processing_plant_id])</f>
        <v>Plant_10</v>
      </c>
      <c r="O657" t="s">
        <v>502</v>
      </c>
      <c r="P657">
        <v>7.7</v>
      </c>
      <c r="Q657">
        <v>29.8</v>
      </c>
      <c r="R657">
        <v>4.37</v>
      </c>
      <c r="S657">
        <v>8.64</v>
      </c>
      <c r="T657">
        <v>30.9</v>
      </c>
      <c r="U657">
        <v>28.8</v>
      </c>
      <c r="V657" t="b">
        <v>1</v>
      </c>
      <c r="W657">
        <v>0.12</v>
      </c>
      <c r="X657">
        <v>1432.65</v>
      </c>
      <c r="Y657" s="1">
        <v>45755</v>
      </c>
      <c r="Z657" t="s">
        <v>41</v>
      </c>
      <c r="AA657" t="s">
        <v>42</v>
      </c>
      <c r="AB657" t="s">
        <v>1428</v>
      </c>
      <c r="AC657">
        <v>5</v>
      </c>
      <c r="AD657">
        <v>29.68</v>
      </c>
      <c r="AE657">
        <v>48.27</v>
      </c>
    </row>
    <row r="658" spans="1:31" x14ac:dyDescent="0.25">
      <c r="A658" t="s">
        <v>1829</v>
      </c>
      <c r="B658" s="1">
        <v>45719</v>
      </c>
      <c r="C658" s="2">
        <v>45719.269444444442</v>
      </c>
      <c r="D658" s="2">
        <v>45719.309027777781</v>
      </c>
      <c r="E658" t="s">
        <v>1830</v>
      </c>
      <c r="F658" t="str">
        <f>_xlfn.XLOOKUP(scd[[#This Row],[farm_id]],farms[farm_id],farms[farmer_name])</f>
        <v>Farmer_881</v>
      </c>
      <c r="G658" t="str">
        <f>_xlfn.XLOOKUP(scd[[#This Row],[farm_id]],farms[farm_id],farms[village])</f>
        <v>Village_50</v>
      </c>
      <c r="H658" t="str">
        <f>_xlfn.XLOOKUP(scd[[#This Row],[farm_id]],farms[farm_id],farms[district])</f>
        <v>Karnal</v>
      </c>
      <c r="I658" t="str">
        <f>_xlfn.XLOOKUP(scd[[#This Row],[farm_id]],farms[farm_id],farms[state])</f>
        <v>Haryana</v>
      </c>
      <c r="J658" t="str">
        <f>_xlfn.XLOOKUP(scd[[#This Row],[district]],cooperatives[district],cooperatives[cooperative_id])</f>
        <v>Coop_1</v>
      </c>
      <c r="K658" t="str">
        <f>_xlfn.XLOOKUP(scd[[#This Row],[village]],collectioncenters[village],collectioncenters[collection_center_id])</f>
        <v>CC_145</v>
      </c>
      <c r="L658" t="str">
        <f>_xlfn.XLOOKUP(scd[[#This Row],[district]],chillingcenters[district],chillingcenters[chilling_center_id])</f>
        <v>Chill_1</v>
      </c>
      <c r="M658" t="str">
        <f>_xlfn.XLOOKUP(scd[[#This Row],[chilling_center_id]],chillingcenters[chilling_center_id],chillingcenters[zone])</f>
        <v>HR1</v>
      </c>
      <c r="N658" t="str">
        <f>_xlfn.XLOOKUP(scd[[#This Row],[zone]],plants[zone],plants[processing_plant_id])</f>
        <v>Plant_11</v>
      </c>
      <c r="O658" t="s">
        <v>844</v>
      </c>
      <c r="P658">
        <v>8.3000000000000007</v>
      </c>
      <c r="Q658">
        <v>22.6</v>
      </c>
      <c r="R658">
        <v>4.37</v>
      </c>
      <c r="S658">
        <v>8.58</v>
      </c>
      <c r="T658">
        <v>31.5</v>
      </c>
      <c r="U658">
        <v>9.8000000000000007</v>
      </c>
      <c r="V658" t="b">
        <v>1</v>
      </c>
      <c r="W658">
        <v>0.19</v>
      </c>
      <c r="X658">
        <v>1077.7</v>
      </c>
      <c r="Y658" s="1">
        <v>45719</v>
      </c>
      <c r="Z658" t="s">
        <v>41</v>
      </c>
      <c r="AA658" t="s">
        <v>42</v>
      </c>
      <c r="AB658" t="s">
        <v>1831</v>
      </c>
      <c r="AC658">
        <v>57</v>
      </c>
      <c r="AD658">
        <v>22.41</v>
      </c>
      <c r="AE658">
        <v>48.09</v>
      </c>
    </row>
    <row r="659" spans="1:31" x14ac:dyDescent="0.25">
      <c r="A659" t="s">
        <v>1941</v>
      </c>
      <c r="B659" s="1">
        <v>45680</v>
      </c>
      <c r="C659" s="2">
        <v>45680.451388888891</v>
      </c>
      <c r="D659" s="2">
        <v>45680.457638888889</v>
      </c>
      <c r="E659" t="s">
        <v>1942</v>
      </c>
      <c r="F659" t="str">
        <f>_xlfn.XLOOKUP(scd[[#This Row],[farm_id]],farms[farm_id],farms[farmer_name])</f>
        <v>Farmer_121</v>
      </c>
      <c r="G659" t="str">
        <f>_xlfn.XLOOKUP(scd[[#This Row],[farm_id]],farms[farm_id],farms[village])</f>
        <v>Village_46</v>
      </c>
      <c r="H659" t="str">
        <f>_xlfn.XLOOKUP(scd[[#This Row],[farm_id]],farms[farm_id],farms[district])</f>
        <v>Bengaluru Rural</v>
      </c>
      <c r="I659" t="str">
        <f>_xlfn.XLOOKUP(scd[[#This Row],[farm_id]],farms[farm_id],farms[state])</f>
        <v>Karnataka</v>
      </c>
      <c r="J659" t="str">
        <f>_xlfn.XLOOKUP(scd[[#This Row],[district]],cooperatives[district],cooperatives[cooperative_id])</f>
        <v>Coop_19</v>
      </c>
      <c r="K659" t="str">
        <f>_xlfn.XLOOKUP(scd[[#This Row],[village]],collectioncenters[village],collectioncenters[collection_center_id])</f>
        <v>CC_140</v>
      </c>
      <c r="L659" t="str">
        <f>_xlfn.XLOOKUP(scd[[#This Row],[district]],chillingcenters[district],chillingcenters[chilling_center_id])</f>
        <v>Chill_19</v>
      </c>
      <c r="M659" t="str">
        <f>_xlfn.XLOOKUP(scd[[#This Row],[chilling_center_id]],chillingcenters[chilling_center_id],chillingcenters[zone])</f>
        <v>KA1</v>
      </c>
      <c r="N659" t="str">
        <f>_xlfn.XLOOKUP(scd[[#This Row],[zone]],plants[zone],plants[processing_plant_id])</f>
        <v>Plant_6</v>
      </c>
      <c r="O659" t="s">
        <v>1433</v>
      </c>
      <c r="P659">
        <v>21.5</v>
      </c>
      <c r="Q659">
        <v>11.6</v>
      </c>
      <c r="R659">
        <v>4.37</v>
      </c>
      <c r="S659">
        <v>8.84</v>
      </c>
      <c r="T659">
        <v>30.9</v>
      </c>
      <c r="U659">
        <v>12</v>
      </c>
      <c r="V659" t="b">
        <v>1</v>
      </c>
      <c r="W659">
        <v>0</v>
      </c>
      <c r="X659">
        <v>566.89</v>
      </c>
      <c r="Y659" s="1">
        <v>45682</v>
      </c>
      <c r="Z659" t="s">
        <v>41</v>
      </c>
      <c r="AA659" t="s">
        <v>109</v>
      </c>
      <c r="AB659" t="s">
        <v>1944</v>
      </c>
      <c r="AC659">
        <v>9</v>
      </c>
      <c r="AD659">
        <v>11.6</v>
      </c>
      <c r="AE659">
        <v>48.87</v>
      </c>
    </row>
    <row r="660" spans="1:31" x14ac:dyDescent="0.25">
      <c r="A660" t="s">
        <v>2337</v>
      </c>
      <c r="B660" s="1">
        <v>45662</v>
      </c>
      <c r="C660" s="2">
        <v>45662.323611111111</v>
      </c>
      <c r="D660" s="2">
        <v>45662.352777777778</v>
      </c>
      <c r="E660" t="s">
        <v>2338</v>
      </c>
      <c r="F660" t="str">
        <f>_xlfn.XLOOKUP(scd[[#This Row],[farm_id]],farms[farm_id],farms[farmer_name])</f>
        <v>Farmer_246</v>
      </c>
      <c r="G660" t="str">
        <f>_xlfn.XLOOKUP(scd[[#This Row],[farm_id]],farms[farm_id],farms[village])</f>
        <v>Village_137</v>
      </c>
      <c r="H660" t="str">
        <f>_xlfn.XLOOKUP(scd[[#This Row],[farm_id]],farms[farm_id],farms[district])</f>
        <v>Tiruchirappalli</v>
      </c>
      <c r="I660" t="str">
        <f>_xlfn.XLOOKUP(scd[[#This Row],[farm_id]],farms[farm_id],farms[state])</f>
        <v>Tamil Nadu</v>
      </c>
      <c r="J660" t="str">
        <f>_xlfn.XLOOKUP(scd[[#This Row],[district]],cooperatives[district],cooperatives[cooperative_id])</f>
        <v>Coop_9</v>
      </c>
      <c r="K660" t="str">
        <f>_xlfn.XLOOKUP(scd[[#This Row],[village]],collectioncenters[village],collectioncenters[collection_center_id])</f>
        <v>CC_43</v>
      </c>
      <c r="L660" t="str">
        <f>_xlfn.XLOOKUP(scd[[#This Row],[district]],chillingcenters[district],chillingcenters[chilling_center_id])</f>
        <v>Chill_9</v>
      </c>
      <c r="M660" t="str">
        <f>_xlfn.XLOOKUP(scd[[#This Row],[chilling_center_id]],chillingcenters[chilling_center_id],chillingcenters[zone])</f>
        <v>TN2</v>
      </c>
      <c r="N660" t="str">
        <f>_xlfn.XLOOKUP(scd[[#This Row],[zone]],plants[zone],plants[processing_plant_id])</f>
        <v>Plant_10</v>
      </c>
      <c r="O660" t="s">
        <v>409</v>
      </c>
      <c r="P660">
        <v>7.8</v>
      </c>
      <c r="Q660">
        <v>26</v>
      </c>
      <c r="R660">
        <v>4.37</v>
      </c>
      <c r="S660">
        <v>8.5</v>
      </c>
      <c r="T660">
        <v>28.4</v>
      </c>
      <c r="U660">
        <v>8.8000000000000007</v>
      </c>
      <c r="V660" t="b">
        <v>1</v>
      </c>
      <c r="W660">
        <v>0</v>
      </c>
      <c r="X660">
        <v>1244.0999999999999</v>
      </c>
      <c r="Y660" s="1">
        <v>45662</v>
      </c>
      <c r="Z660" t="s">
        <v>41</v>
      </c>
      <c r="AA660" t="s">
        <v>42</v>
      </c>
      <c r="AB660" t="s">
        <v>2340</v>
      </c>
      <c r="AC660">
        <v>42</v>
      </c>
      <c r="AD660">
        <v>26</v>
      </c>
      <c r="AE660">
        <v>47.85</v>
      </c>
    </row>
    <row r="661" spans="1:31" x14ac:dyDescent="0.25">
      <c r="A661" t="s">
        <v>2604</v>
      </c>
      <c r="B661" s="1">
        <v>45713</v>
      </c>
      <c r="C661" s="2">
        <v>45713.193055555559</v>
      </c>
      <c r="D661" s="2">
        <v>45713.196527777778</v>
      </c>
      <c r="E661" t="s">
        <v>1722</v>
      </c>
      <c r="F661" t="str">
        <f>_xlfn.XLOOKUP(scd[[#This Row],[farm_id]],farms[farm_id],farms[farmer_name])</f>
        <v>Farmer_576</v>
      </c>
      <c r="G661" t="str">
        <f>_xlfn.XLOOKUP(scd[[#This Row],[farm_id]],farms[farm_id],farms[village])</f>
        <v>Village_9</v>
      </c>
      <c r="H661" t="str">
        <f>_xlfn.XLOOKUP(scd[[#This Row],[farm_id]],farms[farm_id],farms[district])</f>
        <v>Mumbai Suburban</v>
      </c>
      <c r="I661" t="str">
        <f>_xlfn.XLOOKUP(scd[[#This Row],[farm_id]],farms[farm_id],farms[state])</f>
        <v>Maharashtra</v>
      </c>
      <c r="J661" t="str">
        <f>_xlfn.XLOOKUP(scd[[#This Row],[district]],cooperatives[district],cooperatives[cooperative_id])</f>
        <v>Coop_3</v>
      </c>
      <c r="K661" t="str">
        <f>_xlfn.XLOOKUP(scd[[#This Row],[village]],collectioncenters[village],collectioncenters[collection_center_id])</f>
        <v>CC_185</v>
      </c>
      <c r="L661" t="str">
        <f>_xlfn.XLOOKUP(scd[[#This Row],[district]],chillingcenters[district],chillingcenters[chilling_center_id])</f>
        <v>Chill_3</v>
      </c>
      <c r="M661" t="str">
        <f>_xlfn.XLOOKUP(scd[[#This Row],[chilling_center_id]],chillingcenters[chilling_center_id],chillingcenters[zone])</f>
        <v>MH1</v>
      </c>
      <c r="N661" t="str">
        <f>_xlfn.XLOOKUP(scd[[#This Row],[zone]],plants[zone],plants[processing_plant_id])</f>
        <v>Plant_4</v>
      </c>
      <c r="O661" t="s">
        <v>138</v>
      </c>
      <c r="P661">
        <v>5.6</v>
      </c>
      <c r="Q661">
        <v>141.6</v>
      </c>
      <c r="R661">
        <v>4.37</v>
      </c>
      <c r="S661">
        <v>8.7899999999999991</v>
      </c>
      <c r="T661">
        <v>34.1</v>
      </c>
      <c r="U661">
        <v>12</v>
      </c>
      <c r="V661" t="b">
        <v>1</v>
      </c>
      <c r="W661">
        <v>0.03</v>
      </c>
      <c r="X661">
        <v>6897.29</v>
      </c>
      <c r="Y661" s="1">
        <v>45714</v>
      </c>
      <c r="Z661" t="s">
        <v>41</v>
      </c>
      <c r="AA661" t="s">
        <v>42</v>
      </c>
      <c r="AB661" t="s">
        <v>2605</v>
      </c>
      <c r="AC661">
        <v>5</v>
      </c>
      <c r="AD661">
        <v>141.57</v>
      </c>
      <c r="AE661">
        <v>48.72</v>
      </c>
    </row>
    <row r="662" spans="1:31" x14ac:dyDescent="0.25">
      <c r="A662" t="s">
        <v>2613</v>
      </c>
      <c r="B662" s="1">
        <v>45776</v>
      </c>
      <c r="C662" s="2">
        <v>45776.294444444444</v>
      </c>
      <c r="D662" s="2">
        <v>45776.29791666667</v>
      </c>
      <c r="E662" t="s">
        <v>2614</v>
      </c>
      <c r="F662" t="str">
        <f>_xlfn.XLOOKUP(scd[[#This Row],[farm_id]],farms[farm_id],farms[farmer_name])</f>
        <v>Farmer_791</v>
      </c>
      <c r="G662" t="str">
        <f>_xlfn.XLOOKUP(scd[[#This Row],[farm_id]],farms[farm_id],farms[village])</f>
        <v>Village_198</v>
      </c>
      <c r="H662" t="str">
        <f>_xlfn.XLOOKUP(scd[[#This Row],[farm_id]],farms[farm_id],farms[district])</f>
        <v>Jalandhar</v>
      </c>
      <c r="I662" t="str">
        <f>_xlfn.XLOOKUP(scd[[#This Row],[farm_id]],farms[farm_id],farms[state])</f>
        <v>Punjab</v>
      </c>
      <c r="J662" t="str">
        <f>_xlfn.XLOOKUP(scd[[#This Row],[district]],cooperatives[district],cooperatives[cooperative_id])</f>
        <v>Coop_26</v>
      </c>
      <c r="K662" t="str">
        <f>_xlfn.XLOOKUP(scd[[#This Row],[village]],collectioncenters[village],collectioncenters[collection_center_id])</f>
        <v>CC_108</v>
      </c>
      <c r="L662" t="str">
        <f>_xlfn.XLOOKUP(scd[[#This Row],[district]],chillingcenters[district],chillingcenters[chilling_center_id])</f>
        <v>Chill_26</v>
      </c>
      <c r="M662" t="str">
        <f>_xlfn.XLOOKUP(scd[[#This Row],[chilling_center_id]],chillingcenters[chilling_center_id],chillingcenters[zone])</f>
        <v>PJ1</v>
      </c>
      <c r="N662" t="str">
        <f>_xlfn.XLOOKUP(scd[[#This Row],[zone]],plants[zone],plants[processing_plant_id])</f>
        <v>Plant_3</v>
      </c>
      <c r="O662" t="s">
        <v>117</v>
      </c>
      <c r="P662">
        <v>14.6</v>
      </c>
      <c r="Q662">
        <v>35.6</v>
      </c>
      <c r="R662">
        <v>4.37</v>
      </c>
      <c r="S662">
        <v>8.01</v>
      </c>
      <c r="T662">
        <v>27.8</v>
      </c>
      <c r="U662">
        <v>25.5</v>
      </c>
      <c r="V662" t="b">
        <v>1</v>
      </c>
      <c r="W662">
        <v>0</v>
      </c>
      <c r="X662">
        <v>1651.13</v>
      </c>
      <c r="Y662" s="1">
        <v>45777</v>
      </c>
      <c r="Z662" t="s">
        <v>41</v>
      </c>
      <c r="AA662" t="s">
        <v>42</v>
      </c>
      <c r="AB662" t="s">
        <v>2615</v>
      </c>
      <c r="AC662">
        <v>5</v>
      </c>
      <c r="AD662">
        <v>35.6</v>
      </c>
      <c r="AE662">
        <v>46.38</v>
      </c>
    </row>
    <row r="663" spans="1:31" x14ac:dyDescent="0.25">
      <c r="A663" t="s">
        <v>3131</v>
      </c>
      <c r="B663" s="1">
        <v>45758</v>
      </c>
      <c r="C663" s="2">
        <v>45758.191666666666</v>
      </c>
      <c r="D663" s="2">
        <v>45758.195138888892</v>
      </c>
      <c r="E663" t="s">
        <v>1462</v>
      </c>
      <c r="F663" t="str">
        <f>_xlfn.XLOOKUP(scd[[#This Row],[farm_id]],farms[farm_id],farms[farmer_name])</f>
        <v>Farmer_640</v>
      </c>
      <c r="G663" t="str">
        <f>_xlfn.XLOOKUP(scd[[#This Row],[farm_id]],farms[farm_id],farms[village])</f>
        <v>Village_10</v>
      </c>
      <c r="H663" t="str">
        <f>_xlfn.XLOOKUP(scd[[#This Row],[farm_id]],farms[farm_id],farms[district])</f>
        <v>Madurai</v>
      </c>
      <c r="I663" t="str">
        <f>_xlfn.XLOOKUP(scd[[#This Row],[farm_id]],farms[farm_id],farms[state])</f>
        <v>Tamil Nadu</v>
      </c>
      <c r="J663" t="str">
        <f>_xlfn.XLOOKUP(scd[[#This Row],[district]],cooperatives[district],cooperatives[cooperative_id])</f>
        <v>Coop_20</v>
      </c>
      <c r="K663" t="str">
        <f>_xlfn.XLOOKUP(scd[[#This Row],[village]],collectioncenters[village],collectioncenters[collection_center_id])</f>
        <v>CC_2</v>
      </c>
      <c r="L663" t="str">
        <f>_xlfn.XLOOKUP(scd[[#This Row],[district]],chillingcenters[district],chillingcenters[chilling_center_id])</f>
        <v>Chill_20</v>
      </c>
      <c r="M663" t="str">
        <f>_xlfn.XLOOKUP(scd[[#This Row],[chilling_center_id]],chillingcenters[chilling_center_id],chillingcenters[zone])</f>
        <v>TN2</v>
      </c>
      <c r="N663" t="str">
        <f>_xlfn.XLOOKUP(scd[[#This Row],[zone]],plants[zone],plants[processing_plant_id])</f>
        <v>Plant_10</v>
      </c>
      <c r="O663" t="s">
        <v>697</v>
      </c>
      <c r="P663">
        <v>15.9</v>
      </c>
      <c r="Q663">
        <v>38.4</v>
      </c>
      <c r="R663">
        <v>4.37</v>
      </c>
      <c r="S663">
        <v>8.35</v>
      </c>
      <c r="T663">
        <v>25.6</v>
      </c>
      <c r="U663">
        <v>7.1</v>
      </c>
      <c r="V663" t="b">
        <v>1</v>
      </c>
      <c r="W663">
        <v>0.09</v>
      </c>
      <c r="X663">
        <v>1815.89</v>
      </c>
      <c r="Y663" s="1">
        <v>45761</v>
      </c>
      <c r="Z663" t="s">
        <v>118</v>
      </c>
      <c r="AA663" t="s">
        <v>42</v>
      </c>
      <c r="AB663" t="s">
        <v>3132</v>
      </c>
      <c r="AC663">
        <v>5</v>
      </c>
      <c r="AD663">
        <v>38.309999999999903</v>
      </c>
      <c r="AE663">
        <v>47.4</v>
      </c>
    </row>
    <row r="664" spans="1:31" x14ac:dyDescent="0.25">
      <c r="A664" t="s">
        <v>3152</v>
      </c>
      <c r="B664" s="1">
        <v>45690</v>
      </c>
      <c r="C664" s="2">
        <v>45690.369444444441</v>
      </c>
      <c r="D664" s="2">
        <v>45690.380555555559</v>
      </c>
      <c r="E664" t="s">
        <v>3153</v>
      </c>
      <c r="F664" t="str">
        <f>_xlfn.XLOOKUP(scd[[#This Row],[farm_id]],farms[farm_id],farms[farmer_name])</f>
        <v>Farmer_604</v>
      </c>
      <c r="G664" t="str">
        <f>_xlfn.XLOOKUP(scd[[#This Row],[farm_id]],farms[farm_id],farms[village])</f>
        <v>Village_68</v>
      </c>
      <c r="H664" t="str">
        <f>_xlfn.XLOOKUP(scd[[#This Row],[farm_id]],farms[farm_id],farms[district])</f>
        <v>Tiruchirappalli</v>
      </c>
      <c r="I664" t="str">
        <f>_xlfn.XLOOKUP(scd[[#This Row],[farm_id]],farms[farm_id],farms[state])</f>
        <v>Tamil Nadu</v>
      </c>
      <c r="J664" t="str">
        <f>_xlfn.XLOOKUP(scd[[#This Row],[district]],cooperatives[district],cooperatives[cooperative_id])</f>
        <v>Coop_9</v>
      </c>
      <c r="K664" t="str">
        <f>_xlfn.XLOOKUP(scd[[#This Row],[village]],collectioncenters[village],collectioncenters[collection_center_id])</f>
        <v>CC_163</v>
      </c>
      <c r="L664" t="str">
        <f>_xlfn.XLOOKUP(scd[[#This Row],[district]],chillingcenters[district],chillingcenters[chilling_center_id])</f>
        <v>Chill_9</v>
      </c>
      <c r="M664" t="str">
        <f>_xlfn.XLOOKUP(scd[[#This Row],[chilling_center_id]],chillingcenters[chilling_center_id],chillingcenters[zone])</f>
        <v>TN2</v>
      </c>
      <c r="N664" t="str">
        <f>_xlfn.XLOOKUP(scd[[#This Row],[zone]],plants[zone],plants[processing_plant_id])</f>
        <v>Plant_10</v>
      </c>
      <c r="O664" t="s">
        <v>64</v>
      </c>
      <c r="P664">
        <v>7.5</v>
      </c>
      <c r="Q664">
        <v>32.799999999999997</v>
      </c>
      <c r="R664">
        <v>4.37</v>
      </c>
      <c r="S664">
        <v>8.3000000000000007</v>
      </c>
      <c r="T664">
        <v>35</v>
      </c>
      <c r="U664">
        <v>33.299999999999997</v>
      </c>
      <c r="V664" t="b">
        <v>1</v>
      </c>
      <c r="W664">
        <v>0.17</v>
      </c>
      <c r="X664">
        <v>1541.77</v>
      </c>
      <c r="Y664" s="1">
        <v>45691</v>
      </c>
      <c r="Z664" t="s">
        <v>41</v>
      </c>
      <c r="AA664" t="s">
        <v>42</v>
      </c>
      <c r="AB664" t="s">
        <v>3154</v>
      </c>
      <c r="AC664">
        <v>16</v>
      </c>
      <c r="AD664">
        <v>32.629999999999903</v>
      </c>
      <c r="AE664">
        <v>47.25</v>
      </c>
    </row>
    <row r="665" spans="1:31" x14ac:dyDescent="0.25">
      <c r="A665" t="s">
        <v>3198</v>
      </c>
      <c r="B665" s="1">
        <v>45688</v>
      </c>
      <c r="C665" s="2">
        <v>45688.311805555553</v>
      </c>
      <c r="D665" s="2">
        <v>45688.31527777778</v>
      </c>
      <c r="E665" t="s">
        <v>1929</v>
      </c>
      <c r="F665" t="str">
        <f>_xlfn.XLOOKUP(scd[[#This Row],[farm_id]],farms[farm_id],farms[farmer_name])</f>
        <v>Farmer_92</v>
      </c>
      <c r="G665" t="str">
        <f>_xlfn.XLOOKUP(scd[[#This Row],[farm_id]],farms[farm_id],farms[village])</f>
        <v>Village_108</v>
      </c>
      <c r="H665" t="str">
        <f>_xlfn.XLOOKUP(scd[[#This Row],[farm_id]],farms[farm_id],farms[district])</f>
        <v>Coimbatore</v>
      </c>
      <c r="I665" t="str">
        <f>_xlfn.XLOOKUP(scd[[#This Row],[farm_id]],farms[farm_id],farms[state])</f>
        <v>Tamil Nadu</v>
      </c>
      <c r="J665" t="str">
        <f>_xlfn.XLOOKUP(scd[[#This Row],[district]],cooperatives[district],cooperatives[cooperative_id])</f>
        <v>Coop_25</v>
      </c>
      <c r="K665" t="str">
        <f>_xlfn.XLOOKUP(scd[[#This Row],[village]],collectioncenters[village],collectioncenters[collection_center_id])</f>
        <v>CC_11</v>
      </c>
      <c r="L665" t="str">
        <f>_xlfn.XLOOKUP(scd[[#This Row],[district]],chillingcenters[district],chillingcenters[chilling_center_id])</f>
        <v>Chill_25</v>
      </c>
      <c r="M665" t="str">
        <f>_xlfn.XLOOKUP(scd[[#This Row],[chilling_center_id]],chillingcenters[chilling_center_id],chillingcenters[zone])</f>
        <v>TN2</v>
      </c>
      <c r="N665" t="str">
        <f>_xlfn.XLOOKUP(scd[[#This Row],[zone]],plants[zone],plants[processing_plant_id])</f>
        <v>Plant_10</v>
      </c>
      <c r="O665" t="s">
        <v>998</v>
      </c>
      <c r="P665">
        <v>7.3</v>
      </c>
      <c r="Q665">
        <v>46</v>
      </c>
      <c r="R665">
        <v>4.37</v>
      </c>
      <c r="S665">
        <v>8.52</v>
      </c>
      <c r="T665">
        <v>32.4</v>
      </c>
      <c r="U665">
        <v>32.4</v>
      </c>
      <c r="V665" t="b">
        <v>0</v>
      </c>
      <c r="W665">
        <v>4.07</v>
      </c>
      <c r="X665">
        <v>2008.87</v>
      </c>
      <c r="Y665" s="1">
        <v>45689</v>
      </c>
      <c r="Z665" t="s">
        <v>41</v>
      </c>
      <c r="AA665" t="s">
        <v>216</v>
      </c>
      <c r="AB665" t="s">
        <v>3199</v>
      </c>
      <c r="AC665">
        <v>5</v>
      </c>
      <c r="AD665">
        <v>41.93</v>
      </c>
      <c r="AE665">
        <v>47.91</v>
      </c>
    </row>
    <row r="666" spans="1:31" x14ac:dyDescent="0.25">
      <c r="A666" t="s">
        <v>883</v>
      </c>
      <c r="B666" s="1">
        <v>45765</v>
      </c>
      <c r="C666" s="2">
        <v>45765.359027777777</v>
      </c>
      <c r="D666" s="2">
        <v>45765.383333333331</v>
      </c>
      <c r="E666" t="s">
        <v>884</v>
      </c>
      <c r="F666" t="str">
        <f>_xlfn.XLOOKUP(scd[[#This Row],[farm_id]],farms[farm_id],farms[farmer_name])</f>
        <v>Farmer_413</v>
      </c>
      <c r="G666" t="str">
        <f>_xlfn.XLOOKUP(scd[[#This Row],[farm_id]],farms[farm_id],farms[village])</f>
        <v>Village_7</v>
      </c>
      <c r="H666" t="str">
        <f>_xlfn.XLOOKUP(scd[[#This Row],[farm_id]],farms[farm_id],farms[district])</f>
        <v>Hubli</v>
      </c>
      <c r="I666" t="str">
        <f>_xlfn.XLOOKUP(scd[[#This Row],[farm_id]],farms[farm_id],farms[state])</f>
        <v>Karnataka</v>
      </c>
      <c r="J666" t="str">
        <f>_xlfn.XLOOKUP(scd[[#This Row],[district]],cooperatives[district],cooperatives[cooperative_id])</f>
        <v>Coop_18</v>
      </c>
      <c r="K666" t="str">
        <f>_xlfn.XLOOKUP(scd[[#This Row],[village]],collectioncenters[village],collectioncenters[collection_center_id])</f>
        <v>CC_165</v>
      </c>
      <c r="L666" t="str">
        <f>_xlfn.XLOOKUP(scd[[#This Row],[district]],chillingcenters[district],chillingcenters[chilling_center_id])</f>
        <v>Chill_18</v>
      </c>
      <c r="M666" t="str">
        <f>_xlfn.XLOOKUP(scd[[#This Row],[chilling_center_id]],chillingcenters[chilling_center_id],chillingcenters[zone])</f>
        <v>KA2</v>
      </c>
      <c r="N666" t="str">
        <f>_xlfn.XLOOKUP(scd[[#This Row],[zone]],plants[zone],plants[processing_plant_id])</f>
        <v>Plant_8</v>
      </c>
      <c r="O666" t="s">
        <v>674</v>
      </c>
      <c r="P666">
        <v>5.2</v>
      </c>
      <c r="Q666">
        <v>112.2</v>
      </c>
      <c r="R666">
        <v>4.38</v>
      </c>
      <c r="S666">
        <v>8.52</v>
      </c>
      <c r="T666">
        <v>27.8</v>
      </c>
      <c r="U666">
        <v>8.8000000000000007</v>
      </c>
      <c r="V666" t="b">
        <v>1</v>
      </c>
      <c r="W666">
        <v>0.04</v>
      </c>
      <c r="X666">
        <v>5379.19</v>
      </c>
      <c r="Y666" s="1">
        <v>45768</v>
      </c>
      <c r="Z666" t="s">
        <v>76</v>
      </c>
      <c r="AA666" t="s">
        <v>42</v>
      </c>
      <c r="AB666" t="s">
        <v>886</v>
      </c>
      <c r="AC666">
        <v>35</v>
      </c>
      <c r="AD666">
        <v>112.16</v>
      </c>
      <c r="AE666">
        <v>47.96</v>
      </c>
    </row>
    <row r="667" spans="1:31" x14ac:dyDescent="0.25">
      <c r="A667" t="s">
        <v>1760</v>
      </c>
      <c r="B667" s="1">
        <v>45704</v>
      </c>
      <c r="C667" s="2">
        <v>45704.44027777778</v>
      </c>
      <c r="D667" s="2">
        <v>45704.464583333334</v>
      </c>
      <c r="E667" t="s">
        <v>1761</v>
      </c>
      <c r="F667" t="str">
        <f>_xlfn.XLOOKUP(scd[[#This Row],[farm_id]],farms[farm_id],farms[farmer_name])</f>
        <v>Farmer_287</v>
      </c>
      <c r="G667" t="str">
        <f>_xlfn.XLOOKUP(scd[[#This Row],[farm_id]],farms[farm_id],farms[village])</f>
        <v>Village_35</v>
      </c>
      <c r="H667" t="str">
        <f>_xlfn.XLOOKUP(scd[[#This Row],[farm_id]],farms[farm_id],farms[district])</f>
        <v>Gurugram</v>
      </c>
      <c r="I667" t="str">
        <f>_xlfn.XLOOKUP(scd[[#This Row],[farm_id]],farms[farm_id],farms[state])</f>
        <v>Haryana</v>
      </c>
      <c r="J667" t="str">
        <f>_xlfn.XLOOKUP(scd[[#This Row],[district]],cooperatives[district],cooperatives[cooperative_id])</f>
        <v>Coop_2</v>
      </c>
      <c r="K667" t="str">
        <f>_xlfn.XLOOKUP(scd[[#This Row],[village]],collectioncenters[village],collectioncenters[collection_center_id])</f>
        <v>CC_128</v>
      </c>
      <c r="L667" t="str">
        <f>_xlfn.XLOOKUP(scd[[#This Row],[district]],chillingcenters[district],chillingcenters[chilling_center_id])</f>
        <v>Chill_2</v>
      </c>
      <c r="M667" t="str">
        <f>_xlfn.XLOOKUP(scd[[#This Row],[chilling_center_id]],chillingcenters[chilling_center_id],chillingcenters[zone])</f>
        <v>HR1</v>
      </c>
      <c r="N667" t="str">
        <f>_xlfn.XLOOKUP(scd[[#This Row],[zone]],plants[zone],plants[processing_plant_id])</f>
        <v>Plant_11</v>
      </c>
      <c r="O667" t="s">
        <v>138</v>
      </c>
      <c r="P667">
        <v>12.5</v>
      </c>
      <c r="Q667">
        <v>15.6</v>
      </c>
      <c r="R667">
        <v>4.38</v>
      </c>
      <c r="S667">
        <v>9.25</v>
      </c>
      <c r="T667">
        <v>33.799999999999997</v>
      </c>
      <c r="U667">
        <v>11.2</v>
      </c>
      <c r="V667" t="b">
        <v>1</v>
      </c>
      <c r="W667">
        <v>0</v>
      </c>
      <c r="X667">
        <v>782.34</v>
      </c>
      <c r="Y667" s="1">
        <v>45705</v>
      </c>
      <c r="Z667" t="s">
        <v>118</v>
      </c>
      <c r="AA667" t="s">
        <v>42</v>
      </c>
      <c r="AB667" t="s">
        <v>1763</v>
      </c>
      <c r="AC667">
        <v>35</v>
      </c>
      <c r="AD667">
        <v>15.6</v>
      </c>
      <c r="AE667">
        <v>50.15</v>
      </c>
    </row>
    <row r="668" spans="1:31" x14ac:dyDescent="0.25">
      <c r="A668" t="s">
        <v>1775</v>
      </c>
      <c r="B668" s="1">
        <v>45709</v>
      </c>
      <c r="C668" s="2">
        <v>45709.435416666667</v>
      </c>
      <c r="D668" s="2">
        <v>45709.522222222222</v>
      </c>
      <c r="E668" t="s">
        <v>1776</v>
      </c>
      <c r="F668" t="str">
        <f>_xlfn.XLOOKUP(scd[[#This Row],[farm_id]],farms[farm_id],farms[farmer_name])</f>
        <v>Farmer_504</v>
      </c>
      <c r="G668" t="str">
        <f>_xlfn.XLOOKUP(scd[[#This Row],[farm_id]],farms[farm_id],farms[village])</f>
        <v>Village_190</v>
      </c>
      <c r="H668" t="str">
        <f>_xlfn.XLOOKUP(scd[[#This Row],[farm_id]],farms[farm_id],farms[district])</f>
        <v>Vadodara</v>
      </c>
      <c r="I668" t="str">
        <f>_xlfn.XLOOKUP(scd[[#This Row],[farm_id]],farms[farm_id],farms[state])</f>
        <v>Gujarat</v>
      </c>
      <c r="J668" t="str">
        <f>_xlfn.XLOOKUP(scd[[#This Row],[district]],cooperatives[district],cooperatives[cooperative_id])</f>
        <v>Coop_6</v>
      </c>
      <c r="K668" t="str">
        <f>_xlfn.XLOOKUP(scd[[#This Row],[village]],collectioncenters[village],collectioncenters[collection_center_id])</f>
        <v>CC_101</v>
      </c>
      <c r="L668" t="str">
        <f>_xlfn.XLOOKUP(scd[[#This Row],[district]],chillingcenters[district],chillingcenters[chilling_center_id])</f>
        <v>Chill_6</v>
      </c>
      <c r="M668" t="str">
        <f>_xlfn.XLOOKUP(scd[[#This Row],[chilling_center_id]],chillingcenters[chilling_center_id],chillingcenters[zone])</f>
        <v>MH1</v>
      </c>
      <c r="N668" t="str">
        <f>_xlfn.XLOOKUP(scd[[#This Row],[zone]],plants[zone],plants[processing_plant_id])</f>
        <v>Plant_4</v>
      </c>
      <c r="O668" t="s">
        <v>994</v>
      </c>
      <c r="P668">
        <v>1.9</v>
      </c>
      <c r="Q668">
        <v>78.8</v>
      </c>
      <c r="R668">
        <v>4.38</v>
      </c>
      <c r="S668">
        <v>9.2200000000000006</v>
      </c>
      <c r="T668">
        <v>31.1</v>
      </c>
      <c r="U668">
        <v>8.6999999999999993</v>
      </c>
      <c r="V668" t="b">
        <v>1</v>
      </c>
      <c r="W668">
        <v>0</v>
      </c>
      <c r="X668">
        <v>3944.73</v>
      </c>
      <c r="Y668" s="1">
        <v>45716</v>
      </c>
      <c r="Z668" t="s">
        <v>41</v>
      </c>
      <c r="AA668" t="s">
        <v>42</v>
      </c>
      <c r="AB668" t="s">
        <v>1778</v>
      </c>
      <c r="AC668">
        <v>125</v>
      </c>
      <c r="AD668">
        <v>78.8</v>
      </c>
      <c r="AE668">
        <v>50.06</v>
      </c>
    </row>
    <row r="669" spans="1:31" x14ac:dyDescent="0.25">
      <c r="A669" t="s">
        <v>2290</v>
      </c>
      <c r="B669" s="1">
        <v>45820</v>
      </c>
      <c r="C669" s="2">
        <v>45820.364583333336</v>
      </c>
      <c r="D669" s="2">
        <v>45820.417361111111</v>
      </c>
      <c r="E669" t="s">
        <v>2291</v>
      </c>
      <c r="F669" t="str">
        <f>_xlfn.XLOOKUP(scd[[#This Row],[farm_id]],farms[farm_id],farms[farmer_name])</f>
        <v>Farmer_28</v>
      </c>
      <c r="G669" t="str">
        <f>_xlfn.XLOOKUP(scd[[#This Row],[farm_id]],farms[farm_id],farms[village])</f>
        <v>Village_69</v>
      </c>
      <c r="H669" t="str">
        <f>_xlfn.XLOOKUP(scd[[#This Row],[farm_id]],farms[farm_id],farms[district])</f>
        <v>Jalandhar</v>
      </c>
      <c r="I669" t="str">
        <f>_xlfn.XLOOKUP(scd[[#This Row],[farm_id]],farms[farm_id],farms[state])</f>
        <v>Punjab</v>
      </c>
      <c r="J669" t="str">
        <f>_xlfn.XLOOKUP(scd[[#This Row],[district]],cooperatives[district],cooperatives[cooperative_id])</f>
        <v>Coop_26</v>
      </c>
      <c r="K669" t="str">
        <f>_xlfn.XLOOKUP(scd[[#This Row],[village]],collectioncenters[village],collectioncenters[collection_center_id])</f>
        <v>CC_164</v>
      </c>
      <c r="L669" t="str">
        <f>_xlfn.XLOOKUP(scd[[#This Row],[district]],chillingcenters[district],chillingcenters[chilling_center_id])</f>
        <v>Chill_26</v>
      </c>
      <c r="M669" t="str">
        <f>_xlfn.XLOOKUP(scd[[#This Row],[chilling_center_id]],chillingcenters[chilling_center_id],chillingcenters[zone])</f>
        <v>PJ1</v>
      </c>
      <c r="N669" t="str">
        <f>_xlfn.XLOOKUP(scd[[#This Row],[zone]],plants[zone],plants[processing_plant_id])</f>
        <v>Plant_3</v>
      </c>
      <c r="O669" t="s">
        <v>615</v>
      </c>
      <c r="P669">
        <v>3.3</v>
      </c>
      <c r="Q669">
        <v>78.599999999999994</v>
      </c>
      <c r="R669">
        <v>4.38</v>
      </c>
      <c r="S669">
        <v>8.6</v>
      </c>
      <c r="T669">
        <v>29.8</v>
      </c>
      <c r="U669">
        <v>9.6999999999999993</v>
      </c>
      <c r="V669" t="b">
        <v>1</v>
      </c>
      <c r="W669">
        <v>0</v>
      </c>
      <c r="X669">
        <v>3788.52</v>
      </c>
      <c r="Y669" s="1">
        <v>45822</v>
      </c>
      <c r="Z669" t="s">
        <v>76</v>
      </c>
      <c r="AA669" t="s">
        <v>42</v>
      </c>
      <c r="AB669" t="s">
        <v>2292</v>
      </c>
      <c r="AC669">
        <v>76</v>
      </c>
      <c r="AD669">
        <v>78.599999999999994</v>
      </c>
      <c r="AE669">
        <v>48.2</v>
      </c>
    </row>
    <row r="670" spans="1:31" x14ac:dyDescent="0.25">
      <c r="A670" t="s">
        <v>2403</v>
      </c>
      <c r="B670" s="1">
        <v>45830</v>
      </c>
      <c r="C670" s="2">
        <v>45830.259027777778</v>
      </c>
      <c r="D670" s="2">
        <v>45830.262499999997</v>
      </c>
      <c r="E670" t="s">
        <v>2193</v>
      </c>
      <c r="F670" t="str">
        <f>_xlfn.XLOOKUP(scd[[#This Row],[farm_id]],farms[farm_id],farms[farmer_name])</f>
        <v>Farmer_216</v>
      </c>
      <c r="G670" t="str">
        <f>_xlfn.XLOOKUP(scd[[#This Row],[farm_id]],farms[farm_id],farms[village])</f>
        <v>Village_175</v>
      </c>
      <c r="H670" t="str">
        <f>_xlfn.XLOOKUP(scd[[#This Row],[farm_id]],farms[farm_id],farms[district])</f>
        <v>Bengaluru Rural</v>
      </c>
      <c r="I670" t="str">
        <f>_xlfn.XLOOKUP(scd[[#This Row],[farm_id]],farms[farm_id],farms[state])</f>
        <v>Karnataka</v>
      </c>
      <c r="J670" t="str">
        <f>_xlfn.XLOOKUP(scd[[#This Row],[district]],cooperatives[district],cooperatives[cooperative_id])</f>
        <v>Coop_19</v>
      </c>
      <c r="K670" t="str">
        <f>_xlfn.XLOOKUP(scd[[#This Row],[village]],collectioncenters[village],collectioncenters[collection_center_id])</f>
        <v>CC_84</v>
      </c>
      <c r="L670" t="str">
        <f>_xlfn.XLOOKUP(scd[[#This Row],[district]],chillingcenters[district],chillingcenters[chilling_center_id])</f>
        <v>Chill_19</v>
      </c>
      <c r="M670" t="str">
        <f>_xlfn.XLOOKUP(scd[[#This Row],[chilling_center_id]],chillingcenters[chilling_center_id],chillingcenters[zone])</f>
        <v>KA1</v>
      </c>
      <c r="N670" t="str">
        <f>_xlfn.XLOOKUP(scd[[#This Row],[zone]],plants[zone],plants[processing_plant_id])</f>
        <v>Plant_6</v>
      </c>
      <c r="O670" t="s">
        <v>75</v>
      </c>
      <c r="P670">
        <v>10.199999999999999</v>
      </c>
      <c r="Q670">
        <v>35.200000000000003</v>
      </c>
      <c r="R670">
        <v>4.38</v>
      </c>
      <c r="S670">
        <v>8.51</v>
      </c>
      <c r="T670">
        <v>32.1</v>
      </c>
      <c r="U670">
        <v>12</v>
      </c>
      <c r="V670" t="b">
        <v>0</v>
      </c>
      <c r="W670">
        <v>0</v>
      </c>
      <c r="X670">
        <v>1687.14</v>
      </c>
      <c r="Y670" s="1">
        <v>45830</v>
      </c>
      <c r="Z670" t="s">
        <v>76</v>
      </c>
      <c r="AA670" t="s">
        <v>42</v>
      </c>
      <c r="AB670" t="s">
        <v>2404</v>
      </c>
      <c r="AC670">
        <v>5</v>
      </c>
      <c r="AD670">
        <v>35.200000000000003</v>
      </c>
      <c r="AE670">
        <v>47.93</v>
      </c>
    </row>
    <row r="671" spans="1:31" x14ac:dyDescent="0.25">
      <c r="A671" t="s">
        <v>690</v>
      </c>
      <c r="B671" s="1">
        <v>45819</v>
      </c>
      <c r="C671" s="2">
        <v>45819.178472222222</v>
      </c>
      <c r="D671" s="2">
        <v>45819.240972222222</v>
      </c>
      <c r="E671" t="s">
        <v>691</v>
      </c>
      <c r="F671" t="str">
        <f>_xlfn.XLOOKUP(scd[[#This Row],[farm_id]],farms[farm_id],farms[farmer_name])</f>
        <v>Farmer_684</v>
      </c>
      <c r="G671" t="str">
        <f>_xlfn.XLOOKUP(scd[[#This Row],[farm_id]],farms[farm_id],farms[village])</f>
        <v>Village_193</v>
      </c>
      <c r="H671" t="str">
        <f>_xlfn.XLOOKUP(scd[[#This Row],[farm_id]],farms[farm_id],farms[district])</f>
        <v>Vadodara</v>
      </c>
      <c r="I671" t="str">
        <f>_xlfn.XLOOKUP(scd[[#This Row],[farm_id]],farms[farm_id],farms[state])</f>
        <v>Gujarat</v>
      </c>
      <c r="J671" t="str">
        <f>_xlfn.XLOOKUP(scd[[#This Row],[district]],cooperatives[district],cooperatives[cooperative_id])</f>
        <v>Coop_6</v>
      </c>
      <c r="K671" t="str">
        <f>_xlfn.XLOOKUP(scd[[#This Row],[village]],collectioncenters[village],collectioncenters[collection_center_id])</f>
        <v>CC_104</v>
      </c>
      <c r="L671" t="str">
        <f>_xlfn.XLOOKUP(scd[[#This Row],[district]],chillingcenters[district],chillingcenters[chilling_center_id])</f>
        <v>Chill_6</v>
      </c>
      <c r="M671" t="str">
        <f>_xlfn.XLOOKUP(scd[[#This Row],[chilling_center_id]],chillingcenters[chilling_center_id],chillingcenters[zone])</f>
        <v>MH1</v>
      </c>
      <c r="N671" t="str">
        <f>_xlfn.XLOOKUP(scd[[#This Row],[zone]],plants[zone],plants[processing_plant_id])</f>
        <v>Plant_4</v>
      </c>
      <c r="O671" t="s">
        <v>399</v>
      </c>
      <c r="P671">
        <v>20.3</v>
      </c>
      <c r="Q671">
        <v>27.3</v>
      </c>
      <c r="R671">
        <v>4.3899999999999997</v>
      </c>
      <c r="S671">
        <v>8.31</v>
      </c>
      <c r="T671">
        <v>31.4</v>
      </c>
      <c r="U671">
        <v>10</v>
      </c>
      <c r="V671" t="b">
        <v>0</v>
      </c>
      <c r="W671">
        <v>0</v>
      </c>
      <c r="X671">
        <v>1293.47</v>
      </c>
      <c r="Y671" s="1">
        <v>45819</v>
      </c>
      <c r="Z671" t="s">
        <v>41</v>
      </c>
      <c r="AA671" t="s">
        <v>42</v>
      </c>
      <c r="AB671" t="s">
        <v>693</v>
      </c>
      <c r="AC671">
        <v>90</v>
      </c>
      <c r="AD671">
        <v>27.3</v>
      </c>
      <c r="AE671">
        <v>47.38</v>
      </c>
    </row>
    <row r="672" spans="1:31" x14ac:dyDescent="0.25">
      <c r="A672" t="s">
        <v>2046</v>
      </c>
      <c r="B672" s="1">
        <v>45701</v>
      </c>
      <c r="C672" s="2">
        <v>45701.35</v>
      </c>
      <c r="D672" s="2">
        <v>45701.375694444447</v>
      </c>
      <c r="E672" t="s">
        <v>691</v>
      </c>
      <c r="F672" t="str">
        <f>_xlfn.XLOOKUP(scd[[#This Row],[farm_id]],farms[farm_id],farms[farmer_name])</f>
        <v>Farmer_684</v>
      </c>
      <c r="G672" t="str">
        <f>_xlfn.XLOOKUP(scd[[#This Row],[farm_id]],farms[farm_id],farms[village])</f>
        <v>Village_193</v>
      </c>
      <c r="H672" t="str">
        <f>_xlfn.XLOOKUP(scd[[#This Row],[farm_id]],farms[farm_id],farms[district])</f>
        <v>Vadodara</v>
      </c>
      <c r="I672" t="str">
        <f>_xlfn.XLOOKUP(scd[[#This Row],[farm_id]],farms[farm_id],farms[state])</f>
        <v>Gujarat</v>
      </c>
      <c r="J672" t="str">
        <f>_xlfn.XLOOKUP(scd[[#This Row],[district]],cooperatives[district],cooperatives[cooperative_id])</f>
        <v>Coop_6</v>
      </c>
      <c r="K672" t="str">
        <f>_xlfn.XLOOKUP(scd[[#This Row],[village]],collectioncenters[village],collectioncenters[collection_center_id])</f>
        <v>CC_104</v>
      </c>
      <c r="L672" t="str">
        <f>_xlfn.XLOOKUP(scd[[#This Row],[district]],chillingcenters[district],chillingcenters[chilling_center_id])</f>
        <v>Chill_6</v>
      </c>
      <c r="M672" t="str">
        <f>_xlfn.XLOOKUP(scd[[#This Row],[chilling_center_id]],chillingcenters[chilling_center_id],chillingcenters[zone])</f>
        <v>MH1</v>
      </c>
      <c r="N672" t="str">
        <f>_xlfn.XLOOKUP(scd[[#This Row],[zone]],plants[zone],plants[processing_plant_id])</f>
        <v>Plant_4</v>
      </c>
      <c r="O672" t="s">
        <v>355</v>
      </c>
      <c r="P672">
        <v>2.7</v>
      </c>
      <c r="Q672">
        <v>83.8</v>
      </c>
      <c r="R672">
        <v>4.3899999999999997</v>
      </c>
      <c r="S672">
        <v>8.24</v>
      </c>
      <c r="T672">
        <v>30.3</v>
      </c>
      <c r="U672">
        <v>10</v>
      </c>
      <c r="V672" t="b">
        <v>1</v>
      </c>
      <c r="W672">
        <v>0</v>
      </c>
      <c r="X672">
        <v>3952.85</v>
      </c>
      <c r="Y672" s="1">
        <v>45702</v>
      </c>
      <c r="Z672" t="s">
        <v>118</v>
      </c>
      <c r="AA672" t="s">
        <v>42</v>
      </c>
      <c r="AB672" t="s">
        <v>2047</v>
      </c>
      <c r="AC672">
        <v>37</v>
      </c>
      <c r="AD672">
        <v>83.8</v>
      </c>
      <c r="AE672">
        <v>47.17</v>
      </c>
    </row>
    <row r="673" spans="1:31" x14ac:dyDescent="0.25">
      <c r="A673" t="s">
        <v>2437</v>
      </c>
      <c r="B673" s="1">
        <v>45749</v>
      </c>
      <c r="C673" s="2">
        <v>45749.334027777775</v>
      </c>
      <c r="D673" s="2">
        <v>45749.337500000001</v>
      </c>
      <c r="E673" t="s">
        <v>953</v>
      </c>
      <c r="F673" t="str">
        <f>_xlfn.XLOOKUP(scd[[#This Row],[farm_id]],farms[farm_id],farms[farmer_name])</f>
        <v>Farmer_414</v>
      </c>
      <c r="G673" t="str">
        <f>_xlfn.XLOOKUP(scd[[#This Row],[farm_id]],farms[farm_id],farms[village])</f>
        <v>Village_2</v>
      </c>
      <c r="H673" t="str">
        <f>_xlfn.XLOOKUP(scd[[#This Row],[farm_id]],farms[farm_id],farms[district])</f>
        <v>Patiala</v>
      </c>
      <c r="I673" t="str">
        <f>_xlfn.XLOOKUP(scd[[#This Row],[farm_id]],farms[farm_id],farms[state])</f>
        <v>Punjab</v>
      </c>
      <c r="J673" t="str">
        <f>_xlfn.XLOOKUP(scd[[#This Row],[district]],cooperatives[district],cooperatives[cooperative_id])</f>
        <v>Coop_13</v>
      </c>
      <c r="K673" t="str">
        <f>_xlfn.XLOOKUP(scd[[#This Row],[village]],collectioncenters[village],collectioncenters[collection_center_id])</f>
        <v>CC_110</v>
      </c>
      <c r="L673" t="str">
        <f>_xlfn.XLOOKUP(scd[[#This Row],[district]],chillingcenters[district],chillingcenters[chilling_center_id])</f>
        <v>Chill_13</v>
      </c>
      <c r="M673" t="str">
        <f>_xlfn.XLOOKUP(scd[[#This Row],[chilling_center_id]],chillingcenters[chilling_center_id],chillingcenters[zone])</f>
        <v>PJ2</v>
      </c>
      <c r="N673" t="str">
        <f>_xlfn.XLOOKUP(scd[[#This Row],[zone]],plants[zone],plants[processing_plant_id])</f>
        <v>Plant_7</v>
      </c>
      <c r="O673" t="s">
        <v>605</v>
      </c>
      <c r="P673">
        <v>25.6</v>
      </c>
      <c r="Q673">
        <v>27.8</v>
      </c>
      <c r="R673">
        <v>4.3899999999999997</v>
      </c>
      <c r="S673">
        <v>8.5299999999999994</v>
      </c>
      <c r="T673">
        <v>27</v>
      </c>
      <c r="U673">
        <v>6.6</v>
      </c>
      <c r="V673" t="b">
        <v>1</v>
      </c>
      <c r="W673">
        <v>0</v>
      </c>
      <c r="X673">
        <v>1335.51</v>
      </c>
      <c r="Y673" s="1">
        <v>45756</v>
      </c>
      <c r="Z673" t="s">
        <v>239</v>
      </c>
      <c r="AA673" t="s">
        <v>54</v>
      </c>
      <c r="AB673" t="s">
        <v>2438</v>
      </c>
      <c r="AC673">
        <v>5</v>
      </c>
      <c r="AD673">
        <v>27.8</v>
      </c>
      <c r="AE673">
        <v>48.04</v>
      </c>
    </row>
    <row r="674" spans="1:31" x14ac:dyDescent="0.25">
      <c r="A674" t="s">
        <v>2620</v>
      </c>
      <c r="B674" s="1">
        <v>45722</v>
      </c>
      <c r="C674" s="2">
        <v>45722.430555555555</v>
      </c>
      <c r="D674" s="2">
        <v>45722.488888888889</v>
      </c>
      <c r="E674" t="s">
        <v>1751</v>
      </c>
      <c r="F674" t="str">
        <f>_xlfn.XLOOKUP(scd[[#This Row],[farm_id]],farms[farm_id],farms[farmer_name])</f>
        <v>Farmer_397</v>
      </c>
      <c r="G674" t="str">
        <f>_xlfn.XLOOKUP(scd[[#This Row],[farm_id]],farms[farm_id],farms[village])</f>
        <v>Village_17</v>
      </c>
      <c r="H674" t="str">
        <f>_xlfn.XLOOKUP(scd[[#This Row],[farm_id]],farms[farm_id],farms[district])</f>
        <v>Surat</v>
      </c>
      <c r="I674" t="str">
        <f>_xlfn.XLOOKUP(scd[[#This Row],[farm_id]],farms[farm_id],farms[state])</f>
        <v>Gujarat</v>
      </c>
      <c r="J674" t="str">
        <f>_xlfn.XLOOKUP(scd[[#This Row],[district]],cooperatives[district],cooperatives[cooperative_id])</f>
        <v>Coop_12</v>
      </c>
      <c r="K674" t="str">
        <f>_xlfn.XLOOKUP(scd[[#This Row],[village]],collectioncenters[village],collectioncenters[collection_center_id])</f>
        <v>CC_79</v>
      </c>
      <c r="L674" t="str">
        <f>_xlfn.XLOOKUP(scd[[#This Row],[district]],chillingcenters[district],chillingcenters[chilling_center_id])</f>
        <v>Chill_12</v>
      </c>
      <c r="M674" t="str">
        <f>_xlfn.XLOOKUP(scd[[#This Row],[chilling_center_id]],chillingcenters[chilling_center_id],chillingcenters[zone])</f>
        <v>MH1</v>
      </c>
      <c r="N674" t="str">
        <f>_xlfn.XLOOKUP(scd[[#This Row],[zone]],plants[zone],plants[processing_plant_id])</f>
        <v>Plant_4</v>
      </c>
      <c r="O674" t="s">
        <v>522</v>
      </c>
      <c r="P674">
        <v>9.9</v>
      </c>
      <c r="Q674">
        <v>11.7</v>
      </c>
      <c r="R674">
        <v>4.3899999999999997</v>
      </c>
      <c r="S674">
        <v>8.7100000000000009</v>
      </c>
      <c r="T674">
        <v>23.9</v>
      </c>
      <c r="U674">
        <v>3.6</v>
      </c>
      <c r="V674" t="b">
        <v>1</v>
      </c>
      <c r="W674">
        <v>0</v>
      </c>
      <c r="X674">
        <v>568.39</v>
      </c>
      <c r="Y674" s="1">
        <v>45724</v>
      </c>
      <c r="Z674" t="s">
        <v>41</v>
      </c>
      <c r="AA674" t="s">
        <v>42</v>
      </c>
      <c r="AB674" t="s">
        <v>2621</v>
      </c>
      <c r="AC674">
        <v>84</v>
      </c>
      <c r="AD674">
        <v>11.7</v>
      </c>
      <c r="AE674">
        <v>48.58</v>
      </c>
    </row>
    <row r="675" spans="1:31" x14ac:dyDescent="0.25">
      <c r="A675" t="s">
        <v>3181</v>
      </c>
      <c r="B675" s="1">
        <v>45751</v>
      </c>
      <c r="C675" s="2">
        <v>45751.310416666667</v>
      </c>
      <c r="D675" s="2">
        <v>45751.40625</v>
      </c>
      <c r="E675" t="s">
        <v>3182</v>
      </c>
      <c r="F675" t="str">
        <f>_xlfn.XLOOKUP(scd[[#This Row],[farm_id]],farms[farm_id],farms[farmer_name])</f>
        <v>Farmer_95</v>
      </c>
      <c r="G675" t="str">
        <f>_xlfn.XLOOKUP(scd[[#This Row],[farm_id]],farms[farm_id],farms[village])</f>
        <v>Village_112</v>
      </c>
      <c r="H675" t="str">
        <f>_xlfn.XLOOKUP(scd[[#This Row],[farm_id]],farms[farm_id],farms[district])</f>
        <v>Ahmedabad</v>
      </c>
      <c r="I675" t="str">
        <f>_xlfn.XLOOKUP(scd[[#This Row],[farm_id]],farms[farm_id],farms[state])</f>
        <v>Gujarat</v>
      </c>
      <c r="J675" t="str">
        <f>_xlfn.XLOOKUP(scd[[#This Row],[district]],cooperatives[district],cooperatives[cooperative_id])</f>
        <v>Coop_24</v>
      </c>
      <c r="K675" t="str">
        <f>_xlfn.XLOOKUP(scd[[#This Row],[village]],collectioncenters[village],collectioncenters[collection_center_id])</f>
        <v>CC_16</v>
      </c>
      <c r="L675" t="str">
        <f>_xlfn.XLOOKUP(scd[[#This Row],[district]],chillingcenters[district],chillingcenters[chilling_center_id])</f>
        <v>Chill_24</v>
      </c>
      <c r="M675" t="str">
        <f>_xlfn.XLOOKUP(scd[[#This Row],[chilling_center_id]],chillingcenters[chilling_center_id],chillingcenters[zone])</f>
        <v>MH1</v>
      </c>
      <c r="N675" t="str">
        <f>_xlfn.XLOOKUP(scd[[#This Row],[zone]],plants[zone],plants[processing_plant_id])</f>
        <v>Plant_4</v>
      </c>
      <c r="O675" t="s">
        <v>64</v>
      </c>
      <c r="P675">
        <v>27.7</v>
      </c>
      <c r="Q675">
        <v>109.9</v>
      </c>
      <c r="R675">
        <v>4.3899999999999997</v>
      </c>
      <c r="S675">
        <v>7.92</v>
      </c>
      <c r="T675">
        <v>25.5</v>
      </c>
      <c r="U675">
        <v>1.4</v>
      </c>
      <c r="V675" t="b">
        <v>1</v>
      </c>
      <c r="W675">
        <v>0.14000000000000001</v>
      </c>
      <c r="X675">
        <v>5072.01</v>
      </c>
      <c r="Y675" s="1">
        <v>45752</v>
      </c>
      <c r="Z675" t="s">
        <v>76</v>
      </c>
      <c r="AA675" t="s">
        <v>42</v>
      </c>
      <c r="AB675" t="s">
        <v>3183</v>
      </c>
      <c r="AC675">
        <v>138</v>
      </c>
      <c r="AD675">
        <v>109.76</v>
      </c>
      <c r="AE675">
        <v>46.21</v>
      </c>
    </row>
    <row r="676" spans="1:31" x14ac:dyDescent="0.25">
      <c r="A676" t="s">
        <v>945</v>
      </c>
      <c r="B676" s="1">
        <v>45719</v>
      </c>
      <c r="C676" s="2">
        <v>45719.294444444444</v>
      </c>
      <c r="D676" s="2">
        <v>45719.314583333333</v>
      </c>
      <c r="E676" t="s">
        <v>946</v>
      </c>
      <c r="F676" t="str">
        <f>_xlfn.XLOOKUP(scd[[#This Row],[farm_id]],farms[farm_id],farms[farmer_name])</f>
        <v>Farmer_783</v>
      </c>
      <c r="G676" t="str">
        <f>_xlfn.XLOOKUP(scd[[#This Row],[farm_id]],farms[farm_id],farms[village])</f>
        <v>Village_199</v>
      </c>
      <c r="H676" t="str">
        <f>_xlfn.XLOOKUP(scd[[#This Row],[farm_id]],farms[farm_id],farms[district])</f>
        <v>Jalandhar</v>
      </c>
      <c r="I676" t="str">
        <f>_xlfn.XLOOKUP(scd[[#This Row],[farm_id]],farms[farm_id],farms[state])</f>
        <v>Punjab</v>
      </c>
      <c r="J676" t="str">
        <f>_xlfn.XLOOKUP(scd[[#This Row],[district]],cooperatives[district],cooperatives[cooperative_id])</f>
        <v>Coop_26</v>
      </c>
      <c r="K676" t="str">
        <f>_xlfn.XLOOKUP(scd[[#This Row],[village]],collectioncenters[village],collectioncenters[collection_center_id])</f>
        <v>CC_109</v>
      </c>
      <c r="L676" t="str">
        <f>_xlfn.XLOOKUP(scd[[#This Row],[district]],chillingcenters[district],chillingcenters[chilling_center_id])</f>
        <v>Chill_26</v>
      </c>
      <c r="M676" t="str">
        <f>_xlfn.XLOOKUP(scd[[#This Row],[chilling_center_id]],chillingcenters[chilling_center_id],chillingcenters[zone])</f>
        <v>PJ1</v>
      </c>
      <c r="N676" t="str">
        <f>_xlfn.XLOOKUP(scd[[#This Row],[zone]],plants[zone],plants[processing_plant_id])</f>
        <v>Plant_3</v>
      </c>
      <c r="O676" t="s">
        <v>545</v>
      </c>
      <c r="P676">
        <v>5.2</v>
      </c>
      <c r="Q676">
        <v>15.5</v>
      </c>
      <c r="R676">
        <v>4.4000000000000004</v>
      </c>
      <c r="S676">
        <v>8.84</v>
      </c>
      <c r="T676">
        <v>29.9</v>
      </c>
      <c r="U676">
        <v>29.7</v>
      </c>
      <c r="V676" t="b">
        <v>0</v>
      </c>
      <c r="W676">
        <v>2.5299999999999998</v>
      </c>
      <c r="X676">
        <v>635.79</v>
      </c>
      <c r="Y676" s="1">
        <v>45719</v>
      </c>
      <c r="Z676" t="s">
        <v>41</v>
      </c>
      <c r="AA676" t="s">
        <v>42</v>
      </c>
      <c r="AB676" t="s">
        <v>947</v>
      </c>
      <c r="AC676">
        <v>29</v>
      </c>
      <c r="AD676">
        <v>12.97</v>
      </c>
      <c r="AE676">
        <v>49.02</v>
      </c>
    </row>
    <row r="677" spans="1:31" x14ac:dyDescent="0.25">
      <c r="A677" t="s">
        <v>1734</v>
      </c>
      <c r="B677" s="1">
        <v>45710</v>
      </c>
      <c r="C677" s="2">
        <v>45710.442361111112</v>
      </c>
      <c r="D677" s="2">
        <v>45710.525694444441</v>
      </c>
      <c r="E677" t="s">
        <v>1735</v>
      </c>
      <c r="F677" t="str">
        <f>_xlfn.XLOOKUP(scd[[#This Row],[farm_id]],farms[farm_id],farms[farmer_name])</f>
        <v>Farmer_828</v>
      </c>
      <c r="G677" t="str">
        <f>_xlfn.XLOOKUP(scd[[#This Row],[farm_id]],farms[farm_id],farms[village])</f>
        <v>Village_193</v>
      </c>
      <c r="H677" t="str">
        <f>_xlfn.XLOOKUP(scd[[#This Row],[farm_id]],farms[farm_id],farms[district])</f>
        <v>Tiruchirappalli</v>
      </c>
      <c r="I677" t="str">
        <f>_xlfn.XLOOKUP(scd[[#This Row],[farm_id]],farms[farm_id],farms[state])</f>
        <v>Tamil Nadu</v>
      </c>
      <c r="J677" t="str">
        <f>_xlfn.XLOOKUP(scd[[#This Row],[district]],cooperatives[district],cooperatives[cooperative_id])</f>
        <v>Coop_9</v>
      </c>
      <c r="K677" t="str">
        <f>_xlfn.XLOOKUP(scd[[#This Row],[village]],collectioncenters[village],collectioncenters[collection_center_id])</f>
        <v>CC_104</v>
      </c>
      <c r="L677" t="str">
        <f>_xlfn.XLOOKUP(scd[[#This Row],[district]],chillingcenters[district],chillingcenters[chilling_center_id])</f>
        <v>Chill_9</v>
      </c>
      <c r="M677" t="str">
        <f>_xlfn.XLOOKUP(scd[[#This Row],[chilling_center_id]],chillingcenters[chilling_center_id],chillingcenters[zone])</f>
        <v>TN2</v>
      </c>
      <c r="N677" t="str">
        <f>_xlfn.XLOOKUP(scd[[#This Row],[zone]],plants[zone],plants[processing_plant_id])</f>
        <v>Plant_10</v>
      </c>
      <c r="O677" t="s">
        <v>325</v>
      </c>
      <c r="P677">
        <v>35</v>
      </c>
      <c r="Q677">
        <v>33.4</v>
      </c>
      <c r="R677">
        <v>4.4000000000000004</v>
      </c>
      <c r="S677">
        <v>8.26</v>
      </c>
      <c r="T677">
        <v>24.3</v>
      </c>
      <c r="U677">
        <v>1.6</v>
      </c>
      <c r="V677" t="b">
        <v>1</v>
      </c>
      <c r="W677">
        <v>0</v>
      </c>
      <c r="X677">
        <v>1579.15</v>
      </c>
      <c r="Y677" s="1">
        <v>45717</v>
      </c>
      <c r="Z677" t="s">
        <v>76</v>
      </c>
      <c r="AA677" t="s">
        <v>42</v>
      </c>
      <c r="AB677" t="s">
        <v>1736</v>
      </c>
      <c r="AC677">
        <v>120</v>
      </c>
      <c r="AD677">
        <v>33.4</v>
      </c>
      <c r="AE677">
        <v>47.28</v>
      </c>
    </row>
    <row r="678" spans="1:31" x14ac:dyDescent="0.25">
      <c r="A678" t="s">
        <v>2089</v>
      </c>
      <c r="B678" s="1">
        <v>45762</v>
      </c>
      <c r="C678" s="2">
        <v>45762.219444444447</v>
      </c>
      <c r="D678" s="2">
        <v>45762.265277777777</v>
      </c>
      <c r="E678" t="s">
        <v>2060</v>
      </c>
      <c r="F678" t="str">
        <f>_xlfn.XLOOKUP(scd[[#This Row],[farm_id]],farms[farm_id],farms[farmer_name])</f>
        <v>Farmer_24</v>
      </c>
      <c r="G678" t="str">
        <f>_xlfn.XLOOKUP(scd[[#This Row],[farm_id]],farms[farm_id],farms[village])</f>
        <v>Village_54</v>
      </c>
      <c r="H678" t="str">
        <f>_xlfn.XLOOKUP(scd[[#This Row],[farm_id]],farms[farm_id],farms[district])</f>
        <v>Madurai</v>
      </c>
      <c r="I678" t="str">
        <f>_xlfn.XLOOKUP(scd[[#This Row],[farm_id]],farms[farm_id],farms[state])</f>
        <v>Tamil Nadu</v>
      </c>
      <c r="J678" t="str">
        <f>_xlfn.XLOOKUP(scd[[#This Row],[district]],cooperatives[district],cooperatives[cooperative_id])</f>
        <v>Coop_20</v>
      </c>
      <c r="K678" t="str">
        <f>_xlfn.XLOOKUP(scd[[#This Row],[village]],collectioncenters[village],collectioncenters[collection_center_id])</f>
        <v>CC_149</v>
      </c>
      <c r="L678" t="str">
        <f>_xlfn.XLOOKUP(scd[[#This Row],[district]],chillingcenters[district],chillingcenters[chilling_center_id])</f>
        <v>Chill_20</v>
      </c>
      <c r="M678" t="str">
        <f>_xlfn.XLOOKUP(scd[[#This Row],[chilling_center_id]],chillingcenters[chilling_center_id],chillingcenters[zone])</f>
        <v>TN2</v>
      </c>
      <c r="N678" t="str">
        <f>_xlfn.XLOOKUP(scd[[#This Row],[zone]],plants[zone],plants[processing_plant_id])</f>
        <v>Plant_10</v>
      </c>
      <c r="O678" t="s">
        <v>507</v>
      </c>
      <c r="P678">
        <v>7.2</v>
      </c>
      <c r="Q678">
        <v>10.5</v>
      </c>
      <c r="R678">
        <v>4.4000000000000004</v>
      </c>
      <c r="S678">
        <v>8.69</v>
      </c>
      <c r="T678">
        <v>28.6</v>
      </c>
      <c r="U678">
        <v>9.3000000000000007</v>
      </c>
      <c r="V678" t="b">
        <v>0</v>
      </c>
      <c r="W678">
        <v>0.65</v>
      </c>
      <c r="X678">
        <v>478.41</v>
      </c>
      <c r="Y678" s="1">
        <v>45762</v>
      </c>
      <c r="Z678" t="s">
        <v>41</v>
      </c>
      <c r="AA678" t="s">
        <v>42</v>
      </c>
      <c r="AB678" t="s">
        <v>2091</v>
      </c>
      <c r="AC678">
        <v>66</v>
      </c>
      <c r="AD678">
        <v>9.85</v>
      </c>
      <c r="AE678">
        <v>48.57</v>
      </c>
    </row>
    <row r="679" spans="1:31" x14ac:dyDescent="0.25">
      <c r="A679" t="s">
        <v>3111</v>
      </c>
      <c r="B679" s="1">
        <v>45768</v>
      </c>
      <c r="C679" s="2">
        <v>45768.396527777775</v>
      </c>
      <c r="D679" s="2">
        <v>45768.488194444442</v>
      </c>
      <c r="E679" t="s">
        <v>1761</v>
      </c>
      <c r="F679" t="str">
        <f>_xlfn.XLOOKUP(scd[[#This Row],[farm_id]],farms[farm_id],farms[farmer_name])</f>
        <v>Farmer_287</v>
      </c>
      <c r="G679" t="str">
        <f>_xlfn.XLOOKUP(scd[[#This Row],[farm_id]],farms[farm_id],farms[village])</f>
        <v>Village_35</v>
      </c>
      <c r="H679" t="str">
        <f>_xlfn.XLOOKUP(scd[[#This Row],[farm_id]],farms[farm_id],farms[district])</f>
        <v>Gurugram</v>
      </c>
      <c r="I679" t="str">
        <f>_xlfn.XLOOKUP(scd[[#This Row],[farm_id]],farms[farm_id],farms[state])</f>
        <v>Haryana</v>
      </c>
      <c r="J679" t="str">
        <f>_xlfn.XLOOKUP(scd[[#This Row],[district]],cooperatives[district],cooperatives[cooperative_id])</f>
        <v>Coop_2</v>
      </c>
      <c r="K679" t="str">
        <f>_xlfn.XLOOKUP(scd[[#This Row],[village]],collectioncenters[village],collectioncenters[collection_center_id])</f>
        <v>CC_128</v>
      </c>
      <c r="L679" t="str">
        <f>_xlfn.XLOOKUP(scd[[#This Row],[district]],chillingcenters[district],chillingcenters[chilling_center_id])</f>
        <v>Chill_2</v>
      </c>
      <c r="M679" t="str">
        <f>_xlfn.XLOOKUP(scd[[#This Row],[chilling_center_id]],chillingcenters[chilling_center_id],chillingcenters[zone])</f>
        <v>HR1</v>
      </c>
      <c r="N679" t="str">
        <f>_xlfn.XLOOKUP(scd[[#This Row],[zone]],plants[zone],plants[processing_plant_id])</f>
        <v>Plant_11</v>
      </c>
      <c r="O679" t="s">
        <v>1433</v>
      </c>
      <c r="P679">
        <v>8.6999999999999993</v>
      </c>
      <c r="Q679">
        <v>103.2</v>
      </c>
      <c r="R679">
        <v>4.4000000000000004</v>
      </c>
      <c r="S679">
        <v>8.31</v>
      </c>
      <c r="T679">
        <v>27.6</v>
      </c>
      <c r="U679">
        <v>6.9</v>
      </c>
      <c r="V679" t="b">
        <v>1</v>
      </c>
      <c r="W679">
        <v>0</v>
      </c>
      <c r="X679">
        <v>4894.78</v>
      </c>
      <c r="Y679" s="1">
        <v>45771</v>
      </c>
      <c r="Z679" t="s">
        <v>76</v>
      </c>
      <c r="AA679" t="s">
        <v>42</v>
      </c>
      <c r="AB679" t="s">
        <v>3112</v>
      </c>
      <c r="AC679">
        <v>132</v>
      </c>
      <c r="AD679">
        <v>103.2</v>
      </c>
      <c r="AE679">
        <v>47.43</v>
      </c>
    </row>
    <row r="680" spans="1:31" x14ac:dyDescent="0.25">
      <c r="A680" t="s">
        <v>557</v>
      </c>
      <c r="B680" s="1">
        <v>45681</v>
      </c>
      <c r="C680" s="2">
        <v>45681.45</v>
      </c>
      <c r="D680" s="2">
        <v>45681.509027777778</v>
      </c>
      <c r="E680" t="s">
        <v>558</v>
      </c>
      <c r="F680" t="str">
        <f>_xlfn.XLOOKUP(scd[[#This Row],[farm_id]],farms[farm_id],farms[farmer_name])</f>
        <v>Farmer_624</v>
      </c>
      <c r="G680" t="str">
        <f>_xlfn.XLOOKUP(scd[[#This Row],[farm_id]],farms[farm_id],farms[village])</f>
        <v>Village_113</v>
      </c>
      <c r="H680" t="str">
        <f>_xlfn.XLOOKUP(scd[[#This Row],[farm_id]],farms[farm_id],farms[district])</f>
        <v>Bikaner</v>
      </c>
      <c r="I680" t="str">
        <f>_xlfn.XLOOKUP(scd[[#This Row],[farm_id]],farms[farm_id],farms[state])</f>
        <v>Rajasthan</v>
      </c>
      <c r="J680" t="str">
        <f>_xlfn.XLOOKUP(scd[[#This Row],[district]],cooperatives[district],cooperatives[cooperative_id])</f>
        <v>Coop_14</v>
      </c>
      <c r="K680" t="str">
        <f>_xlfn.XLOOKUP(scd[[#This Row],[village]],collectioncenters[village],collectioncenters[collection_center_id])</f>
        <v>CC_17</v>
      </c>
      <c r="L680" t="str">
        <f>_xlfn.XLOOKUP(scd[[#This Row],[district]],chillingcenters[district],chillingcenters[chilling_center_id])</f>
        <v>Chill_14</v>
      </c>
      <c r="M680" t="str">
        <f>_xlfn.XLOOKUP(scd[[#This Row],[chilling_center_id]],chillingcenters[chilling_center_id],chillingcenters[zone])</f>
        <v>RJ1</v>
      </c>
      <c r="N680" t="str">
        <f>_xlfn.XLOOKUP(scd[[#This Row],[zone]],plants[zone],plants[processing_plant_id])</f>
        <v>Plant_2</v>
      </c>
      <c r="O680" t="s">
        <v>178</v>
      </c>
      <c r="P680">
        <v>11.8</v>
      </c>
      <c r="Q680">
        <v>57.3</v>
      </c>
      <c r="R680">
        <v>4.41</v>
      </c>
      <c r="S680">
        <v>8.8699999999999992</v>
      </c>
      <c r="T680">
        <v>34.9</v>
      </c>
      <c r="U680">
        <v>12</v>
      </c>
      <c r="V680" t="b">
        <v>1</v>
      </c>
      <c r="W680">
        <v>0</v>
      </c>
      <c r="X680">
        <v>2816.87</v>
      </c>
      <c r="Y680" s="1">
        <v>45684</v>
      </c>
      <c r="Z680" t="s">
        <v>41</v>
      </c>
      <c r="AA680" t="s">
        <v>42</v>
      </c>
      <c r="AB680" t="s">
        <v>561</v>
      </c>
      <c r="AC680">
        <v>85</v>
      </c>
      <c r="AD680">
        <v>57.3</v>
      </c>
      <c r="AE680">
        <v>49.16</v>
      </c>
    </row>
    <row r="681" spans="1:31" x14ac:dyDescent="0.25">
      <c r="A681" t="s">
        <v>577</v>
      </c>
      <c r="B681" s="1">
        <v>45814</v>
      </c>
      <c r="C681" s="2">
        <v>45814.281944444447</v>
      </c>
      <c r="D681" s="2">
        <v>45814.369444444441</v>
      </c>
      <c r="E681" t="s">
        <v>578</v>
      </c>
      <c r="F681" t="str">
        <f>_xlfn.XLOOKUP(scd[[#This Row],[farm_id]],farms[farm_id],farms[farmer_name])</f>
        <v>Farmer_376</v>
      </c>
      <c r="G681" t="str">
        <f>_xlfn.XLOOKUP(scd[[#This Row],[farm_id]],farms[farm_id],farms[village])</f>
        <v>Village_82</v>
      </c>
      <c r="H681" t="str">
        <f>_xlfn.XLOOKUP(scd[[#This Row],[farm_id]],farms[farm_id],farms[district])</f>
        <v>Bengaluru Rural</v>
      </c>
      <c r="I681" t="str">
        <f>_xlfn.XLOOKUP(scd[[#This Row],[farm_id]],farms[farm_id],farms[state])</f>
        <v>Karnataka</v>
      </c>
      <c r="J681" t="str">
        <f>_xlfn.XLOOKUP(scd[[#This Row],[district]],cooperatives[district],cooperatives[cooperative_id])</f>
        <v>Coop_19</v>
      </c>
      <c r="K681" t="str">
        <f>_xlfn.XLOOKUP(scd[[#This Row],[village]],collectioncenters[village],collectioncenters[collection_center_id])</f>
        <v>CC_177</v>
      </c>
      <c r="L681" t="str">
        <f>_xlfn.XLOOKUP(scd[[#This Row],[district]],chillingcenters[district],chillingcenters[chilling_center_id])</f>
        <v>Chill_19</v>
      </c>
      <c r="M681" t="str">
        <f>_xlfn.XLOOKUP(scd[[#This Row],[chilling_center_id]],chillingcenters[chilling_center_id],chillingcenters[zone])</f>
        <v>KA1</v>
      </c>
      <c r="N681" t="str">
        <f>_xlfn.XLOOKUP(scd[[#This Row],[zone]],plants[zone],plants[processing_plant_id])</f>
        <v>Plant_6</v>
      </c>
      <c r="O681" t="s">
        <v>431</v>
      </c>
      <c r="P681">
        <v>3.7</v>
      </c>
      <c r="Q681">
        <v>203.7</v>
      </c>
      <c r="R681">
        <v>4.41</v>
      </c>
      <c r="S681">
        <v>8.5299999999999994</v>
      </c>
      <c r="T681">
        <v>28</v>
      </c>
      <c r="U681">
        <v>3.8</v>
      </c>
      <c r="V681" t="b">
        <v>1</v>
      </c>
      <c r="W681">
        <v>0</v>
      </c>
      <c r="X681">
        <v>9806.1200000000008</v>
      </c>
      <c r="Y681" s="1">
        <v>45821</v>
      </c>
      <c r="Z681" t="s">
        <v>118</v>
      </c>
      <c r="AA681" t="s">
        <v>42</v>
      </c>
      <c r="AB681" t="s">
        <v>581</v>
      </c>
      <c r="AC681">
        <v>126</v>
      </c>
      <c r="AD681">
        <v>203.7</v>
      </c>
      <c r="AE681">
        <v>48.14</v>
      </c>
    </row>
    <row r="682" spans="1:31" x14ac:dyDescent="0.25">
      <c r="A682" t="s">
        <v>1143</v>
      </c>
      <c r="B682" s="1">
        <v>45804</v>
      </c>
      <c r="C682" s="2">
        <v>45804.193055555559</v>
      </c>
      <c r="D682" s="2">
        <v>45804.223611111112</v>
      </c>
      <c r="E682" t="s">
        <v>1144</v>
      </c>
      <c r="F682" t="str">
        <f>_xlfn.XLOOKUP(scd[[#This Row],[farm_id]],farms[farm_id],farms[farmer_name])</f>
        <v>Farmer_445</v>
      </c>
      <c r="G682" t="str">
        <f>_xlfn.XLOOKUP(scd[[#This Row],[farm_id]],farms[farm_id],farms[village])</f>
        <v>Village_135</v>
      </c>
      <c r="H682" t="str">
        <f>_xlfn.XLOOKUP(scd[[#This Row],[farm_id]],farms[farm_id],farms[district])</f>
        <v>Jalandhar</v>
      </c>
      <c r="I682" t="str">
        <f>_xlfn.XLOOKUP(scd[[#This Row],[farm_id]],farms[farm_id],farms[state])</f>
        <v>Punjab</v>
      </c>
      <c r="J682" t="str">
        <f>_xlfn.XLOOKUP(scd[[#This Row],[district]],cooperatives[district],cooperatives[cooperative_id])</f>
        <v>Coop_26</v>
      </c>
      <c r="K682" t="str">
        <f>_xlfn.XLOOKUP(scd[[#This Row],[village]],collectioncenters[village],collectioncenters[collection_center_id])</f>
        <v>CC_41</v>
      </c>
      <c r="L682" t="str">
        <f>_xlfn.XLOOKUP(scd[[#This Row],[district]],chillingcenters[district],chillingcenters[chilling_center_id])</f>
        <v>Chill_26</v>
      </c>
      <c r="M682" t="str">
        <f>_xlfn.XLOOKUP(scd[[#This Row],[chilling_center_id]],chillingcenters[chilling_center_id],chillingcenters[zone])</f>
        <v>PJ1</v>
      </c>
      <c r="N682" t="str">
        <f>_xlfn.XLOOKUP(scd[[#This Row],[zone]],plants[zone],plants[processing_plant_id])</f>
        <v>Plant_3</v>
      </c>
      <c r="O682" t="s">
        <v>683</v>
      </c>
      <c r="P682">
        <v>7.8</v>
      </c>
      <c r="Q682">
        <v>93.8</v>
      </c>
      <c r="R682">
        <v>4.41</v>
      </c>
      <c r="S682">
        <v>8.49</v>
      </c>
      <c r="T682">
        <v>29.5</v>
      </c>
      <c r="U682">
        <v>11.2</v>
      </c>
      <c r="V682" t="b">
        <v>1</v>
      </c>
      <c r="W682">
        <v>0.16</v>
      </c>
      <c r="X682">
        <v>4496.59</v>
      </c>
      <c r="Y682" s="1">
        <v>45804</v>
      </c>
      <c r="Z682" t="s">
        <v>41</v>
      </c>
      <c r="AA682" t="s">
        <v>42</v>
      </c>
      <c r="AB682" t="s">
        <v>1146</v>
      </c>
      <c r="AC682">
        <v>44</v>
      </c>
      <c r="AD682">
        <v>93.64</v>
      </c>
      <c r="AE682">
        <v>48.02</v>
      </c>
    </row>
    <row r="683" spans="1:31" x14ac:dyDescent="0.25">
      <c r="A683" t="s">
        <v>1186</v>
      </c>
      <c r="B683" s="1">
        <v>45835</v>
      </c>
      <c r="C683" s="2">
        <v>45835.434027777781</v>
      </c>
      <c r="D683" s="2">
        <v>45835.467361111114</v>
      </c>
      <c r="E683" t="s">
        <v>1187</v>
      </c>
      <c r="F683" t="str">
        <f>_xlfn.XLOOKUP(scd[[#This Row],[farm_id]],farms[farm_id],farms[farmer_name])</f>
        <v>Farmer_241</v>
      </c>
      <c r="G683" t="str">
        <f>_xlfn.XLOOKUP(scd[[#This Row],[farm_id]],farms[farm_id],farms[village])</f>
        <v>Village_191</v>
      </c>
      <c r="H683" t="str">
        <f>_xlfn.XLOOKUP(scd[[#This Row],[farm_id]],farms[farm_id],farms[district])</f>
        <v>Udaipur</v>
      </c>
      <c r="I683" t="str">
        <f>_xlfn.XLOOKUP(scd[[#This Row],[farm_id]],farms[farm_id],farms[state])</f>
        <v>Rajasthan</v>
      </c>
      <c r="J683" t="str">
        <f>_xlfn.XLOOKUP(scd[[#This Row],[district]],cooperatives[district],cooperatives[cooperative_id])</f>
        <v>Coop_17</v>
      </c>
      <c r="K683" t="str">
        <f>_xlfn.XLOOKUP(scd[[#This Row],[village]],collectioncenters[village],collectioncenters[collection_center_id])</f>
        <v>CC_102</v>
      </c>
      <c r="L683" t="str">
        <f>_xlfn.XLOOKUP(scd[[#This Row],[district]],chillingcenters[district],chillingcenters[chilling_center_id])</f>
        <v>Chill_17</v>
      </c>
      <c r="M683" t="str">
        <f>_xlfn.XLOOKUP(scd[[#This Row],[chilling_center_id]],chillingcenters[chilling_center_id],chillingcenters[zone])</f>
        <v>RJ2</v>
      </c>
      <c r="N683" t="str">
        <f>_xlfn.XLOOKUP(scd[[#This Row],[zone]],plants[zone],plants[processing_plant_id])</f>
        <v>Plant_5</v>
      </c>
      <c r="O683" t="s">
        <v>660</v>
      </c>
      <c r="P683">
        <v>1.7</v>
      </c>
      <c r="Q683">
        <v>17.399999999999999</v>
      </c>
      <c r="R683">
        <v>4.41</v>
      </c>
      <c r="S683">
        <v>8.43</v>
      </c>
      <c r="T683">
        <v>29.1</v>
      </c>
      <c r="U683">
        <v>6</v>
      </c>
      <c r="V683" t="b">
        <v>1</v>
      </c>
      <c r="W683">
        <v>0.28000000000000003</v>
      </c>
      <c r="X683">
        <v>819.02</v>
      </c>
      <c r="Y683" s="1">
        <v>45836</v>
      </c>
      <c r="Z683" t="s">
        <v>76</v>
      </c>
      <c r="AA683" t="s">
        <v>42</v>
      </c>
      <c r="AB683" t="s">
        <v>1188</v>
      </c>
      <c r="AC683">
        <v>48</v>
      </c>
      <c r="AD683">
        <v>17.119999999999902</v>
      </c>
      <c r="AE683">
        <v>47.84</v>
      </c>
    </row>
    <row r="684" spans="1:31" x14ac:dyDescent="0.25">
      <c r="A684" t="s">
        <v>1624</v>
      </c>
      <c r="B684" s="1">
        <v>45670</v>
      </c>
      <c r="C684" s="2">
        <v>45670.419444444444</v>
      </c>
      <c r="D684" s="2">
        <v>45670.458333333336</v>
      </c>
      <c r="E684" t="s">
        <v>1625</v>
      </c>
      <c r="F684" t="str">
        <f>_xlfn.XLOOKUP(scd[[#This Row],[farm_id]],farms[farm_id],farms[farmer_name])</f>
        <v>Farmer_339</v>
      </c>
      <c r="G684" t="str">
        <f>_xlfn.XLOOKUP(scd[[#This Row],[farm_id]],farms[farm_id],farms[village])</f>
        <v>Village_39</v>
      </c>
      <c r="H684" t="str">
        <f>_xlfn.XLOOKUP(scd[[#This Row],[farm_id]],farms[farm_id],farms[district])</f>
        <v>Udaipur</v>
      </c>
      <c r="I684" t="str">
        <f>_xlfn.XLOOKUP(scd[[#This Row],[farm_id]],farms[farm_id],farms[state])</f>
        <v>Rajasthan</v>
      </c>
      <c r="J684" t="str">
        <f>_xlfn.XLOOKUP(scd[[#This Row],[district]],cooperatives[district],cooperatives[cooperative_id])</f>
        <v>Coop_17</v>
      </c>
      <c r="K684" t="str">
        <f>_xlfn.XLOOKUP(scd[[#This Row],[village]],collectioncenters[village],collectioncenters[collection_center_id])</f>
        <v>CC_132</v>
      </c>
      <c r="L684" t="str">
        <f>_xlfn.XLOOKUP(scd[[#This Row],[district]],chillingcenters[district],chillingcenters[chilling_center_id])</f>
        <v>Chill_17</v>
      </c>
      <c r="M684" t="str">
        <f>_xlfn.XLOOKUP(scd[[#This Row],[chilling_center_id]],chillingcenters[chilling_center_id],chillingcenters[zone])</f>
        <v>RJ2</v>
      </c>
      <c r="N684" t="str">
        <f>_xlfn.XLOOKUP(scd[[#This Row],[zone]],plants[zone],plants[processing_plant_id])</f>
        <v>Plant_5</v>
      </c>
      <c r="O684" t="s">
        <v>75</v>
      </c>
      <c r="P684">
        <v>5.5</v>
      </c>
      <c r="Q684">
        <v>9.6</v>
      </c>
      <c r="R684">
        <v>4.41</v>
      </c>
      <c r="S684">
        <v>8.86</v>
      </c>
      <c r="T684">
        <v>32.700000000000003</v>
      </c>
      <c r="U684">
        <v>10.7</v>
      </c>
      <c r="V684" t="b">
        <v>0</v>
      </c>
      <c r="W684">
        <v>0</v>
      </c>
      <c r="X684">
        <v>471.65</v>
      </c>
      <c r="Y684" s="1">
        <v>45673</v>
      </c>
      <c r="Z684" t="s">
        <v>41</v>
      </c>
      <c r="AA684" t="s">
        <v>42</v>
      </c>
      <c r="AB684" t="s">
        <v>1626</v>
      </c>
      <c r="AC684">
        <v>56</v>
      </c>
      <c r="AD684">
        <v>9.6</v>
      </c>
      <c r="AE684">
        <v>49.13</v>
      </c>
    </row>
    <row r="685" spans="1:31" x14ac:dyDescent="0.25">
      <c r="A685" t="s">
        <v>1635</v>
      </c>
      <c r="B685" s="1">
        <v>45693</v>
      </c>
      <c r="C685" s="2">
        <v>45693.450694444444</v>
      </c>
      <c r="D685" s="2">
        <v>45693.476388888892</v>
      </c>
      <c r="E685" t="s">
        <v>1574</v>
      </c>
      <c r="F685" t="str">
        <f>_xlfn.XLOOKUP(scd[[#This Row],[farm_id]],farms[farm_id],farms[farmer_name])</f>
        <v>Farmer_118</v>
      </c>
      <c r="G685" t="str">
        <f>_xlfn.XLOOKUP(scd[[#This Row],[farm_id]],farms[farm_id],farms[village])</f>
        <v>Village_5</v>
      </c>
      <c r="H685" t="str">
        <f>_xlfn.XLOOKUP(scd[[#This Row],[farm_id]],farms[farm_id],farms[district])</f>
        <v>Gurugram</v>
      </c>
      <c r="I685" t="str">
        <f>_xlfn.XLOOKUP(scd[[#This Row],[farm_id]],farms[farm_id],farms[state])</f>
        <v>Haryana</v>
      </c>
      <c r="J685" t="str">
        <f>_xlfn.XLOOKUP(scd[[#This Row],[district]],cooperatives[district],cooperatives[cooperative_id])</f>
        <v>Coop_2</v>
      </c>
      <c r="K685" t="str">
        <f>_xlfn.XLOOKUP(scd[[#This Row],[village]],collectioncenters[village],collectioncenters[collection_center_id])</f>
        <v>CC_144</v>
      </c>
      <c r="L685" t="str">
        <f>_xlfn.XLOOKUP(scd[[#This Row],[district]],chillingcenters[district],chillingcenters[chilling_center_id])</f>
        <v>Chill_2</v>
      </c>
      <c r="M685" t="str">
        <f>_xlfn.XLOOKUP(scd[[#This Row],[chilling_center_id]],chillingcenters[chilling_center_id],chillingcenters[zone])</f>
        <v>HR1</v>
      </c>
      <c r="N685" t="str">
        <f>_xlfn.XLOOKUP(scd[[#This Row],[zone]],plants[zone],plants[processing_plant_id])</f>
        <v>Plant_11</v>
      </c>
      <c r="O685" t="s">
        <v>615</v>
      </c>
      <c r="P685">
        <v>9.6</v>
      </c>
      <c r="Q685">
        <v>29.2</v>
      </c>
      <c r="R685">
        <v>4.41</v>
      </c>
      <c r="S685">
        <v>8.5399999999999991</v>
      </c>
      <c r="T685">
        <v>31.1</v>
      </c>
      <c r="U685">
        <v>12</v>
      </c>
      <c r="V685" t="b">
        <v>0</v>
      </c>
      <c r="W685">
        <v>1.52</v>
      </c>
      <c r="X685">
        <v>1333.35</v>
      </c>
      <c r="Y685" s="1">
        <v>45700</v>
      </c>
      <c r="Z685" t="s">
        <v>41</v>
      </c>
      <c r="AA685" t="s">
        <v>42</v>
      </c>
      <c r="AB685" t="s">
        <v>1636</v>
      </c>
      <c r="AC685">
        <v>37</v>
      </c>
      <c r="AD685">
        <v>27.68</v>
      </c>
      <c r="AE685">
        <v>48.17</v>
      </c>
    </row>
    <row r="686" spans="1:31" x14ac:dyDescent="0.25">
      <c r="A686" t="s">
        <v>2427</v>
      </c>
      <c r="B686" s="1">
        <v>45824</v>
      </c>
      <c r="C686" s="2">
        <v>45824.171527777777</v>
      </c>
      <c r="D686" s="2">
        <v>45824.175000000003</v>
      </c>
      <c r="E686" t="s">
        <v>695</v>
      </c>
      <c r="F686" t="str">
        <f>_xlfn.XLOOKUP(scd[[#This Row],[farm_id]],farms[farm_id],farms[farmer_name])</f>
        <v>Farmer_170</v>
      </c>
      <c r="G686" t="str">
        <f>_xlfn.XLOOKUP(scd[[#This Row],[farm_id]],farms[farm_id],farms[village])</f>
        <v>Village_124</v>
      </c>
      <c r="H686" t="str">
        <f>_xlfn.XLOOKUP(scd[[#This Row],[farm_id]],farms[farm_id],farms[district])</f>
        <v>Jaipur</v>
      </c>
      <c r="I686" t="str">
        <f>_xlfn.XLOOKUP(scd[[#This Row],[farm_id]],farms[farm_id],farms[state])</f>
        <v>Rajasthan</v>
      </c>
      <c r="J686" t="str">
        <f>_xlfn.XLOOKUP(scd[[#This Row],[district]],cooperatives[district],cooperatives[cooperative_id])</f>
        <v>Coop_8</v>
      </c>
      <c r="K686" t="str">
        <f>_xlfn.XLOOKUP(scd[[#This Row],[village]],collectioncenters[village],collectioncenters[collection_center_id])</f>
        <v>CC_29</v>
      </c>
      <c r="L686" t="str">
        <f>_xlfn.XLOOKUP(scd[[#This Row],[district]],chillingcenters[district],chillingcenters[chilling_center_id])</f>
        <v>Chill_8</v>
      </c>
      <c r="M686" t="str">
        <f>_xlfn.XLOOKUP(scd[[#This Row],[chilling_center_id]],chillingcenters[chilling_center_id],chillingcenters[zone])</f>
        <v>RJ1</v>
      </c>
      <c r="N686" t="str">
        <f>_xlfn.XLOOKUP(scd[[#This Row],[zone]],plants[zone],plants[processing_plant_id])</f>
        <v>Plant_2</v>
      </c>
      <c r="O686" t="s">
        <v>1048</v>
      </c>
      <c r="P686">
        <v>7.4</v>
      </c>
      <c r="Q686">
        <v>11.4</v>
      </c>
      <c r="R686">
        <v>4.41</v>
      </c>
      <c r="S686">
        <v>8.57</v>
      </c>
      <c r="T686">
        <v>28.6</v>
      </c>
      <c r="U686">
        <v>8.3000000000000007</v>
      </c>
      <c r="V686" t="b">
        <v>0</v>
      </c>
      <c r="W686">
        <v>4.6399999999999997</v>
      </c>
      <c r="X686">
        <v>326.24</v>
      </c>
      <c r="Y686" s="1">
        <v>45825</v>
      </c>
      <c r="Z686" t="s">
        <v>41</v>
      </c>
      <c r="AA686" t="s">
        <v>42</v>
      </c>
      <c r="AB686" t="s">
        <v>2429</v>
      </c>
      <c r="AC686">
        <v>5</v>
      </c>
      <c r="AD686">
        <v>6.76</v>
      </c>
      <c r="AE686">
        <v>48.26</v>
      </c>
    </row>
    <row r="687" spans="1:31" x14ac:dyDescent="0.25">
      <c r="A687" t="s">
        <v>3205</v>
      </c>
      <c r="B687" s="1">
        <v>45809</v>
      </c>
      <c r="C687" s="2">
        <v>45809.324999999997</v>
      </c>
      <c r="D687" s="2">
        <v>45809.35</v>
      </c>
      <c r="E687" t="s">
        <v>1566</v>
      </c>
      <c r="F687" t="str">
        <f>_xlfn.XLOOKUP(scd[[#This Row],[farm_id]],farms[farm_id],farms[farmer_name])</f>
        <v>Farmer_695</v>
      </c>
      <c r="G687" t="str">
        <f>_xlfn.XLOOKUP(scd[[#This Row],[farm_id]],farms[farm_id],farms[village])</f>
        <v>Village_148</v>
      </c>
      <c r="H687" t="str">
        <f>_xlfn.XLOOKUP(scd[[#This Row],[farm_id]],farms[farm_id],farms[district])</f>
        <v>Belgaum</v>
      </c>
      <c r="I687" t="str">
        <f>_xlfn.XLOOKUP(scd[[#This Row],[farm_id]],farms[farm_id],farms[state])</f>
        <v>Karnataka</v>
      </c>
      <c r="J687" t="str">
        <f>_xlfn.XLOOKUP(scd[[#This Row],[district]],cooperatives[district],cooperatives[cooperative_id])</f>
        <v>Coop_21</v>
      </c>
      <c r="K687" t="str">
        <f>_xlfn.XLOOKUP(scd[[#This Row],[village]],collectioncenters[village],collectioncenters[collection_center_id])</f>
        <v>CC_55</v>
      </c>
      <c r="L687" t="str">
        <f>_xlfn.XLOOKUP(scd[[#This Row],[district]],chillingcenters[district],chillingcenters[chilling_center_id])</f>
        <v>Chill_21</v>
      </c>
      <c r="M687" t="str">
        <f>_xlfn.XLOOKUP(scd[[#This Row],[chilling_center_id]],chillingcenters[chilling_center_id],chillingcenters[zone])</f>
        <v>KA2</v>
      </c>
      <c r="N687" t="str">
        <f>_xlfn.XLOOKUP(scd[[#This Row],[zone]],plants[zone],plants[processing_plant_id])</f>
        <v>Plant_8</v>
      </c>
      <c r="O687" t="s">
        <v>660</v>
      </c>
      <c r="P687">
        <v>5.0999999999999996</v>
      </c>
      <c r="Q687">
        <v>17.2</v>
      </c>
      <c r="R687">
        <v>4.41</v>
      </c>
      <c r="S687">
        <v>8.57</v>
      </c>
      <c r="T687">
        <v>22.7</v>
      </c>
      <c r="U687">
        <v>1</v>
      </c>
      <c r="V687" t="b">
        <v>1</v>
      </c>
      <c r="W687">
        <v>0</v>
      </c>
      <c r="X687">
        <v>830.07</v>
      </c>
      <c r="Y687" s="1">
        <v>45816</v>
      </c>
      <c r="Z687" t="s">
        <v>41</v>
      </c>
      <c r="AA687" t="s">
        <v>109</v>
      </c>
      <c r="AB687" t="s">
        <v>3207</v>
      </c>
      <c r="AC687">
        <v>36</v>
      </c>
      <c r="AD687">
        <v>17.2</v>
      </c>
      <c r="AE687">
        <v>48.26</v>
      </c>
    </row>
    <row r="688" spans="1:31" x14ac:dyDescent="0.25">
      <c r="A688" t="s">
        <v>120</v>
      </c>
      <c r="B688" s="1">
        <v>45779</v>
      </c>
      <c r="C688" s="2">
        <v>45779.271527777775</v>
      </c>
      <c r="D688" s="2">
        <v>45779.318749999999</v>
      </c>
      <c r="E688" t="s">
        <v>121</v>
      </c>
      <c r="F688" t="str">
        <f>_xlfn.XLOOKUP(scd[[#This Row],[farm_id]],farms[farm_id],farms[farmer_name])</f>
        <v>Farmer_560</v>
      </c>
      <c r="G688" t="str">
        <f>_xlfn.XLOOKUP(scd[[#This Row],[farm_id]],farms[farm_id],farms[village])</f>
        <v>Village_75</v>
      </c>
      <c r="H688" t="str">
        <f>_xlfn.XLOOKUP(scd[[#This Row],[farm_id]],farms[farm_id],farms[district])</f>
        <v>Mysore</v>
      </c>
      <c r="I688" t="str">
        <f>_xlfn.XLOOKUP(scd[[#This Row],[farm_id]],farms[farm_id],farms[state])</f>
        <v>Karnataka</v>
      </c>
      <c r="J688" t="str">
        <f>_xlfn.XLOOKUP(scd[[#This Row],[district]],cooperatives[district],cooperatives[cooperative_id])</f>
        <v>Coop_11</v>
      </c>
      <c r="K688" t="str">
        <f>_xlfn.XLOOKUP(scd[[#This Row],[village]],collectioncenters[village],collectioncenters[collection_center_id])</f>
        <v>CC_171</v>
      </c>
      <c r="L688" t="str">
        <f>_xlfn.XLOOKUP(scd[[#This Row],[district]],chillingcenters[district],chillingcenters[chilling_center_id])</f>
        <v>Chill_11</v>
      </c>
      <c r="M688" t="str">
        <f>_xlfn.XLOOKUP(scd[[#This Row],[chilling_center_id]],chillingcenters[chilling_center_id],chillingcenters[zone])</f>
        <v>KA1</v>
      </c>
      <c r="N688" t="str">
        <f>_xlfn.XLOOKUP(scd[[#This Row],[zone]],plants[zone],plants[processing_plant_id])</f>
        <v>Plant_6</v>
      </c>
      <c r="O688" t="s">
        <v>108</v>
      </c>
      <c r="P688">
        <v>32.200000000000003</v>
      </c>
      <c r="Q688">
        <v>10.3</v>
      </c>
      <c r="R688">
        <v>4.42</v>
      </c>
      <c r="S688">
        <v>9.06</v>
      </c>
      <c r="T688">
        <v>34</v>
      </c>
      <c r="U688">
        <v>12</v>
      </c>
      <c r="V688" t="b">
        <v>1</v>
      </c>
      <c r="W688">
        <v>0.13</v>
      </c>
      <c r="X688">
        <v>506.26</v>
      </c>
      <c r="Y688" s="1">
        <v>45781</v>
      </c>
      <c r="Z688" t="s">
        <v>41</v>
      </c>
      <c r="AA688" t="s">
        <v>42</v>
      </c>
      <c r="AB688" t="s">
        <v>129</v>
      </c>
      <c r="AC688">
        <v>68</v>
      </c>
      <c r="AD688">
        <v>10.17</v>
      </c>
      <c r="AE688">
        <v>49.78</v>
      </c>
    </row>
    <row r="689" spans="1:31" x14ac:dyDescent="0.25">
      <c r="A689" t="s">
        <v>196</v>
      </c>
      <c r="B689" s="1">
        <v>45710</v>
      </c>
      <c r="C689" s="2">
        <v>45710.224305555559</v>
      </c>
      <c r="D689" s="2">
        <v>45710.285416666666</v>
      </c>
      <c r="E689" t="s">
        <v>197</v>
      </c>
      <c r="F689" t="str">
        <f>_xlfn.XLOOKUP(scd[[#This Row],[farm_id]],farms[farm_id],farms[farmer_name])</f>
        <v>Farmer_847</v>
      </c>
      <c r="G689" t="str">
        <f>_xlfn.XLOOKUP(scd[[#This Row],[farm_id]],farms[farm_id],farms[village])</f>
        <v>Village_137</v>
      </c>
      <c r="H689" t="str">
        <f>_xlfn.XLOOKUP(scd[[#This Row],[farm_id]],farms[farm_id],farms[district])</f>
        <v>Tiruchirappalli</v>
      </c>
      <c r="I689" t="str">
        <f>_xlfn.XLOOKUP(scd[[#This Row],[farm_id]],farms[farm_id],farms[state])</f>
        <v>Tamil Nadu</v>
      </c>
      <c r="J689" t="str">
        <f>_xlfn.XLOOKUP(scd[[#This Row],[district]],cooperatives[district],cooperatives[cooperative_id])</f>
        <v>Coop_9</v>
      </c>
      <c r="K689" t="str">
        <f>_xlfn.XLOOKUP(scd[[#This Row],[village]],collectioncenters[village],collectioncenters[collection_center_id])</f>
        <v>CC_43</v>
      </c>
      <c r="L689" t="str">
        <f>_xlfn.XLOOKUP(scd[[#This Row],[district]],chillingcenters[district],chillingcenters[chilling_center_id])</f>
        <v>Chill_9</v>
      </c>
      <c r="M689" t="str">
        <f>_xlfn.XLOOKUP(scd[[#This Row],[chilling_center_id]],chillingcenters[chilling_center_id],chillingcenters[zone])</f>
        <v>TN2</v>
      </c>
      <c r="N689" t="str">
        <f>_xlfn.XLOOKUP(scd[[#This Row],[zone]],plants[zone],plants[processing_plant_id])</f>
        <v>Plant_10</v>
      </c>
      <c r="O689" t="s">
        <v>202</v>
      </c>
      <c r="P689">
        <v>1.2</v>
      </c>
      <c r="Q689">
        <v>34.1</v>
      </c>
      <c r="R689">
        <v>4.42</v>
      </c>
      <c r="S689">
        <v>8.99</v>
      </c>
      <c r="T689">
        <v>27</v>
      </c>
      <c r="U689">
        <v>8.1999999999999993</v>
      </c>
      <c r="V689" t="b">
        <v>1</v>
      </c>
      <c r="W689">
        <v>0.01</v>
      </c>
      <c r="X689">
        <v>1689.84</v>
      </c>
      <c r="Y689" s="1">
        <v>45717</v>
      </c>
      <c r="Z689" t="s">
        <v>76</v>
      </c>
      <c r="AA689" t="s">
        <v>42</v>
      </c>
      <c r="AB689" t="s">
        <v>203</v>
      </c>
      <c r="AC689">
        <v>88</v>
      </c>
      <c r="AD689">
        <v>34.090000000000003</v>
      </c>
      <c r="AE689">
        <v>49.57</v>
      </c>
    </row>
    <row r="690" spans="1:31" x14ac:dyDescent="0.25">
      <c r="A690" t="s">
        <v>472</v>
      </c>
      <c r="B690" s="1">
        <v>45791</v>
      </c>
      <c r="C690" s="2">
        <v>45791.251388888886</v>
      </c>
      <c r="D690" s="2">
        <v>45791.303472222222</v>
      </c>
      <c r="E690" t="s">
        <v>473</v>
      </c>
      <c r="F690" t="str">
        <f>_xlfn.XLOOKUP(scd[[#This Row],[farm_id]],farms[farm_id],farms[farmer_name])</f>
        <v>Farmer_122</v>
      </c>
      <c r="G690" t="str">
        <f>_xlfn.XLOOKUP(scd[[#This Row],[farm_id]],farms[farm_id],farms[village])</f>
        <v>Village_187</v>
      </c>
      <c r="H690" t="str">
        <f>_xlfn.XLOOKUP(scd[[#This Row],[farm_id]],farms[farm_id],farms[district])</f>
        <v>Chennai</v>
      </c>
      <c r="I690" t="str">
        <f>_xlfn.XLOOKUP(scd[[#This Row],[farm_id]],farms[farm_id],farms[state])</f>
        <v>Tamil Nadu</v>
      </c>
      <c r="J690" t="str">
        <f>_xlfn.XLOOKUP(scd[[#This Row],[district]],cooperatives[district],cooperatives[cooperative_id])</f>
        <v>Coop_22</v>
      </c>
      <c r="K690" t="str">
        <f>_xlfn.XLOOKUP(scd[[#This Row],[village]],collectioncenters[village],collectioncenters[collection_center_id])</f>
        <v>CC_97</v>
      </c>
      <c r="L690" t="str">
        <f>_xlfn.XLOOKUP(scd[[#This Row],[district]],chillingcenters[district],chillingcenters[chilling_center_id])</f>
        <v>Chill_22</v>
      </c>
      <c r="M690" t="str">
        <f>_xlfn.XLOOKUP(scd[[#This Row],[chilling_center_id]],chillingcenters[chilling_center_id],chillingcenters[zone])</f>
        <v>TN1</v>
      </c>
      <c r="N690" t="str">
        <f>_xlfn.XLOOKUP(scd[[#This Row],[zone]],plants[zone],plants[processing_plant_id])</f>
        <v>Plant_1</v>
      </c>
      <c r="O690" t="s">
        <v>231</v>
      </c>
      <c r="P690">
        <v>10.1</v>
      </c>
      <c r="Q690">
        <v>86.8</v>
      </c>
      <c r="R690">
        <v>4.42</v>
      </c>
      <c r="S690">
        <v>8.41</v>
      </c>
      <c r="T690">
        <v>31.1</v>
      </c>
      <c r="U690">
        <v>12</v>
      </c>
      <c r="V690" t="b">
        <v>1</v>
      </c>
      <c r="W690">
        <v>0.09</v>
      </c>
      <c r="X690">
        <v>4147.34</v>
      </c>
      <c r="Y690" s="1">
        <v>45792</v>
      </c>
      <c r="Z690" t="s">
        <v>118</v>
      </c>
      <c r="AA690" t="s">
        <v>42</v>
      </c>
      <c r="AB690" t="s">
        <v>477</v>
      </c>
      <c r="AC690">
        <v>75</v>
      </c>
      <c r="AD690">
        <v>86.71</v>
      </c>
      <c r="AE690">
        <v>47.83</v>
      </c>
    </row>
    <row r="691" spans="1:31" x14ac:dyDescent="0.25">
      <c r="A691" t="s">
        <v>1856</v>
      </c>
      <c r="B691" s="1">
        <v>45691</v>
      </c>
      <c r="C691" s="2">
        <v>45691.23541666667</v>
      </c>
      <c r="D691" s="2">
        <v>45691.272222222222</v>
      </c>
      <c r="E691" t="s">
        <v>1857</v>
      </c>
      <c r="F691" t="str">
        <f>_xlfn.XLOOKUP(scd[[#This Row],[farm_id]],farms[farm_id],farms[farmer_name])</f>
        <v>Farmer_812</v>
      </c>
      <c r="G691" t="str">
        <f>_xlfn.XLOOKUP(scd[[#This Row],[farm_id]],farms[farm_id],farms[village])</f>
        <v>Village_103</v>
      </c>
      <c r="H691" t="str">
        <f>_xlfn.XLOOKUP(scd[[#This Row],[farm_id]],farms[farm_id],farms[district])</f>
        <v>Bengaluru Rural</v>
      </c>
      <c r="I691" t="str">
        <f>_xlfn.XLOOKUP(scd[[#This Row],[farm_id]],farms[farm_id],farms[state])</f>
        <v>Karnataka</v>
      </c>
      <c r="J691" t="str">
        <f>_xlfn.XLOOKUP(scd[[#This Row],[district]],cooperatives[district],cooperatives[cooperative_id])</f>
        <v>Coop_19</v>
      </c>
      <c r="K691" t="str">
        <f>_xlfn.XLOOKUP(scd[[#This Row],[village]],collectioncenters[village],collectioncenters[collection_center_id])</f>
        <v>CC_6</v>
      </c>
      <c r="L691" t="str">
        <f>_xlfn.XLOOKUP(scd[[#This Row],[district]],chillingcenters[district],chillingcenters[chilling_center_id])</f>
        <v>Chill_19</v>
      </c>
      <c r="M691" t="str">
        <f>_xlfn.XLOOKUP(scd[[#This Row],[chilling_center_id]],chillingcenters[chilling_center_id],chillingcenters[zone])</f>
        <v>KA1</v>
      </c>
      <c r="N691" t="str">
        <f>_xlfn.XLOOKUP(scd[[#This Row],[zone]],plants[zone],plants[processing_plant_id])</f>
        <v>Plant_6</v>
      </c>
      <c r="O691" t="s">
        <v>215</v>
      </c>
      <c r="P691">
        <v>15.2</v>
      </c>
      <c r="Q691">
        <v>25</v>
      </c>
      <c r="R691">
        <v>4.42</v>
      </c>
      <c r="S691">
        <v>8.51</v>
      </c>
      <c r="T691">
        <v>31.7</v>
      </c>
      <c r="U691">
        <v>12</v>
      </c>
      <c r="V691" t="b">
        <v>0</v>
      </c>
      <c r="W691">
        <v>0</v>
      </c>
      <c r="X691">
        <v>1203.25</v>
      </c>
      <c r="Y691" s="1">
        <v>45698</v>
      </c>
      <c r="Z691" t="s">
        <v>76</v>
      </c>
      <c r="AA691" t="s">
        <v>42</v>
      </c>
      <c r="AB691" t="s">
        <v>1859</v>
      </c>
      <c r="AC691">
        <v>53</v>
      </c>
      <c r="AD691">
        <v>25</v>
      </c>
      <c r="AE691">
        <v>48.13</v>
      </c>
    </row>
    <row r="692" spans="1:31" x14ac:dyDescent="0.25">
      <c r="A692" t="s">
        <v>2086</v>
      </c>
      <c r="B692" s="1">
        <v>45772</v>
      </c>
      <c r="C692" s="2">
        <v>45772.398611111108</v>
      </c>
      <c r="D692" s="2">
        <v>45772.402777777781</v>
      </c>
      <c r="E692" t="s">
        <v>2087</v>
      </c>
      <c r="F692" t="str">
        <f>_xlfn.XLOOKUP(scd[[#This Row],[farm_id]],farms[farm_id],farms[farmer_name])</f>
        <v>Farmer_296</v>
      </c>
      <c r="G692" t="str">
        <f>_xlfn.XLOOKUP(scd[[#This Row],[farm_id]],farms[farm_id],farms[village])</f>
        <v>Village_51</v>
      </c>
      <c r="H692" t="str">
        <f>_xlfn.XLOOKUP(scd[[#This Row],[farm_id]],farms[farm_id],farms[district])</f>
        <v>Vadodara</v>
      </c>
      <c r="I692" t="str">
        <f>_xlfn.XLOOKUP(scd[[#This Row],[farm_id]],farms[farm_id],farms[state])</f>
        <v>Gujarat</v>
      </c>
      <c r="J692" t="str">
        <f>_xlfn.XLOOKUP(scd[[#This Row],[district]],cooperatives[district],cooperatives[cooperative_id])</f>
        <v>Coop_6</v>
      </c>
      <c r="K692" t="str">
        <f>_xlfn.XLOOKUP(scd[[#This Row],[village]],collectioncenters[village],collectioncenters[collection_center_id])</f>
        <v>CC_146</v>
      </c>
      <c r="L692" t="str">
        <f>_xlfn.XLOOKUP(scd[[#This Row],[district]],chillingcenters[district],chillingcenters[chilling_center_id])</f>
        <v>Chill_6</v>
      </c>
      <c r="M692" t="str">
        <f>_xlfn.XLOOKUP(scd[[#This Row],[chilling_center_id]],chillingcenters[chilling_center_id],chillingcenters[zone])</f>
        <v>MH1</v>
      </c>
      <c r="N692" t="str">
        <f>_xlfn.XLOOKUP(scd[[#This Row],[zone]],plants[zone],plants[processing_plant_id])</f>
        <v>Plant_4</v>
      </c>
      <c r="O692" t="s">
        <v>502</v>
      </c>
      <c r="P692">
        <v>19.3</v>
      </c>
      <c r="Q692">
        <v>9.1</v>
      </c>
      <c r="R692">
        <v>4.42</v>
      </c>
      <c r="S692">
        <v>8.68</v>
      </c>
      <c r="T692">
        <v>34.5</v>
      </c>
      <c r="U692">
        <v>34.299999999999997</v>
      </c>
      <c r="V692" t="b">
        <v>1</v>
      </c>
      <c r="W692">
        <v>0.51</v>
      </c>
      <c r="X692">
        <v>417.82</v>
      </c>
      <c r="Y692" s="1">
        <v>45773</v>
      </c>
      <c r="Z692" t="s">
        <v>118</v>
      </c>
      <c r="AA692" t="s">
        <v>42</v>
      </c>
      <c r="AB692" t="s">
        <v>2088</v>
      </c>
      <c r="AC692">
        <v>6</v>
      </c>
      <c r="AD692">
        <v>8.59</v>
      </c>
      <c r="AE692">
        <v>48.64</v>
      </c>
    </row>
    <row r="693" spans="1:31" x14ac:dyDescent="0.25">
      <c r="A693" t="s">
        <v>2408</v>
      </c>
      <c r="B693" s="1">
        <v>45783</v>
      </c>
      <c r="C693" s="2">
        <v>45783.42083333333</v>
      </c>
      <c r="D693" s="2">
        <v>45783.457638888889</v>
      </c>
      <c r="E693" t="s">
        <v>2409</v>
      </c>
      <c r="F693" t="str">
        <f>_xlfn.XLOOKUP(scd[[#This Row],[farm_id]],farms[farm_id],farms[farmer_name])</f>
        <v>Farmer_22</v>
      </c>
      <c r="G693" t="str">
        <f>_xlfn.XLOOKUP(scd[[#This Row],[farm_id]],farms[farm_id],farms[village])</f>
        <v>Village_73</v>
      </c>
      <c r="H693" t="str">
        <f>_xlfn.XLOOKUP(scd[[#This Row],[farm_id]],farms[farm_id],farms[district])</f>
        <v>Nagpur</v>
      </c>
      <c r="I693" t="str">
        <f>_xlfn.XLOOKUP(scd[[#This Row],[farm_id]],farms[farm_id],farms[state])</f>
        <v>Maharashtra</v>
      </c>
      <c r="J693" t="str">
        <f>_xlfn.XLOOKUP(scd[[#This Row],[district]],cooperatives[district],cooperatives[cooperative_id])</f>
        <v>Coop_16</v>
      </c>
      <c r="K693" t="str">
        <f>_xlfn.XLOOKUP(scd[[#This Row],[village]],collectioncenters[village],collectioncenters[collection_center_id])</f>
        <v>CC_169</v>
      </c>
      <c r="L693" t="str">
        <f>_xlfn.XLOOKUP(scd[[#This Row],[district]],chillingcenters[district],chillingcenters[chilling_center_id])</f>
        <v>Chill_16</v>
      </c>
      <c r="M693" t="str">
        <f>_xlfn.XLOOKUP(scd[[#This Row],[chilling_center_id]],chillingcenters[chilling_center_id],chillingcenters[zone])</f>
        <v>MH2</v>
      </c>
      <c r="N693" t="str">
        <f>_xlfn.XLOOKUP(scd[[#This Row],[zone]],plants[zone],plants[processing_plant_id])</f>
        <v>Plant_9</v>
      </c>
      <c r="O693" t="s">
        <v>458</v>
      </c>
      <c r="P693">
        <v>8.3000000000000007</v>
      </c>
      <c r="Q693">
        <v>6.5</v>
      </c>
      <c r="R693">
        <v>4.42</v>
      </c>
      <c r="S693">
        <v>9.43</v>
      </c>
      <c r="T693">
        <v>29.2</v>
      </c>
      <c r="U693">
        <v>10.4</v>
      </c>
      <c r="V693" t="b">
        <v>1</v>
      </c>
      <c r="W693">
        <v>0.31</v>
      </c>
      <c r="X693">
        <v>315.01</v>
      </c>
      <c r="Y693" s="1">
        <v>45783</v>
      </c>
      <c r="Z693" t="s">
        <v>41</v>
      </c>
      <c r="AA693" t="s">
        <v>42</v>
      </c>
      <c r="AB693" t="s">
        <v>2410</v>
      </c>
      <c r="AC693">
        <v>53</v>
      </c>
      <c r="AD693">
        <v>6.19</v>
      </c>
      <c r="AE693">
        <v>50.89</v>
      </c>
    </row>
    <row r="694" spans="1:31" x14ac:dyDescent="0.25">
      <c r="A694" t="s">
        <v>2477</v>
      </c>
      <c r="B694" s="1">
        <v>45737</v>
      </c>
      <c r="C694" s="2">
        <v>45737.404861111114</v>
      </c>
      <c r="D694" s="2">
        <v>45737.444444444445</v>
      </c>
      <c r="E694" t="s">
        <v>554</v>
      </c>
      <c r="F694" t="str">
        <f>_xlfn.XLOOKUP(scd[[#This Row],[farm_id]],farms[farm_id],farms[farmer_name])</f>
        <v>Farmer_782</v>
      </c>
      <c r="G694" t="str">
        <f>_xlfn.XLOOKUP(scd[[#This Row],[farm_id]],farms[farm_id],farms[village])</f>
        <v>Village_40</v>
      </c>
      <c r="H694" t="str">
        <f>_xlfn.XLOOKUP(scd[[#This Row],[farm_id]],farms[farm_id],farms[district])</f>
        <v>Bikaner</v>
      </c>
      <c r="I694" t="str">
        <f>_xlfn.XLOOKUP(scd[[#This Row],[farm_id]],farms[farm_id],farms[state])</f>
        <v>Rajasthan</v>
      </c>
      <c r="J694" t="str">
        <f>_xlfn.XLOOKUP(scd[[#This Row],[district]],cooperatives[district],cooperatives[cooperative_id])</f>
        <v>Coop_14</v>
      </c>
      <c r="K694" t="str">
        <f>_xlfn.XLOOKUP(scd[[#This Row],[village]],collectioncenters[village],collectioncenters[collection_center_id])</f>
        <v>CC_134</v>
      </c>
      <c r="L694" t="str">
        <f>_xlfn.XLOOKUP(scd[[#This Row],[district]],chillingcenters[district],chillingcenters[chilling_center_id])</f>
        <v>Chill_14</v>
      </c>
      <c r="M694" t="str">
        <f>_xlfn.XLOOKUP(scd[[#This Row],[chilling_center_id]],chillingcenters[chilling_center_id],chillingcenters[zone])</f>
        <v>RJ1</v>
      </c>
      <c r="N694" t="str">
        <f>_xlfn.XLOOKUP(scd[[#This Row],[zone]],plants[zone],plants[processing_plant_id])</f>
        <v>Plant_2</v>
      </c>
      <c r="O694" t="s">
        <v>502</v>
      </c>
      <c r="P694">
        <v>27.5</v>
      </c>
      <c r="Q694">
        <v>35.1</v>
      </c>
      <c r="R694">
        <v>4.42</v>
      </c>
      <c r="S694">
        <v>8.15</v>
      </c>
      <c r="T694">
        <v>30.7</v>
      </c>
      <c r="U694">
        <v>10</v>
      </c>
      <c r="V694" t="b">
        <v>1</v>
      </c>
      <c r="W694">
        <v>0.16</v>
      </c>
      <c r="X694">
        <v>1643.93</v>
      </c>
      <c r="Y694" s="1">
        <v>45744</v>
      </c>
      <c r="Z694" t="s">
        <v>41</v>
      </c>
      <c r="AA694" t="s">
        <v>42</v>
      </c>
      <c r="AB694" t="s">
        <v>2478</v>
      </c>
      <c r="AC694">
        <v>57</v>
      </c>
      <c r="AD694">
        <v>34.94</v>
      </c>
      <c r="AE694">
        <v>47.05</v>
      </c>
    </row>
    <row r="695" spans="1:31" x14ac:dyDescent="0.25">
      <c r="A695" t="s">
        <v>2598</v>
      </c>
      <c r="B695" s="1">
        <v>45704</v>
      </c>
      <c r="C695" s="2">
        <v>45704.247916666667</v>
      </c>
      <c r="D695" s="2">
        <v>45704.254166666666</v>
      </c>
      <c r="E695" t="s">
        <v>328</v>
      </c>
      <c r="F695" t="str">
        <f>_xlfn.XLOOKUP(scd[[#This Row],[farm_id]],farms[farm_id],farms[farmer_name])</f>
        <v>Farmer_755</v>
      </c>
      <c r="G695" t="str">
        <f>_xlfn.XLOOKUP(scd[[#This Row],[farm_id]],farms[farm_id],farms[village])</f>
        <v>Village_27</v>
      </c>
      <c r="H695" t="str">
        <f>_xlfn.XLOOKUP(scd[[#This Row],[farm_id]],farms[farm_id],farms[district])</f>
        <v>Patiala</v>
      </c>
      <c r="I695" t="str">
        <f>_xlfn.XLOOKUP(scd[[#This Row],[farm_id]],farms[farm_id],farms[state])</f>
        <v>Punjab</v>
      </c>
      <c r="J695" t="str">
        <f>_xlfn.XLOOKUP(scd[[#This Row],[district]],cooperatives[district],cooperatives[cooperative_id])</f>
        <v>Coop_13</v>
      </c>
      <c r="K695" t="str">
        <f>_xlfn.XLOOKUP(scd[[#This Row],[village]],collectioncenters[village],collectioncenters[collection_center_id])</f>
        <v>CC_119</v>
      </c>
      <c r="L695" t="str">
        <f>_xlfn.XLOOKUP(scd[[#This Row],[district]],chillingcenters[district],chillingcenters[chilling_center_id])</f>
        <v>Chill_13</v>
      </c>
      <c r="M695" t="str">
        <f>_xlfn.XLOOKUP(scd[[#This Row],[chilling_center_id]],chillingcenters[chilling_center_id],chillingcenters[zone])</f>
        <v>PJ2</v>
      </c>
      <c r="N695" t="str">
        <f>_xlfn.XLOOKUP(scd[[#This Row],[zone]],plants[zone],plants[processing_plant_id])</f>
        <v>Plant_7</v>
      </c>
      <c r="O695" t="s">
        <v>621</v>
      </c>
      <c r="P695">
        <v>4.9000000000000004</v>
      </c>
      <c r="Q695">
        <v>22.3</v>
      </c>
      <c r="R695">
        <v>4.42</v>
      </c>
      <c r="S695">
        <v>8.75</v>
      </c>
      <c r="T695">
        <v>35</v>
      </c>
      <c r="U695">
        <v>32</v>
      </c>
      <c r="V695" t="b">
        <v>1</v>
      </c>
      <c r="W695">
        <v>0.62</v>
      </c>
      <c r="X695">
        <v>1059.07</v>
      </c>
      <c r="Y695" s="1">
        <v>45707</v>
      </c>
      <c r="Z695" t="s">
        <v>41</v>
      </c>
      <c r="AA695" t="s">
        <v>109</v>
      </c>
      <c r="AB695" t="s">
        <v>2599</v>
      </c>
      <c r="AC695">
        <v>9</v>
      </c>
      <c r="AD695">
        <v>21.68</v>
      </c>
      <c r="AE695">
        <v>48.85</v>
      </c>
    </row>
    <row r="696" spans="1:31" x14ac:dyDescent="0.25">
      <c r="A696" t="s">
        <v>3162</v>
      </c>
      <c r="B696" s="1">
        <v>45678</v>
      </c>
      <c r="C696" s="2">
        <v>45678.334027777775</v>
      </c>
      <c r="D696" s="2">
        <v>45678.39166666667</v>
      </c>
      <c r="E696" t="s">
        <v>1252</v>
      </c>
      <c r="F696" t="str">
        <f>_xlfn.XLOOKUP(scd[[#This Row],[farm_id]],farms[farm_id],farms[farmer_name])</f>
        <v>Farmer_732</v>
      </c>
      <c r="G696" t="str">
        <f>_xlfn.XLOOKUP(scd[[#This Row],[farm_id]],farms[farm_id],farms[village])</f>
        <v>Village_172</v>
      </c>
      <c r="H696" t="str">
        <f>_xlfn.XLOOKUP(scd[[#This Row],[farm_id]],farms[farm_id],farms[district])</f>
        <v>Vadodara</v>
      </c>
      <c r="I696" t="str">
        <f>_xlfn.XLOOKUP(scd[[#This Row],[farm_id]],farms[farm_id],farms[state])</f>
        <v>Gujarat</v>
      </c>
      <c r="J696" t="str">
        <f>_xlfn.XLOOKUP(scd[[#This Row],[district]],cooperatives[district],cooperatives[cooperative_id])</f>
        <v>Coop_6</v>
      </c>
      <c r="K696" t="str">
        <f>_xlfn.XLOOKUP(scd[[#This Row],[village]],collectioncenters[village],collectioncenters[collection_center_id])</f>
        <v>CC_82</v>
      </c>
      <c r="L696" t="str">
        <f>_xlfn.XLOOKUP(scd[[#This Row],[district]],chillingcenters[district],chillingcenters[chilling_center_id])</f>
        <v>Chill_6</v>
      </c>
      <c r="M696" t="str">
        <f>_xlfn.XLOOKUP(scd[[#This Row],[chilling_center_id]],chillingcenters[chilling_center_id],chillingcenters[zone])</f>
        <v>MH1</v>
      </c>
      <c r="N696" t="str">
        <f>_xlfn.XLOOKUP(scd[[#This Row],[zone]],plants[zone],plants[processing_plant_id])</f>
        <v>Plant_4</v>
      </c>
      <c r="O696" t="s">
        <v>155</v>
      </c>
      <c r="P696">
        <v>61.9</v>
      </c>
      <c r="Q696">
        <v>117.8</v>
      </c>
      <c r="R696">
        <v>4.42</v>
      </c>
      <c r="S696">
        <v>8.77</v>
      </c>
      <c r="T696">
        <v>27</v>
      </c>
      <c r="U696">
        <v>6</v>
      </c>
      <c r="V696" t="b">
        <v>1</v>
      </c>
      <c r="W696">
        <v>0.7</v>
      </c>
      <c r="X696">
        <v>5727.36</v>
      </c>
      <c r="Y696" s="1">
        <v>45685</v>
      </c>
      <c r="Z696" t="s">
        <v>239</v>
      </c>
      <c r="AA696" t="s">
        <v>42</v>
      </c>
      <c r="AB696" t="s">
        <v>3164</v>
      </c>
      <c r="AC696">
        <v>83</v>
      </c>
      <c r="AD696">
        <v>117.1</v>
      </c>
      <c r="AE696">
        <v>48.91</v>
      </c>
    </row>
    <row r="697" spans="1:31" x14ac:dyDescent="0.25">
      <c r="A697" t="s">
        <v>347</v>
      </c>
      <c r="B697" s="1">
        <v>45678</v>
      </c>
      <c r="C697" s="2">
        <v>45678.179166666669</v>
      </c>
      <c r="D697" s="2">
        <v>45678.182638888888</v>
      </c>
      <c r="E697" t="s">
        <v>348</v>
      </c>
      <c r="F697" t="str">
        <f>_xlfn.XLOOKUP(scd[[#This Row],[farm_id]],farms[farm_id],farms[farmer_name])</f>
        <v>Farmer_226</v>
      </c>
      <c r="G697" t="str">
        <f>_xlfn.XLOOKUP(scd[[#This Row],[farm_id]],farms[farm_id],farms[village])</f>
        <v>Village_69</v>
      </c>
      <c r="H697" t="str">
        <f>_xlfn.XLOOKUP(scd[[#This Row],[farm_id]],farms[farm_id],farms[district])</f>
        <v>Bikaner</v>
      </c>
      <c r="I697" t="str">
        <f>_xlfn.XLOOKUP(scd[[#This Row],[farm_id]],farms[farm_id],farms[state])</f>
        <v>Rajasthan</v>
      </c>
      <c r="J697" t="str">
        <f>_xlfn.XLOOKUP(scd[[#This Row],[district]],cooperatives[district],cooperatives[cooperative_id])</f>
        <v>Coop_14</v>
      </c>
      <c r="K697" t="str">
        <f>_xlfn.XLOOKUP(scd[[#This Row],[village]],collectioncenters[village],collectioncenters[collection_center_id])</f>
        <v>CC_164</v>
      </c>
      <c r="L697" t="str">
        <f>_xlfn.XLOOKUP(scd[[#This Row],[district]],chillingcenters[district],chillingcenters[chilling_center_id])</f>
        <v>Chill_14</v>
      </c>
      <c r="M697" t="str">
        <f>_xlfn.XLOOKUP(scd[[#This Row],[chilling_center_id]],chillingcenters[chilling_center_id],chillingcenters[zone])</f>
        <v>RJ1</v>
      </c>
      <c r="N697" t="str">
        <f>_xlfn.XLOOKUP(scd[[#This Row],[zone]],plants[zone],plants[processing_plant_id])</f>
        <v>Plant_2</v>
      </c>
      <c r="O697" t="s">
        <v>350</v>
      </c>
      <c r="P697">
        <v>22.8</v>
      </c>
      <c r="Q697">
        <v>35.799999999999997</v>
      </c>
      <c r="R697">
        <v>4.43</v>
      </c>
      <c r="S697">
        <v>8.68</v>
      </c>
      <c r="T697">
        <v>33.299999999999997</v>
      </c>
      <c r="U697">
        <v>9.8000000000000007</v>
      </c>
      <c r="V697" t="b">
        <v>1</v>
      </c>
      <c r="W697">
        <v>0.31</v>
      </c>
      <c r="X697">
        <v>1728.01</v>
      </c>
      <c r="Y697" s="1">
        <v>45680</v>
      </c>
      <c r="Z697" t="s">
        <v>76</v>
      </c>
      <c r="AA697" t="s">
        <v>42</v>
      </c>
      <c r="AB697" t="s">
        <v>351</v>
      </c>
      <c r="AC697">
        <v>5</v>
      </c>
      <c r="AD697">
        <v>35.489999999999903</v>
      </c>
      <c r="AE697">
        <v>48.69</v>
      </c>
    </row>
    <row r="698" spans="1:31" x14ac:dyDescent="0.25">
      <c r="A698" t="s">
        <v>390</v>
      </c>
      <c r="B698" s="1">
        <v>45747</v>
      </c>
      <c r="C698" s="2">
        <v>45747.322222222225</v>
      </c>
      <c r="D698" s="2">
        <v>45747.372916666667</v>
      </c>
      <c r="E698" t="s">
        <v>391</v>
      </c>
      <c r="F698" t="str">
        <f>_xlfn.XLOOKUP(scd[[#This Row],[farm_id]],farms[farm_id],farms[farmer_name])</f>
        <v>Farmer_300</v>
      </c>
      <c r="G698" t="str">
        <f>_xlfn.XLOOKUP(scd[[#This Row],[farm_id]],farms[farm_id],farms[village])</f>
        <v>Village_103</v>
      </c>
      <c r="H698" t="str">
        <f>_xlfn.XLOOKUP(scd[[#This Row],[farm_id]],farms[farm_id],farms[district])</f>
        <v>Mysore</v>
      </c>
      <c r="I698" t="str">
        <f>_xlfn.XLOOKUP(scd[[#This Row],[farm_id]],farms[farm_id],farms[state])</f>
        <v>Karnataka</v>
      </c>
      <c r="J698" t="str">
        <f>_xlfn.XLOOKUP(scd[[#This Row],[district]],cooperatives[district],cooperatives[cooperative_id])</f>
        <v>Coop_11</v>
      </c>
      <c r="K698" t="str">
        <f>_xlfn.XLOOKUP(scd[[#This Row],[village]],collectioncenters[village],collectioncenters[collection_center_id])</f>
        <v>CC_6</v>
      </c>
      <c r="L698" t="str">
        <f>_xlfn.XLOOKUP(scd[[#This Row],[district]],chillingcenters[district],chillingcenters[chilling_center_id])</f>
        <v>Chill_11</v>
      </c>
      <c r="M698" t="str">
        <f>_xlfn.XLOOKUP(scd[[#This Row],[chilling_center_id]],chillingcenters[chilling_center_id],chillingcenters[zone])</f>
        <v>KA1</v>
      </c>
      <c r="N698" t="str">
        <f>_xlfn.XLOOKUP(scd[[#This Row],[zone]],plants[zone],plants[processing_plant_id])</f>
        <v>Plant_6</v>
      </c>
      <c r="O698" t="s">
        <v>393</v>
      </c>
      <c r="P698">
        <v>20.100000000000001</v>
      </c>
      <c r="Q698">
        <v>32</v>
      </c>
      <c r="R698">
        <v>4.43</v>
      </c>
      <c r="S698">
        <v>8.64</v>
      </c>
      <c r="T698">
        <v>31.8</v>
      </c>
      <c r="U698">
        <v>9.6</v>
      </c>
      <c r="V698" t="b">
        <v>1</v>
      </c>
      <c r="W698">
        <v>0.31</v>
      </c>
      <c r="X698">
        <v>1539.18</v>
      </c>
      <c r="Y698" s="1">
        <v>45750</v>
      </c>
      <c r="Z698" t="s">
        <v>118</v>
      </c>
      <c r="AA698" t="s">
        <v>42</v>
      </c>
      <c r="AB698" t="s">
        <v>394</v>
      </c>
      <c r="AC698">
        <v>73</v>
      </c>
      <c r="AD698">
        <v>31.69</v>
      </c>
      <c r="AE698">
        <v>48.57</v>
      </c>
    </row>
    <row r="699" spans="1:31" x14ac:dyDescent="0.25">
      <c r="A699" t="s">
        <v>1035</v>
      </c>
      <c r="B699" s="1">
        <v>45659</v>
      </c>
      <c r="C699" s="2">
        <v>45659.45208333333</v>
      </c>
      <c r="D699" s="2">
        <v>45659.486805555556</v>
      </c>
      <c r="E699" t="s">
        <v>1036</v>
      </c>
      <c r="F699" t="str">
        <f>_xlfn.XLOOKUP(scd[[#This Row],[farm_id]],farms[farm_id],farms[farmer_name])</f>
        <v>Farmer_371</v>
      </c>
      <c r="G699" t="str">
        <f>_xlfn.XLOOKUP(scd[[#This Row],[farm_id]],farms[farm_id],farms[village])</f>
        <v>Village_87</v>
      </c>
      <c r="H699" t="str">
        <f>_xlfn.XLOOKUP(scd[[#This Row],[farm_id]],farms[farm_id],farms[district])</f>
        <v>Nagpur</v>
      </c>
      <c r="I699" t="str">
        <f>_xlfn.XLOOKUP(scd[[#This Row],[farm_id]],farms[farm_id],farms[state])</f>
        <v>Maharashtra</v>
      </c>
      <c r="J699" t="str">
        <f>_xlfn.XLOOKUP(scd[[#This Row],[district]],cooperatives[district],cooperatives[cooperative_id])</f>
        <v>Coop_16</v>
      </c>
      <c r="K699" t="str">
        <f>_xlfn.XLOOKUP(scd[[#This Row],[village]],collectioncenters[village],collectioncenters[collection_center_id])</f>
        <v>CC_182</v>
      </c>
      <c r="L699" t="str">
        <f>_xlfn.XLOOKUP(scd[[#This Row],[district]],chillingcenters[district],chillingcenters[chilling_center_id])</f>
        <v>Chill_16</v>
      </c>
      <c r="M699" t="str">
        <f>_xlfn.XLOOKUP(scd[[#This Row],[chilling_center_id]],chillingcenters[chilling_center_id],chillingcenters[zone])</f>
        <v>MH2</v>
      </c>
      <c r="N699" t="str">
        <f>_xlfn.XLOOKUP(scd[[#This Row],[zone]],plants[zone],plants[processing_plant_id])</f>
        <v>Plant_9</v>
      </c>
      <c r="O699" t="s">
        <v>297</v>
      </c>
      <c r="P699">
        <v>2.7</v>
      </c>
      <c r="Q699">
        <v>21.4</v>
      </c>
      <c r="R699">
        <v>4.43</v>
      </c>
      <c r="S699">
        <v>8.6</v>
      </c>
      <c r="T699">
        <v>31.9</v>
      </c>
      <c r="U699">
        <v>12</v>
      </c>
      <c r="V699" t="b">
        <v>1</v>
      </c>
      <c r="W699">
        <v>0.73</v>
      </c>
      <c r="X699">
        <v>1001.46</v>
      </c>
      <c r="Y699" s="1">
        <v>45660</v>
      </c>
      <c r="Z699" t="s">
        <v>41</v>
      </c>
      <c r="AA699" t="s">
        <v>109</v>
      </c>
      <c r="AB699" t="s">
        <v>1037</v>
      </c>
      <c r="AC699">
        <v>50</v>
      </c>
      <c r="AD699">
        <v>20.669999999999899</v>
      </c>
      <c r="AE699">
        <v>48.45</v>
      </c>
    </row>
    <row r="700" spans="1:31" x14ac:dyDescent="0.25">
      <c r="A700" t="s">
        <v>1224</v>
      </c>
      <c r="B700" s="1">
        <v>45659</v>
      </c>
      <c r="C700" s="2">
        <v>45659.390277777777</v>
      </c>
      <c r="D700" s="2">
        <v>45659.439583333333</v>
      </c>
      <c r="E700" t="s">
        <v>1225</v>
      </c>
      <c r="F700" t="str">
        <f>_xlfn.XLOOKUP(scd[[#This Row],[farm_id]],farms[farm_id],farms[farmer_name])</f>
        <v>Farmer_407</v>
      </c>
      <c r="G700" t="str">
        <f>_xlfn.XLOOKUP(scd[[#This Row],[farm_id]],farms[farm_id],farms[village])</f>
        <v>Village_123</v>
      </c>
      <c r="H700" t="str">
        <f>_xlfn.XLOOKUP(scd[[#This Row],[farm_id]],farms[farm_id],farms[district])</f>
        <v>Pune</v>
      </c>
      <c r="I700" t="str">
        <f>_xlfn.XLOOKUP(scd[[#This Row],[farm_id]],farms[farm_id],farms[state])</f>
        <v>Maharashtra</v>
      </c>
      <c r="J700" t="str">
        <f>_xlfn.XLOOKUP(scd[[#This Row],[district]],cooperatives[district],cooperatives[cooperative_id])</f>
        <v>Coop_4</v>
      </c>
      <c r="K700" t="str">
        <f>_xlfn.XLOOKUP(scd[[#This Row],[village]],collectioncenters[village],collectioncenters[collection_center_id])</f>
        <v>CC_28</v>
      </c>
      <c r="L700" t="str">
        <f>_xlfn.XLOOKUP(scd[[#This Row],[district]],chillingcenters[district],chillingcenters[chilling_center_id])</f>
        <v>Chill_4</v>
      </c>
      <c r="M700" t="str">
        <f>_xlfn.XLOOKUP(scd[[#This Row],[chilling_center_id]],chillingcenters[chilling_center_id],chillingcenters[zone])</f>
        <v>MH1</v>
      </c>
      <c r="N700" t="str">
        <f>_xlfn.XLOOKUP(scd[[#This Row],[zone]],plants[zone],plants[processing_plant_id])</f>
        <v>Plant_4</v>
      </c>
      <c r="O700" t="s">
        <v>551</v>
      </c>
      <c r="P700">
        <v>13</v>
      </c>
      <c r="Q700">
        <v>36.799999999999997</v>
      </c>
      <c r="R700">
        <v>4.43</v>
      </c>
      <c r="S700">
        <v>8.66</v>
      </c>
      <c r="T700">
        <v>34.299999999999997</v>
      </c>
      <c r="U700">
        <v>11.9</v>
      </c>
      <c r="V700" t="b">
        <v>1</v>
      </c>
      <c r="W700">
        <v>0.38</v>
      </c>
      <c r="X700">
        <v>1771.1</v>
      </c>
      <c r="Y700" s="1">
        <v>45666</v>
      </c>
      <c r="Z700" t="s">
        <v>118</v>
      </c>
      <c r="AA700" t="s">
        <v>216</v>
      </c>
      <c r="AB700" t="s">
        <v>1228</v>
      </c>
      <c r="AC700">
        <v>71</v>
      </c>
      <c r="AD700">
        <v>36.419999999999902</v>
      </c>
      <c r="AE700">
        <v>48.63</v>
      </c>
    </row>
    <row r="701" spans="1:31" x14ac:dyDescent="0.25">
      <c r="A701" t="s">
        <v>1319</v>
      </c>
      <c r="B701" s="1">
        <v>45803</v>
      </c>
      <c r="C701" s="2">
        <v>45803.257638888892</v>
      </c>
      <c r="D701" s="2">
        <v>45803.28125</v>
      </c>
      <c r="E701" t="s">
        <v>1320</v>
      </c>
      <c r="F701" t="str">
        <f>_xlfn.XLOOKUP(scd[[#This Row],[farm_id]],farms[farm_id],farms[farmer_name])</f>
        <v>Farmer_159</v>
      </c>
      <c r="G701" t="str">
        <f>_xlfn.XLOOKUP(scd[[#This Row],[farm_id]],farms[farm_id],farms[village])</f>
        <v>Village_103</v>
      </c>
      <c r="H701" t="str">
        <f>_xlfn.XLOOKUP(scd[[#This Row],[farm_id]],farms[farm_id],farms[district])</f>
        <v>Karnal</v>
      </c>
      <c r="I701" t="str">
        <f>_xlfn.XLOOKUP(scd[[#This Row],[farm_id]],farms[farm_id],farms[state])</f>
        <v>Haryana</v>
      </c>
      <c r="J701" t="str">
        <f>_xlfn.XLOOKUP(scd[[#This Row],[district]],cooperatives[district],cooperatives[cooperative_id])</f>
        <v>Coop_1</v>
      </c>
      <c r="K701" t="str">
        <f>_xlfn.XLOOKUP(scd[[#This Row],[village]],collectioncenters[village],collectioncenters[collection_center_id])</f>
        <v>CC_6</v>
      </c>
      <c r="L701" t="str">
        <f>_xlfn.XLOOKUP(scd[[#This Row],[district]],chillingcenters[district],chillingcenters[chilling_center_id])</f>
        <v>Chill_1</v>
      </c>
      <c r="M701" t="str">
        <f>_xlfn.XLOOKUP(scd[[#This Row],[chilling_center_id]],chillingcenters[chilling_center_id],chillingcenters[zone])</f>
        <v>HR1</v>
      </c>
      <c r="N701" t="str">
        <f>_xlfn.XLOOKUP(scd[[#This Row],[zone]],plants[zone],plants[processing_plant_id])</f>
        <v>Plant_11</v>
      </c>
      <c r="O701" t="s">
        <v>117</v>
      </c>
      <c r="P701">
        <v>4.3</v>
      </c>
      <c r="Q701">
        <v>21</v>
      </c>
      <c r="R701">
        <v>4.43</v>
      </c>
      <c r="S701">
        <v>8.2899999999999991</v>
      </c>
      <c r="T701">
        <v>29.2</v>
      </c>
      <c r="U701">
        <v>6.9</v>
      </c>
      <c r="V701" t="b">
        <v>1</v>
      </c>
      <c r="W701">
        <v>0</v>
      </c>
      <c r="X701">
        <v>997.92</v>
      </c>
      <c r="Y701" s="1">
        <v>45803</v>
      </c>
      <c r="Z701" t="s">
        <v>41</v>
      </c>
      <c r="AA701" t="s">
        <v>216</v>
      </c>
      <c r="AB701" t="s">
        <v>1322</v>
      </c>
      <c r="AC701">
        <v>34</v>
      </c>
      <c r="AD701">
        <v>21</v>
      </c>
      <c r="AE701">
        <v>47.52</v>
      </c>
    </row>
    <row r="702" spans="1:31" x14ac:dyDescent="0.25">
      <c r="A702" t="s">
        <v>1455</v>
      </c>
      <c r="B702" s="1">
        <v>45674</v>
      </c>
      <c r="C702" s="2">
        <v>45674.386805555558</v>
      </c>
      <c r="D702" s="2">
        <v>45674.453472222223</v>
      </c>
      <c r="E702" t="s">
        <v>1456</v>
      </c>
      <c r="F702" t="str">
        <f>_xlfn.XLOOKUP(scd[[#This Row],[farm_id]],farms[farm_id],farms[farmer_name])</f>
        <v>Farmer_124</v>
      </c>
      <c r="G702" t="str">
        <f>_xlfn.XLOOKUP(scd[[#This Row],[farm_id]],farms[farm_id],farms[village])</f>
        <v>Village_99</v>
      </c>
      <c r="H702" t="str">
        <f>_xlfn.XLOOKUP(scd[[#This Row],[farm_id]],farms[farm_id],farms[district])</f>
        <v>Karnal</v>
      </c>
      <c r="I702" t="str">
        <f>_xlfn.XLOOKUP(scd[[#This Row],[farm_id]],farms[farm_id],farms[state])</f>
        <v>Haryana</v>
      </c>
      <c r="J702" t="str">
        <f>_xlfn.XLOOKUP(scd[[#This Row],[district]],cooperatives[district],cooperatives[cooperative_id])</f>
        <v>Coop_1</v>
      </c>
      <c r="K702" t="str">
        <f>_xlfn.XLOOKUP(scd[[#This Row],[village]],collectioncenters[village],collectioncenters[collection_center_id])</f>
        <v>CC_195</v>
      </c>
      <c r="L702" t="str">
        <f>_xlfn.XLOOKUP(scd[[#This Row],[district]],chillingcenters[district],chillingcenters[chilling_center_id])</f>
        <v>Chill_1</v>
      </c>
      <c r="M702" t="str">
        <f>_xlfn.XLOOKUP(scd[[#This Row],[chilling_center_id]],chillingcenters[chilling_center_id],chillingcenters[zone])</f>
        <v>HR1</v>
      </c>
      <c r="N702" t="str">
        <f>_xlfn.XLOOKUP(scd[[#This Row],[zone]],plants[zone],plants[processing_plant_id])</f>
        <v>Plant_11</v>
      </c>
      <c r="O702" t="s">
        <v>447</v>
      </c>
      <c r="P702">
        <v>7.7</v>
      </c>
      <c r="Q702">
        <v>178.4</v>
      </c>
      <c r="R702">
        <v>4.43</v>
      </c>
      <c r="S702">
        <v>8.77</v>
      </c>
      <c r="T702">
        <v>35.1</v>
      </c>
      <c r="U702">
        <v>12</v>
      </c>
      <c r="V702" t="b">
        <v>1</v>
      </c>
      <c r="W702">
        <v>0.63</v>
      </c>
      <c r="X702">
        <v>8703.6200000000008</v>
      </c>
      <c r="Y702" s="1">
        <v>45674</v>
      </c>
      <c r="Z702" t="s">
        <v>41</v>
      </c>
      <c r="AA702" t="s">
        <v>420</v>
      </c>
      <c r="AB702" t="s">
        <v>1458</v>
      </c>
      <c r="AC702">
        <v>96</v>
      </c>
      <c r="AD702">
        <v>177.77</v>
      </c>
      <c r="AE702">
        <v>48.96</v>
      </c>
    </row>
    <row r="703" spans="1:31" x14ac:dyDescent="0.25">
      <c r="A703" t="s">
        <v>1618</v>
      </c>
      <c r="B703" s="1">
        <v>45810</v>
      </c>
      <c r="C703" s="2">
        <v>45810.189583333333</v>
      </c>
      <c r="D703" s="2">
        <v>45810.222916666666</v>
      </c>
      <c r="E703" t="s">
        <v>1230</v>
      </c>
      <c r="F703" t="str">
        <f>_xlfn.XLOOKUP(scd[[#This Row],[farm_id]],farms[farm_id],farms[farmer_name])</f>
        <v>Farmer_708</v>
      </c>
      <c r="G703" t="str">
        <f>_xlfn.XLOOKUP(scd[[#This Row],[farm_id]],farms[farm_id],farms[village])</f>
        <v>Village_5</v>
      </c>
      <c r="H703" t="str">
        <f>_xlfn.XLOOKUP(scd[[#This Row],[farm_id]],farms[farm_id],farms[district])</f>
        <v>Bengaluru Rural</v>
      </c>
      <c r="I703" t="str">
        <f>_xlfn.XLOOKUP(scd[[#This Row],[farm_id]],farms[farm_id],farms[state])</f>
        <v>Karnataka</v>
      </c>
      <c r="J703" t="str">
        <f>_xlfn.XLOOKUP(scd[[#This Row],[district]],cooperatives[district],cooperatives[cooperative_id])</f>
        <v>Coop_19</v>
      </c>
      <c r="K703" t="str">
        <f>_xlfn.XLOOKUP(scd[[#This Row],[village]],collectioncenters[village],collectioncenters[collection_center_id])</f>
        <v>CC_144</v>
      </c>
      <c r="L703" t="str">
        <f>_xlfn.XLOOKUP(scd[[#This Row],[district]],chillingcenters[district],chillingcenters[chilling_center_id])</f>
        <v>Chill_19</v>
      </c>
      <c r="M703" t="str">
        <f>_xlfn.XLOOKUP(scd[[#This Row],[chilling_center_id]],chillingcenters[chilling_center_id],chillingcenters[zone])</f>
        <v>KA1</v>
      </c>
      <c r="N703" t="str">
        <f>_xlfn.XLOOKUP(scd[[#This Row],[zone]],plants[zone],plants[processing_plant_id])</f>
        <v>Plant_6</v>
      </c>
      <c r="O703" t="s">
        <v>231</v>
      </c>
      <c r="P703">
        <v>5.5</v>
      </c>
      <c r="Q703">
        <v>12.7</v>
      </c>
      <c r="R703">
        <v>4.43</v>
      </c>
      <c r="S703">
        <v>9.11</v>
      </c>
      <c r="T703">
        <v>30</v>
      </c>
      <c r="U703">
        <v>11.1</v>
      </c>
      <c r="V703" t="b">
        <v>1</v>
      </c>
      <c r="W703">
        <v>0.34</v>
      </c>
      <c r="X703">
        <v>617.75</v>
      </c>
      <c r="Y703" s="1">
        <v>45811</v>
      </c>
      <c r="Z703" t="s">
        <v>76</v>
      </c>
      <c r="AA703" t="s">
        <v>42</v>
      </c>
      <c r="AB703" t="s">
        <v>1620</v>
      </c>
      <c r="AC703">
        <v>48</v>
      </c>
      <c r="AD703">
        <v>12.36</v>
      </c>
      <c r="AE703">
        <v>49.98</v>
      </c>
    </row>
    <row r="704" spans="1:31" x14ac:dyDescent="0.25">
      <c r="A704" t="s">
        <v>2188</v>
      </c>
      <c r="B704" s="1">
        <v>45769</v>
      </c>
      <c r="C704" s="2">
        <v>45769.429166666669</v>
      </c>
      <c r="D704" s="2">
        <v>45769.481249999997</v>
      </c>
      <c r="E704" t="s">
        <v>2189</v>
      </c>
      <c r="F704" t="str">
        <f>_xlfn.XLOOKUP(scd[[#This Row],[farm_id]],farms[farm_id],farms[farmer_name])</f>
        <v>Farmer_698</v>
      </c>
      <c r="G704" t="str">
        <f>_xlfn.XLOOKUP(scd[[#This Row],[farm_id]],farms[farm_id],farms[village])</f>
        <v>Village_166</v>
      </c>
      <c r="H704" t="str">
        <f>_xlfn.XLOOKUP(scd[[#This Row],[farm_id]],farms[farm_id],farms[district])</f>
        <v>Panipat</v>
      </c>
      <c r="I704" t="str">
        <f>_xlfn.XLOOKUP(scd[[#This Row],[farm_id]],farms[farm_id],farms[state])</f>
        <v>Haryana</v>
      </c>
      <c r="J704" t="str">
        <f>_xlfn.XLOOKUP(scd[[#This Row],[district]],cooperatives[district],cooperatives[cooperative_id])</f>
        <v>Coop_28</v>
      </c>
      <c r="K704" t="str">
        <f>_xlfn.XLOOKUP(scd[[#This Row],[village]],collectioncenters[village],collectioncenters[collection_center_id])</f>
        <v>CC_75</v>
      </c>
      <c r="L704" t="str">
        <f>_xlfn.XLOOKUP(scd[[#This Row],[district]],chillingcenters[district],chillingcenters[chilling_center_id])</f>
        <v>Chill_28</v>
      </c>
      <c r="M704" t="str">
        <f>_xlfn.XLOOKUP(scd[[#This Row],[chilling_center_id]],chillingcenters[chilling_center_id],chillingcenters[zone])</f>
        <v>HR2</v>
      </c>
      <c r="N704" t="str">
        <f>_xlfn.XLOOKUP(scd[[#This Row],[zone]],plants[zone],plants[processing_plant_id])</f>
        <v>Plant_12</v>
      </c>
      <c r="O704" t="s">
        <v>97</v>
      </c>
      <c r="P704">
        <v>19.899999999999999</v>
      </c>
      <c r="Q704">
        <v>80.7</v>
      </c>
      <c r="R704">
        <v>4.43</v>
      </c>
      <c r="S704">
        <v>8.67</v>
      </c>
      <c r="T704">
        <v>30.2</v>
      </c>
      <c r="U704">
        <v>26.6</v>
      </c>
      <c r="V704" t="b">
        <v>1</v>
      </c>
      <c r="W704">
        <v>0</v>
      </c>
      <c r="X704">
        <v>3926.86</v>
      </c>
      <c r="Y704" s="1">
        <v>45776</v>
      </c>
      <c r="Z704" t="s">
        <v>41</v>
      </c>
      <c r="AA704" t="s">
        <v>109</v>
      </c>
      <c r="AB704" t="s">
        <v>2191</v>
      </c>
      <c r="AC704">
        <v>75</v>
      </c>
      <c r="AD704">
        <v>80.7</v>
      </c>
      <c r="AE704">
        <v>48.66</v>
      </c>
    </row>
    <row r="705" spans="1:31" x14ac:dyDescent="0.25">
      <c r="A705" t="s">
        <v>2234</v>
      </c>
      <c r="B705" s="1">
        <v>45801</v>
      </c>
      <c r="C705" s="2">
        <v>45801.457638888889</v>
      </c>
      <c r="D705" s="2">
        <v>45801.480555555558</v>
      </c>
      <c r="E705" t="s">
        <v>2235</v>
      </c>
      <c r="F705" t="str">
        <f>_xlfn.XLOOKUP(scd[[#This Row],[farm_id]],farms[farm_id],farms[farmer_name])</f>
        <v>Farmer_532</v>
      </c>
      <c r="G705" t="str">
        <f>_xlfn.XLOOKUP(scd[[#This Row],[farm_id]],farms[farm_id],farms[village])</f>
        <v>Village_8</v>
      </c>
      <c r="H705" t="str">
        <f>_xlfn.XLOOKUP(scd[[#This Row],[farm_id]],farms[farm_id],farms[district])</f>
        <v>Nagpur</v>
      </c>
      <c r="I705" t="str">
        <f>_xlfn.XLOOKUP(scd[[#This Row],[farm_id]],farms[farm_id],farms[state])</f>
        <v>Maharashtra</v>
      </c>
      <c r="J705" t="str">
        <f>_xlfn.XLOOKUP(scd[[#This Row],[district]],cooperatives[district],cooperatives[cooperative_id])</f>
        <v>Coop_16</v>
      </c>
      <c r="K705" t="str">
        <f>_xlfn.XLOOKUP(scd[[#This Row],[village]],collectioncenters[village],collectioncenters[collection_center_id])</f>
        <v>CC_176</v>
      </c>
      <c r="L705" t="str">
        <f>_xlfn.XLOOKUP(scd[[#This Row],[district]],chillingcenters[district],chillingcenters[chilling_center_id])</f>
        <v>Chill_16</v>
      </c>
      <c r="M705" t="str">
        <f>_xlfn.XLOOKUP(scd[[#This Row],[chilling_center_id]],chillingcenters[chilling_center_id],chillingcenters[zone])</f>
        <v>MH2</v>
      </c>
      <c r="N705" t="str">
        <f>_xlfn.XLOOKUP(scd[[#This Row],[zone]],plants[zone],plants[processing_plant_id])</f>
        <v>Plant_9</v>
      </c>
      <c r="O705" t="s">
        <v>245</v>
      </c>
      <c r="P705">
        <v>4.5</v>
      </c>
      <c r="Q705">
        <v>9.6</v>
      </c>
      <c r="R705">
        <v>4.43</v>
      </c>
      <c r="S705">
        <v>8.83</v>
      </c>
      <c r="T705">
        <v>28.4</v>
      </c>
      <c r="U705">
        <v>9</v>
      </c>
      <c r="V705" t="b">
        <v>1</v>
      </c>
      <c r="W705">
        <v>0.39</v>
      </c>
      <c r="X705">
        <v>452.58</v>
      </c>
      <c r="Y705" s="1">
        <v>45803</v>
      </c>
      <c r="Z705" t="s">
        <v>41</v>
      </c>
      <c r="AA705" t="s">
        <v>42</v>
      </c>
      <c r="AB705" t="s">
        <v>2236</v>
      </c>
      <c r="AC705">
        <v>33</v>
      </c>
      <c r="AD705">
        <v>9.2099999999999902</v>
      </c>
      <c r="AE705">
        <v>49.14</v>
      </c>
    </row>
    <row r="706" spans="1:31" x14ac:dyDescent="0.25">
      <c r="A706" t="s">
        <v>2245</v>
      </c>
      <c r="B706" s="1">
        <v>45756</v>
      </c>
      <c r="C706" s="2">
        <v>45756.198611111111</v>
      </c>
      <c r="D706" s="2">
        <v>45756.283333333333</v>
      </c>
      <c r="E706" t="s">
        <v>1588</v>
      </c>
      <c r="F706" t="str">
        <f>_xlfn.XLOOKUP(scd[[#This Row],[farm_id]],farms[farm_id],farms[farmer_name])</f>
        <v>Farmer_797</v>
      </c>
      <c r="G706" t="str">
        <f>_xlfn.XLOOKUP(scd[[#This Row],[farm_id]],farms[farm_id],farms[village])</f>
        <v>Village_1</v>
      </c>
      <c r="H706" t="str">
        <f>_xlfn.XLOOKUP(scd[[#This Row],[farm_id]],farms[farm_id],farms[district])</f>
        <v>Jaipur</v>
      </c>
      <c r="I706" t="str">
        <f>_xlfn.XLOOKUP(scd[[#This Row],[farm_id]],farms[farm_id],farms[state])</f>
        <v>Rajasthan</v>
      </c>
      <c r="J706" t="str">
        <f>_xlfn.XLOOKUP(scd[[#This Row],[district]],cooperatives[district],cooperatives[cooperative_id])</f>
        <v>Coop_8</v>
      </c>
      <c r="K706" t="str">
        <f>_xlfn.XLOOKUP(scd[[#This Row],[village]],collectioncenters[village],collectioncenters[collection_center_id])</f>
        <v>CC_1</v>
      </c>
      <c r="L706" t="str">
        <f>_xlfn.XLOOKUP(scd[[#This Row],[district]],chillingcenters[district],chillingcenters[chilling_center_id])</f>
        <v>Chill_8</v>
      </c>
      <c r="M706" t="str">
        <f>_xlfn.XLOOKUP(scd[[#This Row],[chilling_center_id]],chillingcenters[chilling_center_id],chillingcenters[zone])</f>
        <v>RJ1</v>
      </c>
      <c r="N706" t="str">
        <f>_xlfn.XLOOKUP(scd[[#This Row],[zone]],plants[zone],plants[processing_plant_id])</f>
        <v>Plant_2</v>
      </c>
      <c r="O706" t="s">
        <v>621</v>
      </c>
      <c r="P706">
        <v>14</v>
      </c>
      <c r="Q706">
        <v>18.3</v>
      </c>
      <c r="R706">
        <v>4.43</v>
      </c>
      <c r="S706">
        <v>8.3800000000000008</v>
      </c>
      <c r="T706">
        <v>24.4</v>
      </c>
      <c r="U706">
        <v>1</v>
      </c>
      <c r="V706" t="b">
        <v>1</v>
      </c>
      <c r="W706">
        <v>0.33</v>
      </c>
      <c r="X706">
        <v>858.79</v>
      </c>
      <c r="Y706" s="1">
        <v>45756</v>
      </c>
      <c r="Z706" t="s">
        <v>41</v>
      </c>
      <c r="AA706" t="s">
        <v>42</v>
      </c>
      <c r="AB706" t="s">
        <v>2247</v>
      </c>
      <c r="AC706">
        <v>122</v>
      </c>
      <c r="AD706">
        <v>17.97</v>
      </c>
      <c r="AE706">
        <v>47.79</v>
      </c>
    </row>
    <row r="707" spans="1:31" x14ac:dyDescent="0.25">
      <c r="A707" t="s">
        <v>3226</v>
      </c>
      <c r="B707" s="1">
        <v>45751</v>
      </c>
      <c r="C707" s="2">
        <v>45751.168055555558</v>
      </c>
      <c r="D707" s="2">
        <v>45751.171527777777</v>
      </c>
      <c r="E707" t="s">
        <v>1851</v>
      </c>
      <c r="F707" t="str">
        <f>_xlfn.XLOOKUP(scd[[#This Row],[farm_id]],farms[farm_id],farms[farmer_name])</f>
        <v>Farmer_306</v>
      </c>
      <c r="G707" t="str">
        <f>_xlfn.XLOOKUP(scd[[#This Row],[farm_id]],farms[farm_id],farms[village])</f>
        <v>Village_57</v>
      </c>
      <c r="H707" t="str">
        <f>_xlfn.XLOOKUP(scd[[#This Row],[farm_id]],farms[farm_id],farms[district])</f>
        <v>Madurai</v>
      </c>
      <c r="I707" t="str">
        <f>_xlfn.XLOOKUP(scd[[#This Row],[farm_id]],farms[farm_id],farms[state])</f>
        <v>Tamil Nadu</v>
      </c>
      <c r="J707" t="str">
        <f>_xlfn.XLOOKUP(scd[[#This Row],[district]],cooperatives[district],cooperatives[cooperative_id])</f>
        <v>Coop_20</v>
      </c>
      <c r="K707" t="str">
        <f>_xlfn.XLOOKUP(scd[[#This Row],[village]],collectioncenters[village],collectioncenters[collection_center_id])</f>
        <v>CC_152</v>
      </c>
      <c r="L707" t="str">
        <f>_xlfn.XLOOKUP(scd[[#This Row],[district]],chillingcenters[district],chillingcenters[chilling_center_id])</f>
        <v>Chill_20</v>
      </c>
      <c r="M707" t="str">
        <f>_xlfn.XLOOKUP(scd[[#This Row],[chilling_center_id]],chillingcenters[chilling_center_id],chillingcenters[zone])</f>
        <v>TN2</v>
      </c>
      <c r="N707" t="str">
        <f>_xlfn.XLOOKUP(scd[[#This Row],[zone]],plants[zone],plants[processing_plant_id])</f>
        <v>Plant_10</v>
      </c>
      <c r="O707" t="s">
        <v>393</v>
      </c>
      <c r="P707">
        <v>15.2</v>
      </c>
      <c r="Q707">
        <v>115.2</v>
      </c>
      <c r="R707">
        <v>4.43</v>
      </c>
      <c r="S707">
        <v>8.73</v>
      </c>
      <c r="T707">
        <v>26.6</v>
      </c>
      <c r="U707">
        <v>8</v>
      </c>
      <c r="V707" t="b">
        <v>1</v>
      </c>
      <c r="W707">
        <v>0.11</v>
      </c>
      <c r="X707">
        <v>5621</v>
      </c>
      <c r="Y707" s="1">
        <v>45751</v>
      </c>
      <c r="Z707" t="s">
        <v>76</v>
      </c>
      <c r="AA707" t="s">
        <v>54</v>
      </c>
      <c r="AB707" t="s">
        <v>3228</v>
      </c>
      <c r="AC707">
        <v>5</v>
      </c>
      <c r="AD707">
        <v>115.09</v>
      </c>
      <c r="AE707">
        <v>48.84</v>
      </c>
    </row>
    <row r="708" spans="1:31" x14ac:dyDescent="0.25">
      <c r="A708" t="s">
        <v>603</v>
      </c>
      <c r="B708" s="1">
        <v>45666</v>
      </c>
      <c r="C708" s="2">
        <v>45666.295138888891</v>
      </c>
      <c r="D708" s="2">
        <v>45666.366666666669</v>
      </c>
      <c r="E708" t="s">
        <v>604</v>
      </c>
      <c r="F708" t="str">
        <f>_xlfn.XLOOKUP(scd[[#This Row],[farm_id]],farms[farm_id],farms[farmer_name])</f>
        <v>Farmer_645</v>
      </c>
      <c r="G708" t="str">
        <f>_xlfn.XLOOKUP(scd[[#This Row],[farm_id]],farms[farm_id],farms[village])</f>
        <v>Village_30</v>
      </c>
      <c r="H708" t="str">
        <f>_xlfn.XLOOKUP(scd[[#This Row],[farm_id]],farms[farm_id],farms[district])</f>
        <v>Hubli</v>
      </c>
      <c r="I708" t="str">
        <f>_xlfn.XLOOKUP(scd[[#This Row],[farm_id]],farms[farm_id],farms[state])</f>
        <v>Karnataka</v>
      </c>
      <c r="J708" t="str">
        <f>_xlfn.XLOOKUP(scd[[#This Row],[district]],cooperatives[district],cooperatives[cooperative_id])</f>
        <v>Coop_18</v>
      </c>
      <c r="K708" t="str">
        <f>_xlfn.XLOOKUP(scd[[#This Row],[village]],collectioncenters[village],collectioncenters[collection_center_id])</f>
        <v>CC_123</v>
      </c>
      <c r="L708" t="str">
        <f>_xlfn.XLOOKUP(scd[[#This Row],[district]],chillingcenters[district],chillingcenters[chilling_center_id])</f>
        <v>Chill_18</v>
      </c>
      <c r="M708" t="str">
        <f>_xlfn.XLOOKUP(scd[[#This Row],[chilling_center_id]],chillingcenters[chilling_center_id],chillingcenters[zone])</f>
        <v>KA2</v>
      </c>
      <c r="N708" t="str">
        <f>_xlfn.XLOOKUP(scd[[#This Row],[zone]],plants[zone],plants[processing_plant_id])</f>
        <v>Plant_8</v>
      </c>
      <c r="O708" t="s">
        <v>605</v>
      </c>
      <c r="P708">
        <v>7.1</v>
      </c>
      <c r="Q708">
        <v>9.6</v>
      </c>
      <c r="R708">
        <v>4.4400000000000004</v>
      </c>
      <c r="S708">
        <v>9.24</v>
      </c>
      <c r="T708">
        <v>29.1</v>
      </c>
      <c r="U708">
        <v>5.8</v>
      </c>
      <c r="V708" t="b">
        <v>1</v>
      </c>
      <c r="W708">
        <v>0</v>
      </c>
      <c r="X708">
        <v>484.03</v>
      </c>
      <c r="Y708" s="1">
        <v>45666</v>
      </c>
      <c r="Z708" t="s">
        <v>41</v>
      </c>
      <c r="AA708" t="s">
        <v>42</v>
      </c>
      <c r="AB708" t="s">
        <v>606</v>
      </c>
      <c r="AC708">
        <v>103</v>
      </c>
      <c r="AD708">
        <v>9.6</v>
      </c>
      <c r="AE708">
        <v>50.42</v>
      </c>
    </row>
    <row r="709" spans="1:31" x14ac:dyDescent="0.25">
      <c r="A709" t="s">
        <v>1388</v>
      </c>
      <c r="B709" s="1">
        <v>45772</v>
      </c>
      <c r="C709" s="2">
        <v>45772.308333333334</v>
      </c>
      <c r="D709" s="2">
        <v>45772.354861111111</v>
      </c>
      <c r="E709" t="s">
        <v>542</v>
      </c>
      <c r="F709" t="str">
        <f>_xlfn.XLOOKUP(scd[[#This Row],[farm_id]],farms[farm_id],farms[farmer_name])</f>
        <v>Farmer_352</v>
      </c>
      <c r="G709" t="str">
        <f>_xlfn.XLOOKUP(scd[[#This Row],[farm_id]],farms[farm_id],farms[village])</f>
        <v>Village_197</v>
      </c>
      <c r="H709" t="str">
        <f>_xlfn.XLOOKUP(scd[[#This Row],[farm_id]],farms[farm_id],farms[district])</f>
        <v>Gurugram</v>
      </c>
      <c r="I709" t="str">
        <f>_xlfn.XLOOKUP(scd[[#This Row],[farm_id]],farms[farm_id],farms[state])</f>
        <v>Haryana</v>
      </c>
      <c r="J709" t="str">
        <f>_xlfn.XLOOKUP(scd[[#This Row],[district]],cooperatives[district],cooperatives[cooperative_id])</f>
        <v>Coop_2</v>
      </c>
      <c r="K709" t="str">
        <f>_xlfn.XLOOKUP(scd[[#This Row],[village]],collectioncenters[village],collectioncenters[collection_center_id])</f>
        <v>CC_107</v>
      </c>
      <c r="L709" t="str">
        <f>_xlfn.XLOOKUP(scd[[#This Row],[district]],chillingcenters[district],chillingcenters[chilling_center_id])</f>
        <v>Chill_2</v>
      </c>
      <c r="M709" t="str">
        <f>_xlfn.XLOOKUP(scd[[#This Row],[chilling_center_id]],chillingcenters[chilling_center_id],chillingcenters[zone])</f>
        <v>HR1</v>
      </c>
      <c r="N709" t="str">
        <f>_xlfn.XLOOKUP(scd[[#This Row],[zone]],plants[zone],plants[processing_plant_id])</f>
        <v>Plant_11</v>
      </c>
      <c r="O709" t="s">
        <v>723</v>
      </c>
      <c r="P709">
        <v>12.4</v>
      </c>
      <c r="Q709">
        <v>46.1</v>
      </c>
      <c r="R709">
        <v>4.4400000000000004</v>
      </c>
      <c r="S709">
        <v>8.7100000000000009</v>
      </c>
      <c r="T709">
        <v>23.9</v>
      </c>
      <c r="U709">
        <v>3.5</v>
      </c>
      <c r="V709" t="b">
        <v>1</v>
      </c>
      <c r="W709">
        <v>0.23</v>
      </c>
      <c r="X709">
        <v>2239.83</v>
      </c>
      <c r="Y709" s="1">
        <v>45774</v>
      </c>
      <c r="Z709" t="s">
        <v>41</v>
      </c>
      <c r="AA709" t="s">
        <v>216</v>
      </c>
      <c r="AB709" t="s">
        <v>1390</v>
      </c>
      <c r="AC709">
        <v>67</v>
      </c>
      <c r="AD709">
        <v>45.87</v>
      </c>
      <c r="AE709">
        <v>48.83</v>
      </c>
    </row>
    <row r="710" spans="1:31" x14ac:dyDescent="0.25">
      <c r="A710" t="s">
        <v>1429</v>
      </c>
      <c r="B710" s="1">
        <v>45685</v>
      </c>
      <c r="C710" s="2">
        <v>45685.37777777778</v>
      </c>
      <c r="D710" s="2">
        <v>45685.431250000001</v>
      </c>
      <c r="E710" t="s">
        <v>519</v>
      </c>
      <c r="F710" t="str">
        <f>_xlfn.XLOOKUP(scd[[#This Row],[farm_id]],farms[farm_id],farms[farmer_name])</f>
        <v>Farmer_374</v>
      </c>
      <c r="G710" t="str">
        <f>_xlfn.XLOOKUP(scd[[#This Row],[farm_id]],farms[farm_id],farms[village])</f>
        <v>Village_51</v>
      </c>
      <c r="H710" t="str">
        <f>_xlfn.XLOOKUP(scd[[#This Row],[farm_id]],farms[farm_id],farms[district])</f>
        <v>Ludhiana</v>
      </c>
      <c r="I710" t="str">
        <f>_xlfn.XLOOKUP(scd[[#This Row],[farm_id]],farms[farm_id],farms[state])</f>
        <v>Punjab</v>
      </c>
      <c r="J710" t="str">
        <f>_xlfn.XLOOKUP(scd[[#This Row],[district]],cooperatives[district],cooperatives[cooperative_id])</f>
        <v>Coop_27</v>
      </c>
      <c r="K710" t="str">
        <f>_xlfn.XLOOKUP(scd[[#This Row],[village]],collectioncenters[village],collectioncenters[collection_center_id])</f>
        <v>CC_146</v>
      </c>
      <c r="L710" t="str">
        <f>_xlfn.XLOOKUP(scd[[#This Row],[district]],chillingcenters[district],chillingcenters[chilling_center_id])</f>
        <v>Chill_27</v>
      </c>
      <c r="M710" t="str">
        <f>_xlfn.XLOOKUP(scd[[#This Row],[chilling_center_id]],chillingcenters[chilling_center_id],chillingcenters[zone])</f>
        <v>PJ2</v>
      </c>
      <c r="N710" t="str">
        <f>_xlfn.XLOOKUP(scd[[#This Row],[zone]],plants[zone],plants[processing_plant_id])</f>
        <v>Plant_7</v>
      </c>
      <c r="O710" t="s">
        <v>844</v>
      </c>
      <c r="P710">
        <v>5.9</v>
      </c>
      <c r="Q710">
        <v>57.9</v>
      </c>
      <c r="R710">
        <v>4.4400000000000004</v>
      </c>
      <c r="S710">
        <v>8.69</v>
      </c>
      <c r="T710">
        <v>28.4</v>
      </c>
      <c r="U710">
        <v>3.8</v>
      </c>
      <c r="V710" t="b">
        <v>1</v>
      </c>
      <c r="W710">
        <v>0</v>
      </c>
      <c r="X710">
        <v>2823.78</v>
      </c>
      <c r="Y710" s="1">
        <v>45686</v>
      </c>
      <c r="Z710" t="s">
        <v>41</v>
      </c>
      <c r="AA710" t="s">
        <v>109</v>
      </c>
      <c r="AB710" t="s">
        <v>1431</v>
      </c>
      <c r="AC710">
        <v>77</v>
      </c>
      <c r="AD710">
        <v>57.9</v>
      </c>
      <c r="AE710">
        <v>48.77</v>
      </c>
    </row>
    <row r="711" spans="1:31" x14ac:dyDescent="0.25">
      <c r="A711" t="s">
        <v>1542</v>
      </c>
      <c r="B711" s="1">
        <v>45761</v>
      </c>
      <c r="C711" s="2">
        <v>45761.330555555556</v>
      </c>
      <c r="D711" s="2">
        <v>45761.377083333333</v>
      </c>
      <c r="E711" t="s">
        <v>1543</v>
      </c>
      <c r="F711" t="str">
        <f>_xlfn.XLOOKUP(scd[[#This Row],[farm_id]],farms[farm_id],farms[farmer_name])</f>
        <v>Farmer_622</v>
      </c>
      <c r="G711" t="str">
        <f>_xlfn.XLOOKUP(scd[[#This Row],[farm_id]],farms[farm_id],farms[village])</f>
        <v>Village_72</v>
      </c>
      <c r="H711" t="str">
        <f>_xlfn.XLOOKUP(scd[[#This Row],[farm_id]],farms[farm_id],farms[district])</f>
        <v>Jalandhar</v>
      </c>
      <c r="I711" t="str">
        <f>_xlfn.XLOOKUP(scd[[#This Row],[farm_id]],farms[farm_id],farms[state])</f>
        <v>Punjab</v>
      </c>
      <c r="J711" t="str">
        <f>_xlfn.XLOOKUP(scd[[#This Row],[district]],cooperatives[district],cooperatives[cooperative_id])</f>
        <v>Coop_26</v>
      </c>
      <c r="K711" t="str">
        <f>_xlfn.XLOOKUP(scd[[#This Row],[village]],collectioncenters[village],collectioncenters[collection_center_id])</f>
        <v>CC_168</v>
      </c>
      <c r="L711" t="str">
        <f>_xlfn.XLOOKUP(scd[[#This Row],[district]],chillingcenters[district],chillingcenters[chilling_center_id])</f>
        <v>Chill_26</v>
      </c>
      <c r="M711" t="str">
        <f>_xlfn.XLOOKUP(scd[[#This Row],[chilling_center_id]],chillingcenters[chilling_center_id],chillingcenters[zone])</f>
        <v>PJ1</v>
      </c>
      <c r="N711" t="str">
        <f>_xlfn.XLOOKUP(scd[[#This Row],[zone]],plants[zone],plants[processing_plant_id])</f>
        <v>Plant_3</v>
      </c>
      <c r="O711" t="s">
        <v>393</v>
      </c>
      <c r="P711">
        <v>1.7</v>
      </c>
      <c r="Q711">
        <v>21.8</v>
      </c>
      <c r="R711">
        <v>4.4400000000000004</v>
      </c>
      <c r="S711">
        <v>8.3000000000000007</v>
      </c>
      <c r="T711">
        <v>28.8</v>
      </c>
      <c r="U711">
        <v>6.5</v>
      </c>
      <c r="V711" t="b">
        <v>1</v>
      </c>
      <c r="W711">
        <v>0.56000000000000005</v>
      </c>
      <c r="X711">
        <v>1011.02</v>
      </c>
      <c r="Y711" s="1">
        <v>45768</v>
      </c>
      <c r="Z711" t="s">
        <v>76</v>
      </c>
      <c r="AA711" t="s">
        <v>42</v>
      </c>
      <c r="AB711" t="s">
        <v>1179</v>
      </c>
      <c r="AC711">
        <v>67</v>
      </c>
      <c r="AD711">
        <v>21.24</v>
      </c>
      <c r="AE711">
        <v>47.6</v>
      </c>
    </row>
    <row r="712" spans="1:31" x14ac:dyDescent="0.25">
      <c r="A712" t="s">
        <v>2648</v>
      </c>
      <c r="B712" s="1">
        <v>45834</v>
      </c>
      <c r="C712" s="2">
        <v>45834.322916666664</v>
      </c>
      <c r="D712" s="2">
        <v>45834.397916666669</v>
      </c>
      <c r="E712" t="s">
        <v>1830</v>
      </c>
      <c r="F712" t="str">
        <f>_xlfn.XLOOKUP(scd[[#This Row],[farm_id]],farms[farm_id],farms[farmer_name])</f>
        <v>Farmer_881</v>
      </c>
      <c r="G712" t="str">
        <f>_xlfn.XLOOKUP(scd[[#This Row],[farm_id]],farms[farm_id],farms[village])</f>
        <v>Village_50</v>
      </c>
      <c r="H712" t="str">
        <f>_xlfn.XLOOKUP(scd[[#This Row],[farm_id]],farms[farm_id],farms[district])</f>
        <v>Karnal</v>
      </c>
      <c r="I712" t="str">
        <f>_xlfn.XLOOKUP(scd[[#This Row],[farm_id]],farms[farm_id],farms[state])</f>
        <v>Haryana</v>
      </c>
      <c r="J712" t="str">
        <f>_xlfn.XLOOKUP(scd[[#This Row],[district]],cooperatives[district],cooperatives[cooperative_id])</f>
        <v>Coop_1</v>
      </c>
      <c r="K712" t="str">
        <f>_xlfn.XLOOKUP(scd[[#This Row],[village]],collectioncenters[village],collectioncenters[collection_center_id])</f>
        <v>CC_145</v>
      </c>
      <c r="L712" t="str">
        <f>_xlfn.XLOOKUP(scd[[#This Row],[district]],chillingcenters[district],chillingcenters[chilling_center_id])</f>
        <v>Chill_1</v>
      </c>
      <c r="M712" t="str">
        <f>_xlfn.XLOOKUP(scd[[#This Row],[chilling_center_id]],chillingcenters[chilling_center_id],chillingcenters[zone])</f>
        <v>HR1</v>
      </c>
      <c r="N712" t="str">
        <f>_xlfn.XLOOKUP(scd[[#This Row],[zone]],plants[zone],plants[processing_plant_id])</f>
        <v>Plant_11</v>
      </c>
      <c r="O712" t="s">
        <v>86</v>
      </c>
      <c r="P712">
        <v>19.399999999999999</v>
      </c>
      <c r="Q712">
        <v>20.100000000000001</v>
      </c>
      <c r="R712">
        <v>4.4400000000000004</v>
      </c>
      <c r="S712">
        <v>8.44</v>
      </c>
      <c r="T712">
        <v>37.9</v>
      </c>
      <c r="U712">
        <v>31.1</v>
      </c>
      <c r="V712" t="b">
        <v>1</v>
      </c>
      <c r="W712">
        <v>0</v>
      </c>
      <c r="X712">
        <v>965.2</v>
      </c>
      <c r="Y712" s="1">
        <v>45834</v>
      </c>
      <c r="Z712" t="s">
        <v>118</v>
      </c>
      <c r="AA712" t="s">
        <v>42</v>
      </c>
      <c r="AB712" t="s">
        <v>2649</v>
      </c>
      <c r="AC712">
        <v>108</v>
      </c>
      <c r="AD712">
        <v>20.100000000000001</v>
      </c>
      <c r="AE712">
        <v>48.02</v>
      </c>
    </row>
    <row r="713" spans="1:31" x14ac:dyDescent="0.25">
      <c r="A713" t="s">
        <v>2768</v>
      </c>
      <c r="B713" s="1">
        <v>45704</v>
      </c>
      <c r="C713" s="2">
        <v>45704.404861111114</v>
      </c>
      <c r="D713" s="2">
        <v>45704.470833333333</v>
      </c>
      <c r="E713" t="s">
        <v>2769</v>
      </c>
      <c r="F713" t="str">
        <f>_xlfn.XLOOKUP(scd[[#This Row],[farm_id]],farms[farm_id],farms[farmer_name])</f>
        <v>Farmer_764</v>
      </c>
      <c r="G713" t="str">
        <f>_xlfn.XLOOKUP(scd[[#This Row],[farm_id]],farms[farm_id],farms[village])</f>
        <v>Village_40</v>
      </c>
      <c r="H713" t="str">
        <f>_xlfn.XLOOKUP(scd[[#This Row],[farm_id]],farms[farm_id],farms[district])</f>
        <v>Surat</v>
      </c>
      <c r="I713" t="str">
        <f>_xlfn.XLOOKUP(scd[[#This Row],[farm_id]],farms[farm_id],farms[state])</f>
        <v>Gujarat</v>
      </c>
      <c r="J713" t="str">
        <f>_xlfn.XLOOKUP(scd[[#This Row],[district]],cooperatives[district],cooperatives[cooperative_id])</f>
        <v>Coop_12</v>
      </c>
      <c r="K713" t="str">
        <f>_xlfn.XLOOKUP(scd[[#This Row],[village]],collectioncenters[village],collectioncenters[collection_center_id])</f>
        <v>CC_134</v>
      </c>
      <c r="L713" t="str">
        <f>_xlfn.XLOOKUP(scd[[#This Row],[district]],chillingcenters[district],chillingcenters[chilling_center_id])</f>
        <v>Chill_12</v>
      </c>
      <c r="M713" t="str">
        <f>_xlfn.XLOOKUP(scd[[#This Row],[chilling_center_id]],chillingcenters[chilling_center_id],chillingcenters[zone])</f>
        <v>MH1</v>
      </c>
      <c r="N713" t="str">
        <f>_xlfn.XLOOKUP(scd[[#This Row],[zone]],plants[zone],plants[processing_plant_id])</f>
        <v>Plant_4</v>
      </c>
      <c r="O713" t="s">
        <v>632</v>
      </c>
      <c r="P713">
        <v>13.8</v>
      </c>
      <c r="Q713">
        <v>19.5</v>
      </c>
      <c r="R713">
        <v>4.4400000000000004</v>
      </c>
      <c r="S713">
        <v>8.42</v>
      </c>
      <c r="T713">
        <v>29</v>
      </c>
      <c r="U713">
        <v>7.8</v>
      </c>
      <c r="V713" t="b">
        <v>1</v>
      </c>
      <c r="W713">
        <v>0.39</v>
      </c>
      <c r="X713">
        <v>916.52</v>
      </c>
      <c r="Y713" s="1">
        <v>45711</v>
      </c>
      <c r="Z713" t="s">
        <v>239</v>
      </c>
      <c r="AA713" t="s">
        <v>42</v>
      </c>
      <c r="AB713" t="s">
        <v>2770</v>
      </c>
      <c r="AC713">
        <v>95</v>
      </c>
      <c r="AD713">
        <v>19.11</v>
      </c>
      <c r="AE713">
        <v>47.96</v>
      </c>
    </row>
    <row r="714" spans="1:31" x14ac:dyDescent="0.25">
      <c r="A714" t="s">
        <v>286</v>
      </c>
      <c r="B714" s="1">
        <v>45827</v>
      </c>
      <c r="C714" s="2">
        <v>45827.218055555553</v>
      </c>
      <c r="D714" s="2">
        <v>45827.22152777778</v>
      </c>
      <c r="E714" t="s">
        <v>287</v>
      </c>
      <c r="F714" t="str">
        <f>_xlfn.XLOOKUP(scd[[#This Row],[farm_id]],farms[farm_id],farms[farmer_name])</f>
        <v>Farmer_4</v>
      </c>
      <c r="G714" t="str">
        <f>_xlfn.XLOOKUP(scd[[#This Row],[farm_id]],farms[farm_id],farms[village])</f>
        <v>Village_82</v>
      </c>
      <c r="H714" t="str">
        <f>_xlfn.XLOOKUP(scd[[#This Row],[farm_id]],farms[farm_id],farms[district])</f>
        <v>Bikaner</v>
      </c>
      <c r="I714" t="str">
        <f>_xlfn.XLOOKUP(scd[[#This Row],[farm_id]],farms[farm_id],farms[state])</f>
        <v>Rajasthan</v>
      </c>
      <c r="J714" t="str">
        <f>_xlfn.XLOOKUP(scd[[#This Row],[district]],cooperatives[district],cooperatives[cooperative_id])</f>
        <v>Coop_14</v>
      </c>
      <c r="K714" t="str">
        <f>_xlfn.XLOOKUP(scd[[#This Row],[village]],collectioncenters[village],collectioncenters[collection_center_id])</f>
        <v>CC_177</v>
      </c>
      <c r="L714" t="str">
        <f>_xlfn.XLOOKUP(scd[[#This Row],[district]],chillingcenters[district],chillingcenters[chilling_center_id])</f>
        <v>Chill_14</v>
      </c>
      <c r="M714" t="str">
        <f>_xlfn.XLOOKUP(scd[[#This Row],[chilling_center_id]],chillingcenters[chilling_center_id],chillingcenters[zone])</f>
        <v>RJ1</v>
      </c>
      <c r="N714" t="str">
        <f>_xlfn.XLOOKUP(scd[[#This Row],[zone]],plants[zone],plants[processing_plant_id])</f>
        <v>Plant_2</v>
      </c>
      <c r="O714" t="s">
        <v>291</v>
      </c>
      <c r="P714">
        <v>5.5</v>
      </c>
      <c r="Q714">
        <v>9.1999999999999993</v>
      </c>
      <c r="R714">
        <v>4.45</v>
      </c>
      <c r="S714">
        <v>8.57</v>
      </c>
      <c r="T714">
        <v>30.1</v>
      </c>
      <c r="U714">
        <v>28.5</v>
      </c>
      <c r="V714" t="b">
        <v>0</v>
      </c>
      <c r="W714">
        <v>1.77</v>
      </c>
      <c r="X714">
        <v>360.06</v>
      </c>
      <c r="Y714" s="1">
        <v>45828</v>
      </c>
      <c r="Z714" t="s">
        <v>41</v>
      </c>
      <c r="AA714" t="s">
        <v>42</v>
      </c>
      <c r="AB714" t="s">
        <v>292</v>
      </c>
      <c r="AC714">
        <v>5</v>
      </c>
      <c r="AD714">
        <v>7.43</v>
      </c>
      <c r="AE714">
        <v>48.46</v>
      </c>
    </row>
    <row r="715" spans="1:31" x14ac:dyDescent="0.25">
      <c r="A715" t="s">
        <v>315</v>
      </c>
      <c r="B715" s="1">
        <v>45712</v>
      </c>
      <c r="C715" s="2">
        <v>45712.432638888888</v>
      </c>
      <c r="D715" s="2">
        <v>45712.478472222225</v>
      </c>
      <c r="E715" t="s">
        <v>316</v>
      </c>
      <c r="F715" t="str">
        <f>_xlfn.XLOOKUP(scd[[#This Row],[farm_id]],farms[farm_id],farms[farmer_name])</f>
        <v>Farmer_533</v>
      </c>
      <c r="G715" t="str">
        <f>_xlfn.XLOOKUP(scd[[#This Row],[farm_id]],farms[farm_id],farms[village])</f>
        <v>Village_114</v>
      </c>
      <c r="H715" t="str">
        <f>_xlfn.XLOOKUP(scd[[#This Row],[farm_id]],farms[farm_id],farms[district])</f>
        <v>Udaipur</v>
      </c>
      <c r="I715" t="str">
        <f>_xlfn.XLOOKUP(scd[[#This Row],[farm_id]],farms[farm_id],farms[state])</f>
        <v>Rajasthan</v>
      </c>
      <c r="J715" t="str">
        <f>_xlfn.XLOOKUP(scd[[#This Row],[district]],cooperatives[district],cooperatives[cooperative_id])</f>
        <v>Coop_17</v>
      </c>
      <c r="K715" t="str">
        <f>_xlfn.XLOOKUP(scd[[#This Row],[village]],collectioncenters[village],collectioncenters[collection_center_id])</f>
        <v>CC_18</v>
      </c>
      <c r="L715" t="str">
        <f>_xlfn.XLOOKUP(scd[[#This Row],[district]],chillingcenters[district],chillingcenters[chilling_center_id])</f>
        <v>Chill_17</v>
      </c>
      <c r="M715" t="str">
        <f>_xlfn.XLOOKUP(scd[[#This Row],[chilling_center_id]],chillingcenters[chilling_center_id],chillingcenters[zone])</f>
        <v>RJ2</v>
      </c>
      <c r="N715" t="str">
        <f>_xlfn.XLOOKUP(scd[[#This Row],[zone]],plants[zone],plants[processing_plant_id])</f>
        <v>Plant_5</v>
      </c>
      <c r="O715" t="s">
        <v>319</v>
      </c>
      <c r="P715">
        <v>19.100000000000001</v>
      </c>
      <c r="Q715">
        <v>26.3</v>
      </c>
      <c r="R715">
        <v>4.45</v>
      </c>
      <c r="S715">
        <v>8.0299999999999994</v>
      </c>
      <c r="T715">
        <v>32.299999999999997</v>
      </c>
      <c r="U715">
        <v>31</v>
      </c>
      <c r="V715" t="b">
        <v>1</v>
      </c>
      <c r="W715">
        <v>0</v>
      </c>
      <c r="X715">
        <v>1231.8900000000001</v>
      </c>
      <c r="Y715" s="1">
        <v>45712</v>
      </c>
      <c r="Z715" t="s">
        <v>76</v>
      </c>
      <c r="AA715" t="s">
        <v>42</v>
      </c>
      <c r="AB715" t="s">
        <v>320</v>
      </c>
      <c r="AC715">
        <v>66</v>
      </c>
      <c r="AD715">
        <v>26.3</v>
      </c>
      <c r="AE715">
        <v>46.84</v>
      </c>
    </row>
    <row r="716" spans="1:31" x14ac:dyDescent="0.25">
      <c r="A716" t="s">
        <v>357</v>
      </c>
      <c r="B716" s="1">
        <v>45824</v>
      </c>
      <c r="C716" s="2">
        <v>45824.398611111108</v>
      </c>
      <c r="D716" s="2">
        <v>45824.42083333333</v>
      </c>
      <c r="E716" t="s">
        <v>358</v>
      </c>
      <c r="F716" t="str">
        <f>_xlfn.XLOOKUP(scd[[#This Row],[farm_id]],farms[farm_id],farms[farmer_name])</f>
        <v>Farmer_218</v>
      </c>
      <c r="G716" t="str">
        <f>_xlfn.XLOOKUP(scd[[#This Row],[farm_id]],farms[farm_id],farms[village])</f>
        <v>Village_51</v>
      </c>
      <c r="H716" t="str">
        <f>_xlfn.XLOOKUP(scd[[#This Row],[farm_id]],farms[farm_id],farms[district])</f>
        <v>Gurugram</v>
      </c>
      <c r="I716" t="str">
        <f>_xlfn.XLOOKUP(scd[[#This Row],[farm_id]],farms[farm_id],farms[state])</f>
        <v>Haryana</v>
      </c>
      <c r="J716" t="str">
        <f>_xlfn.XLOOKUP(scd[[#This Row],[district]],cooperatives[district],cooperatives[cooperative_id])</f>
        <v>Coop_2</v>
      </c>
      <c r="K716" t="str">
        <f>_xlfn.XLOOKUP(scd[[#This Row],[village]],collectioncenters[village],collectioncenters[collection_center_id])</f>
        <v>CC_146</v>
      </c>
      <c r="L716" t="str">
        <f>_xlfn.XLOOKUP(scd[[#This Row],[district]],chillingcenters[district],chillingcenters[chilling_center_id])</f>
        <v>Chill_2</v>
      </c>
      <c r="M716" t="str">
        <f>_xlfn.XLOOKUP(scd[[#This Row],[chilling_center_id]],chillingcenters[chilling_center_id],chillingcenters[zone])</f>
        <v>HR1</v>
      </c>
      <c r="N716" t="str">
        <f>_xlfn.XLOOKUP(scd[[#This Row],[zone]],plants[zone],plants[processing_plant_id])</f>
        <v>Plant_11</v>
      </c>
      <c r="O716" t="s">
        <v>361</v>
      </c>
      <c r="P716">
        <v>48.7</v>
      </c>
      <c r="Q716">
        <v>33.6</v>
      </c>
      <c r="R716">
        <v>4.45</v>
      </c>
      <c r="S716">
        <v>8.51</v>
      </c>
      <c r="T716">
        <v>33.799999999999997</v>
      </c>
      <c r="U716">
        <v>12</v>
      </c>
      <c r="V716" t="b">
        <v>0</v>
      </c>
      <c r="W716">
        <v>0</v>
      </c>
      <c r="X716">
        <v>1622.21</v>
      </c>
      <c r="Y716" s="1">
        <v>45824</v>
      </c>
      <c r="Z716" t="s">
        <v>41</v>
      </c>
      <c r="AA716" t="s">
        <v>54</v>
      </c>
      <c r="AB716" t="s">
        <v>362</v>
      </c>
      <c r="AC716">
        <v>32</v>
      </c>
      <c r="AD716">
        <v>33.6</v>
      </c>
      <c r="AE716">
        <v>48.28</v>
      </c>
    </row>
    <row r="717" spans="1:31" x14ac:dyDescent="0.25">
      <c r="A717" t="s">
        <v>846</v>
      </c>
      <c r="B717" s="1">
        <v>45728</v>
      </c>
      <c r="C717" s="2">
        <v>45728.23333333333</v>
      </c>
      <c r="D717" s="2">
        <v>45728.302083333336</v>
      </c>
      <c r="E717" t="s">
        <v>847</v>
      </c>
      <c r="F717" t="str">
        <f>_xlfn.XLOOKUP(scd[[#This Row],[farm_id]],farms[farm_id],farms[farmer_name])</f>
        <v>Farmer_353</v>
      </c>
      <c r="G717" t="str">
        <f>_xlfn.XLOOKUP(scd[[#This Row],[farm_id]],farms[farm_id],farms[village])</f>
        <v>Village_183</v>
      </c>
      <c r="H717" t="str">
        <f>_xlfn.XLOOKUP(scd[[#This Row],[farm_id]],farms[farm_id],farms[district])</f>
        <v>Hubli</v>
      </c>
      <c r="I717" t="str">
        <f>_xlfn.XLOOKUP(scd[[#This Row],[farm_id]],farms[farm_id],farms[state])</f>
        <v>Karnataka</v>
      </c>
      <c r="J717" t="str">
        <f>_xlfn.XLOOKUP(scd[[#This Row],[district]],cooperatives[district],cooperatives[cooperative_id])</f>
        <v>Coop_18</v>
      </c>
      <c r="K717" t="str">
        <f>_xlfn.XLOOKUP(scd[[#This Row],[village]],collectioncenters[village],collectioncenters[collection_center_id])</f>
        <v>CC_93</v>
      </c>
      <c r="L717" t="str">
        <f>_xlfn.XLOOKUP(scd[[#This Row],[district]],chillingcenters[district],chillingcenters[chilling_center_id])</f>
        <v>Chill_18</v>
      </c>
      <c r="M717" t="str">
        <f>_xlfn.XLOOKUP(scd[[#This Row],[chilling_center_id]],chillingcenters[chilling_center_id],chillingcenters[zone])</f>
        <v>KA2</v>
      </c>
      <c r="N717" t="str">
        <f>_xlfn.XLOOKUP(scd[[#This Row],[zone]],plants[zone],plants[processing_plant_id])</f>
        <v>Plant_8</v>
      </c>
      <c r="O717" t="s">
        <v>325</v>
      </c>
      <c r="P717">
        <v>18.8</v>
      </c>
      <c r="Q717">
        <v>35.799999999999997</v>
      </c>
      <c r="R717">
        <v>4.45</v>
      </c>
      <c r="S717">
        <v>8.6999999999999993</v>
      </c>
      <c r="T717">
        <v>38.1</v>
      </c>
      <c r="U717">
        <v>12</v>
      </c>
      <c r="V717" t="b">
        <v>1</v>
      </c>
      <c r="W717">
        <v>0</v>
      </c>
      <c r="X717">
        <v>1748.83</v>
      </c>
      <c r="Y717" s="1">
        <v>45731</v>
      </c>
      <c r="Z717" t="s">
        <v>76</v>
      </c>
      <c r="AA717" t="s">
        <v>109</v>
      </c>
      <c r="AB717" t="s">
        <v>849</v>
      </c>
      <c r="AC717">
        <v>99</v>
      </c>
      <c r="AD717">
        <v>35.799999999999997</v>
      </c>
      <c r="AE717">
        <v>48.85</v>
      </c>
    </row>
    <row r="718" spans="1:31" x14ac:dyDescent="0.25">
      <c r="A718" t="s">
        <v>1098</v>
      </c>
      <c r="B718" s="1">
        <v>45773</v>
      </c>
      <c r="C718" s="2">
        <v>45773.216666666667</v>
      </c>
      <c r="D718" s="2">
        <v>45773.26458333333</v>
      </c>
      <c r="E718" t="s">
        <v>1099</v>
      </c>
      <c r="F718" t="str">
        <f>_xlfn.XLOOKUP(scd[[#This Row],[farm_id]],farms[farm_id],farms[farmer_name])</f>
        <v>Farmer_175</v>
      </c>
      <c r="G718" t="str">
        <f>_xlfn.XLOOKUP(scd[[#This Row],[farm_id]],farms[farm_id],farms[village])</f>
        <v>Village_200</v>
      </c>
      <c r="H718" t="str">
        <f>_xlfn.XLOOKUP(scd[[#This Row],[farm_id]],farms[farm_id],farms[district])</f>
        <v>Mumbai Suburban</v>
      </c>
      <c r="I718" t="str">
        <f>_xlfn.XLOOKUP(scd[[#This Row],[farm_id]],farms[farm_id],farms[state])</f>
        <v>Maharashtra</v>
      </c>
      <c r="J718" t="str">
        <f>_xlfn.XLOOKUP(scd[[#This Row],[district]],cooperatives[district],cooperatives[cooperative_id])</f>
        <v>Coop_3</v>
      </c>
      <c r="K718" t="str">
        <f>_xlfn.XLOOKUP(scd[[#This Row],[village]],collectioncenters[village],collectioncenters[collection_center_id])</f>
        <v>CC_112</v>
      </c>
      <c r="L718" t="str">
        <f>_xlfn.XLOOKUP(scd[[#This Row],[district]],chillingcenters[district],chillingcenters[chilling_center_id])</f>
        <v>Chill_3</v>
      </c>
      <c r="M718" t="str">
        <f>_xlfn.XLOOKUP(scd[[#This Row],[chilling_center_id]],chillingcenters[chilling_center_id],chillingcenters[zone])</f>
        <v>MH1</v>
      </c>
      <c r="N718" t="str">
        <f>_xlfn.XLOOKUP(scd[[#This Row],[zone]],plants[zone],plants[processing_plant_id])</f>
        <v>Plant_4</v>
      </c>
      <c r="O718" t="s">
        <v>238</v>
      </c>
      <c r="P718">
        <v>5.9</v>
      </c>
      <c r="Q718">
        <v>98.3</v>
      </c>
      <c r="R718">
        <v>4.45</v>
      </c>
      <c r="S718">
        <v>8.3699999999999992</v>
      </c>
      <c r="T718">
        <v>32</v>
      </c>
      <c r="U718">
        <v>7.8</v>
      </c>
      <c r="V718" t="b">
        <v>1</v>
      </c>
      <c r="W718">
        <v>0</v>
      </c>
      <c r="X718">
        <v>4704.6400000000003</v>
      </c>
      <c r="Y718" s="1">
        <v>45773</v>
      </c>
      <c r="Z718" t="s">
        <v>41</v>
      </c>
      <c r="AA718" t="s">
        <v>109</v>
      </c>
      <c r="AB718" t="s">
        <v>1102</v>
      </c>
      <c r="AC718">
        <v>69</v>
      </c>
      <c r="AD718">
        <v>98.3</v>
      </c>
      <c r="AE718">
        <v>47.86</v>
      </c>
    </row>
    <row r="719" spans="1:31" x14ac:dyDescent="0.25">
      <c r="A719" t="s">
        <v>2552</v>
      </c>
      <c r="B719" s="1">
        <v>45747</v>
      </c>
      <c r="C719" s="2">
        <v>45747.175694444442</v>
      </c>
      <c r="D719" s="2">
        <v>45747.199999999997</v>
      </c>
      <c r="E719" t="s">
        <v>2553</v>
      </c>
      <c r="F719" t="str">
        <f>_xlfn.XLOOKUP(scd[[#This Row],[farm_id]],farms[farm_id],farms[farmer_name])</f>
        <v>Farmer_467</v>
      </c>
      <c r="G719" t="str">
        <f>_xlfn.XLOOKUP(scd[[#This Row],[farm_id]],farms[farm_id],farms[village])</f>
        <v>Village_101</v>
      </c>
      <c r="H719" t="str">
        <f>_xlfn.XLOOKUP(scd[[#This Row],[farm_id]],farms[farm_id],farms[district])</f>
        <v>Bengaluru Rural</v>
      </c>
      <c r="I719" t="str">
        <f>_xlfn.XLOOKUP(scd[[#This Row],[farm_id]],farms[farm_id],farms[state])</f>
        <v>Karnataka</v>
      </c>
      <c r="J719" t="str">
        <f>_xlfn.XLOOKUP(scd[[#This Row],[district]],cooperatives[district],cooperatives[cooperative_id])</f>
        <v>Coop_19</v>
      </c>
      <c r="K719" t="str">
        <f>_xlfn.XLOOKUP(scd[[#This Row],[village]],collectioncenters[village],collectioncenters[collection_center_id])</f>
        <v>CC_4</v>
      </c>
      <c r="L719" t="str">
        <f>_xlfn.XLOOKUP(scd[[#This Row],[district]],chillingcenters[district],chillingcenters[chilling_center_id])</f>
        <v>Chill_19</v>
      </c>
      <c r="M719" t="str">
        <f>_xlfn.XLOOKUP(scd[[#This Row],[chilling_center_id]],chillingcenters[chilling_center_id],chillingcenters[zone])</f>
        <v>KA1</v>
      </c>
      <c r="N719" t="str">
        <f>_xlfn.XLOOKUP(scd[[#This Row],[zone]],plants[zone],plants[processing_plant_id])</f>
        <v>Plant_6</v>
      </c>
      <c r="O719" t="s">
        <v>502</v>
      </c>
      <c r="P719">
        <v>9.6</v>
      </c>
      <c r="Q719">
        <v>105.7</v>
      </c>
      <c r="R719">
        <v>4.45</v>
      </c>
      <c r="S719">
        <v>8.65</v>
      </c>
      <c r="T719">
        <v>34.200000000000003</v>
      </c>
      <c r="U719">
        <v>12</v>
      </c>
      <c r="V719" t="b">
        <v>1</v>
      </c>
      <c r="W719">
        <v>0</v>
      </c>
      <c r="X719">
        <v>5147.59</v>
      </c>
      <c r="Y719" s="1">
        <v>45749</v>
      </c>
      <c r="Z719" t="s">
        <v>76</v>
      </c>
      <c r="AA719" t="s">
        <v>109</v>
      </c>
      <c r="AB719" t="s">
        <v>2554</v>
      </c>
      <c r="AC719">
        <v>35</v>
      </c>
      <c r="AD719">
        <v>105.7</v>
      </c>
      <c r="AE719">
        <v>48.7</v>
      </c>
    </row>
    <row r="720" spans="1:31" x14ac:dyDescent="0.25">
      <c r="A720" t="s">
        <v>2705</v>
      </c>
      <c r="B720" s="1">
        <v>45767</v>
      </c>
      <c r="C720" s="2">
        <v>45767.310416666667</v>
      </c>
      <c r="D720" s="2">
        <v>45767.368750000001</v>
      </c>
      <c r="E720" t="s">
        <v>2706</v>
      </c>
      <c r="F720" t="str">
        <f>_xlfn.XLOOKUP(scd[[#This Row],[farm_id]],farms[farm_id],farms[farmer_name])</f>
        <v>Farmer_428</v>
      </c>
      <c r="G720" t="str">
        <f>_xlfn.XLOOKUP(scd[[#This Row],[farm_id]],farms[farm_id],farms[village])</f>
        <v>Village_110</v>
      </c>
      <c r="H720" t="str">
        <f>_xlfn.XLOOKUP(scd[[#This Row],[farm_id]],farms[farm_id],farms[district])</f>
        <v>Jalandhar</v>
      </c>
      <c r="I720" t="str">
        <f>_xlfn.XLOOKUP(scd[[#This Row],[farm_id]],farms[farm_id],farms[state])</f>
        <v>Punjab</v>
      </c>
      <c r="J720" t="str">
        <f>_xlfn.XLOOKUP(scd[[#This Row],[district]],cooperatives[district],cooperatives[cooperative_id])</f>
        <v>Coop_26</v>
      </c>
      <c r="K720" t="str">
        <f>_xlfn.XLOOKUP(scd[[#This Row],[village]],collectioncenters[village],collectioncenters[collection_center_id])</f>
        <v>CC_14</v>
      </c>
      <c r="L720" t="str">
        <f>_xlfn.XLOOKUP(scd[[#This Row],[district]],chillingcenters[district],chillingcenters[chilling_center_id])</f>
        <v>Chill_26</v>
      </c>
      <c r="M720" t="str">
        <f>_xlfn.XLOOKUP(scd[[#This Row],[chilling_center_id]],chillingcenters[chilling_center_id],chillingcenters[zone])</f>
        <v>PJ1</v>
      </c>
      <c r="N720" t="str">
        <f>_xlfn.XLOOKUP(scd[[#This Row],[zone]],plants[zone],plants[processing_plant_id])</f>
        <v>Plant_3</v>
      </c>
      <c r="O720" t="s">
        <v>245</v>
      </c>
      <c r="P720">
        <v>31.2</v>
      </c>
      <c r="Q720">
        <v>150.69999999999999</v>
      </c>
      <c r="R720">
        <v>4.45</v>
      </c>
      <c r="S720">
        <v>8.59</v>
      </c>
      <c r="T720">
        <v>32.200000000000003</v>
      </c>
      <c r="U720">
        <v>11</v>
      </c>
      <c r="V720" t="b">
        <v>1</v>
      </c>
      <c r="W720">
        <v>0</v>
      </c>
      <c r="X720">
        <v>7311.96</v>
      </c>
      <c r="Y720" s="1">
        <v>45767</v>
      </c>
      <c r="Z720" t="s">
        <v>41</v>
      </c>
      <c r="AA720" t="s">
        <v>420</v>
      </c>
      <c r="AB720" t="s">
        <v>2707</v>
      </c>
      <c r="AC720">
        <v>84</v>
      </c>
      <c r="AD720">
        <v>150.69999999999999</v>
      </c>
      <c r="AE720">
        <v>48.52</v>
      </c>
    </row>
    <row r="721" spans="1:31" x14ac:dyDescent="0.25">
      <c r="A721" t="s">
        <v>2968</v>
      </c>
      <c r="B721" s="1">
        <v>45702</v>
      </c>
      <c r="C721" s="2">
        <v>45702.421527777777</v>
      </c>
      <c r="D721" s="2">
        <v>45702.445833333331</v>
      </c>
      <c r="E721" t="s">
        <v>2969</v>
      </c>
      <c r="F721" t="str">
        <f>_xlfn.XLOOKUP(scd[[#This Row],[farm_id]],farms[farm_id],farms[farmer_name])</f>
        <v>Farmer_353</v>
      </c>
      <c r="G721" t="str">
        <f>_xlfn.XLOOKUP(scd[[#This Row],[farm_id]],farms[farm_id],farms[village])</f>
        <v>Village_47</v>
      </c>
      <c r="H721" t="str">
        <f>_xlfn.XLOOKUP(scd[[#This Row],[farm_id]],farms[farm_id],farms[district])</f>
        <v>Belgaum</v>
      </c>
      <c r="I721" t="str">
        <f>_xlfn.XLOOKUP(scd[[#This Row],[farm_id]],farms[farm_id],farms[state])</f>
        <v>Karnataka</v>
      </c>
      <c r="J721" t="str">
        <f>_xlfn.XLOOKUP(scd[[#This Row],[district]],cooperatives[district],cooperatives[cooperative_id])</f>
        <v>Coop_21</v>
      </c>
      <c r="K721" t="str">
        <f>_xlfn.XLOOKUP(scd[[#This Row],[village]],collectioncenters[village],collectioncenters[collection_center_id])</f>
        <v>CC_141</v>
      </c>
      <c r="L721" t="str">
        <f>_xlfn.XLOOKUP(scd[[#This Row],[district]],chillingcenters[district],chillingcenters[chilling_center_id])</f>
        <v>Chill_21</v>
      </c>
      <c r="M721" t="str">
        <f>_xlfn.XLOOKUP(scd[[#This Row],[chilling_center_id]],chillingcenters[chilling_center_id],chillingcenters[zone])</f>
        <v>KA2</v>
      </c>
      <c r="N721" t="str">
        <f>_xlfn.XLOOKUP(scd[[#This Row],[zone]],plants[zone],plants[processing_plant_id])</f>
        <v>Plant_8</v>
      </c>
      <c r="O721" t="s">
        <v>245</v>
      </c>
      <c r="P721">
        <v>17</v>
      </c>
      <c r="Q721">
        <v>6.5</v>
      </c>
      <c r="R721">
        <v>4.45</v>
      </c>
      <c r="S721">
        <v>8.86</v>
      </c>
      <c r="T721">
        <v>34.700000000000003</v>
      </c>
      <c r="U721">
        <v>30</v>
      </c>
      <c r="V721" t="b">
        <v>1</v>
      </c>
      <c r="W721">
        <v>0.09</v>
      </c>
      <c r="X721">
        <v>316.20999999999998</v>
      </c>
      <c r="Y721" s="1">
        <v>45703</v>
      </c>
      <c r="Z721" t="s">
        <v>239</v>
      </c>
      <c r="AA721" t="s">
        <v>42</v>
      </c>
      <c r="AB721" t="s">
        <v>2970</v>
      </c>
      <c r="AC721">
        <v>35</v>
      </c>
      <c r="AD721">
        <v>6.41</v>
      </c>
      <c r="AE721">
        <v>49.33</v>
      </c>
    </row>
    <row r="722" spans="1:31" x14ac:dyDescent="0.25">
      <c r="A722" t="s">
        <v>157</v>
      </c>
      <c r="B722" s="1">
        <v>45757</v>
      </c>
      <c r="C722" s="2">
        <v>45757.38958333333</v>
      </c>
      <c r="D722" s="2">
        <v>45757.402777777781</v>
      </c>
      <c r="E722" t="s">
        <v>158</v>
      </c>
      <c r="F722" t="str">
        <f>_xlfn.XLOOKUP(scd[[#This Row],[farm_id]],farms[farm_id],farms[farmer_name])</f>
        <v>Farmer_661</v>
      </c>
      <c r="G722" t="str">
        <f>_xlfn.XLOOKUP(scd[[#This Row],[farm_id]],farms[farm_id],farms[village])</f>
        <v>Village_95</v>
      </c>
      <c r="H722" t="str">
        <f>_xlfn.XLOOKUP(scd[[#This Row],[farm_id]],farms[farm_id],farms[district])</f>
        <v>Ludhiana</v>
      </c>
      <c r="I722" t="str">
        <f>_xlfn.XLOOKUP(scd[[#This Row],[farm_id]],farms[farm_id],farms[state])</f>
        <v>Punjab</v>
      </c>
      <c r="J722" t="str">
        <f>_xlfn.XLOOKUP(scd[[#This Row],[district]],cooperatives[district],cooperatives[cooperative_id])</f>
        <v>Coop_27</v>
      </c>
      <c r="K722" t="str">
        <f>_xlfn.XLOOKUP(scd[[#This Row],[village]],collectioncenters[village],collectioncenters[collection_center_id])</f>
        <v>CC_191</v>
      </c>
      <c r="L722" t="str">
        <f>_xlfn.XLOOKUP(scd[[#This Row],[district]],chillingcenters[district],chillingcenters[chilling_center_id])</f>
        <v>Chill_27</v>
      </c>
      <c r="M722" t="str">
        <f>_xlfn.XLOOKUP(scd[[#This Row],[chilling_center_id]],chillingcenters[chilling_center_id],chillingcenters[zone])</f>
        <v>PJ2</v>
      </c>
      <c r="N722" t="str">
        <f>_xlfn.XLOOKUP(scd[[#This Row],[zone]],plants[zone],plants[processing_plant_id])</f>
        <v>Plant_7</v>
      </c>
      <c r="O722" t="s">
        <v>163</v>
      </c>
      <c r="P722">
        <v>11.9</v>
      </c>
      <c r="Q722">
        <v>116.9</v>
      </c>
      <c r="R722">
        <v>4.46</v>
      </c>
      <c r="S722">
        <v>8.42</v>
      </c>
      <c r="T722">
        <v>26.7</v>
      </c>
      <c r="U722">
        <v>8.1</v>
      </c>
      <c r="V722" t="b">
        <v>0</v>
      </c>
      <c r="W722">
        <v>1.82</v>
      </c>
      <c r="X722">
        <v>5530.74</v>
      </c>
      <c r="Y722" s="1">
        <v>45764</v>
      </c>
      <c r="Z722" t="s">
        <v>41</v>
      </c>
      <c r="AA722" t="s">
        <v>42</v>
      </c>
      <c r="AB722" t="s">
        <v>164</v>
      </c>
      <c r="AC722">
        <v>19</v>
      </c>
      <c r="AD722">
        <v>115.08</v>
      </c>
      <c r="AE722">
        <v>48.06</v>
      </c>
    </row>
    <row r="723" spans="1:31" x14ac:dyDescent="0.25">
      <c r="A723" t="s">
        <v>775</v>
      </c>
      <c r="B723" s="1">
        <v>45672</v>
      </c>
      <c r="C723" s="2">
        <v>45672.311805555553</v>
      </c>
      <c r="D723" s="2">
        <v>45672.343055555553</v>
      </c>
      <c r="E723" t="s">
        <v>776</v>
      </c>
      <c r="F723" t="str">
        <f>_xlfn.XLOOKUP(scd[[#This Row],[farm_id]],farms[farm_id],farms[farmer_name])</f>
        <v>Farmer_676</v>
      </c>
      <c r="G723" t="str">
        <f>_xlfn.XLOOKUP(scd[[#This Row],[farm_id]],farms[farm_id],farms[village])</f>
        <v>Village_54</v>
      </c>
      <c r="H723" t="str">
        <f>_xlfn.XLOOKUP(scd[[#This Row],[farm_id]],farms[farm_id],farms[district])</f>
        <v>Gurugram</v>
      </c>
      <c r="I723" t="str">
        <f>_xlfn.XLOOKUP(scd[[#This Row],[farm_id]],farms[farm_id],farms[state])</f>
        <v>Haryana</v>
      </c>
      <c r="J723" t="str">
        <f>_xlfn.XLOOKUP(scd[[#This Row],[district]],cooperatives[district],cooperatives[cooperative_id])</f>
        <v>Coop_2</v>
      </c>
      <c r="K723" t="str">
        <f>_xlfn.XLOOKUP(scd[[#This Row],[village]],collectioncenters[village],collectioncenters[collection_center_id])</f>
        <v>CC_149</v>
      </c>
      <c r="L723" t="str">
        <f>_xlfn.XLOOKUP(scd[[#This Row],[district]],chillingcenters[district],chillingcenters[chilling_center_id])</f>
        <v>Chill_2</v>
      </c>
      <c r="M723" t="str">
        <f>_xlfn.XLOOKUP(scd[[#This Row],[chilling_center_id]],chillingcenters[chilling_center_id],chillingcenters[zone])</f>
        <v>HR1</v>
      </c>
      <c r="N723" t="str">
        <f>_xlfn.XLOOKUP(scd[[#This Row],[zone]],plants[zone],plants[processing_plant_id])</f>
        <v>Plant_11</v>
      </c>
      <c r="O723" t="s">
        <v>697</v>
      </c>
      <c r="P723">
        <v>13.8</v>
      </c>
      <c r="Q723">
        <v>20.8</v>
      </c>
      <c r="R723">
        <v>4.46</v>
      </c>
      <c r="S723">
        <v>8.76</v>
      </c>
      <c r="T723">
        <v>29.8</v>
      </c>
      <c r="U723">
        <v>7.1</v>
      </c>
      <c r="V723" t="b">
        <v>1</v>
      </c>
      <c r="W723">
        <v>0.1</v>
      </c>
      <c r="X723">
        <v>1015.96</v>
      </c>
      <c r="Y723" s="1">
        <v>45679</v>
      </c>
      <c r="Z723" t="s">
        <v>41</v>
      </c>
      <c r="AA723" t="s">
        <v>42</v>
      </c>
      <c r="AB723" t="s">
        <v>777</v>
      </c>
      <c r="AC723">
        <v>45</v>
      </c>
      <c r="AD723">
        <v>20.7</v>
      </c>
      <c r="AE723">
        <v>49.08</v>
      </c>
    </row>
    <row r="724" spans="1:31" x14ac:dyDescent="0.25">
      <c r="A724" t="s">
        <v>816</v>
      </c>
      <c r="B724" s="1">
        <v>45808</v>
      </c>
      <c r="C724" s="2">
        <v>45808.293055555558</v>
      </c>
      <c r="D724" s="2">
        <v>45808.322916666664</v>
      </c>
      <c r="E724" t="s">
        <v>817</v>
      </c>
      <c r="F724" t="str">
        <f>_xlfn.XLOOKUP(scd[[#This Row],[farm_id]],farms[farm_id],farms[farmer_name])</f>
        <v>Farmer_886</v>
      </c>
      <c r="G724" t="str">
        <f>_xlfn.XLOOKUP(scd[[#This Row],[farm_id]],farms[farm_id],farms[village])</f>
        <v>Village_113</v>
      </c>
      <c r="H724" t="str">
        <f>_xlfn.XLOOKUP(scd[[#This Row],[farm_id]],farms[farm_id],farms[district])</f>
        <v>Madurai</v>
      </c>
      <c r="I724" t="str">
        <f>_xlfn.XLOOKUP(scd[[#This Row],[farm_id]],farms[farm_id],farms[state])</f>
        <v>Tamil Nadu</v>
      </c>
      <c r="J724" t="str">
        <f>_xlfn.XLOOKUP(scd[[#This Row],[district]],cooperatives[district],cooperatives[cooperative_id])</f>
        <v>Coop_20</v>
      </c>
      <c r="K724" t="str">
        <f>_xlfn.XLOOKUP(scd[[#This Row],[village]],collectioncenters[village],collectioncenters[collection_center_id])</f>
        <v>CC_17</v>
      </c>
      <c r="L724" t="str">
        <f>_xlfn.XLOOKUP(scd[[#This Row],[district]],chillingcenters[district],chillingcenters[chilling_center_id])</f>
        <v>Chill_20</v>
      </c>
      <c r="M724" t="str">
        <f>_xlfn.XLOOKUP(scd[[#This Row],[chilling_center_id]],chillingcenters[chilling_center_id],chillingcenters[zone])</f>
        <v>TN2</v>
      </c>
      <c r="N724" t="str">
        <f>_xlfn.XLOOKUP(scd[[#This Row],[zone]],plants[zone],plants[processing_plant_id])</f>
        <v>Plant_10</v>
      </c>
      <c r="O724" t="s">
        <v>194</v>
      </c>
      <c r="P724">
        <v>3.9</v>
      </c>
      <c r="Q724">
        <v>34.299999999999997</v>
      </c>
      <c r="R724">
        <v>4.46</v>
      </c>
      <c r="S724">
        <v>8.76</v>
      </c>
      <c r="T724">
        <v>26.6</v>
      </c>
      <c r="U724">
        <v>21.9</v>
      </c>
      <c r="V724" t="b">
        <v>0</v>
      </c>
      <c r="W724">
        <v>1.75</v>
      </c>
      <c r="X724">
        <v>1597.55</v>
      </c>
      <c r="Y724" s="1">
        <v>45809</v>
      </c>
      <c r="Z724" t="s">
        <v>41</v>
      </c>
      <c r="AA724" t="s">
        <v>109</v>
      </c>
      <c r="AB724" t="s">
        <v>818</v>
      </c>
      <c r="AC724">
        <v>43</v>
      </c>
      <c r="AD724">
        <v>32.549999999999997</v>
      </c>
      <c r="AE724">
        <v>49.08</v>
      </c>
    </row>
    <row r="725" spans="1:31" x14ac:dyDescent="0.25">
      <c r="A725" t="s">
        <v>1123</v>
      </c>
      <c r="B725" s="1">
        <v>45750</v>
      </c>
      <c r="C725" s="2">
        <v>45750.455555555556</v>
      </c>
      <c r="D725" s="2">
        <v>45750.463888888888</v>
      </c>
      <c r="E725" t="s">
        <v>372</v>
      </c>
      <c r="F725" t="str">
        <f>_xlfn.XLOOKUP(scd[[#This Row],[farm_id]],farms[farm_id],farms[farmer_name])</f>
        <v>Farmer_52</v>
      </c>
      <c r="G725" t="str">
        <f>_xlfn.XLOOKUP(scd[[#This Row],[farm_id]],farms[farm_id],farms[village])</f>
        <v>Village_93</v>
      </c>
      <c r="H725" t="str">
        <f>_xlfn.XLOOKUP(scd[[#This Row],[farm_id]],farms[farm_id],farms[district])</f>
        <v>Anand</v>
      </c>
      <c r="I725" t="str">
        <f>_xlfn.XLOOKUP(scd[[#This Row],[farm_id]],farms[farm_id],farms[state])</f>
        <v>Gujarat</v>
      </c>
      <c r="J725" t="str">
        <f>_xlfn.XLOOKUP(scd[[#This Row],[district]],cooperatives[district],cooperatives[cooperative_id])</f>
        <v>Coop_5</v>
      </c>
      <c r="K725" t="str">
        <f>_xlfn.XLOOKUP(scd[[#This Row],[village]],collectioncenters[village],collectioncenters[collection_center_id])</f>
        <v>CC_189</v>
      </c>
      <c r="L725" t="str">
        <f>_xlfn.XLOOKUP(scd[[#This Row],[district]],chillingcenters[district],chillingcenters[chilling_center_id])</f>
        <v>Chill_5</v>
      </c>
      <c r="M725" t="str">
        <f>_xlfn.XLOOKUP(scd[[#This Row],[chilling_center_id]],chillingcenters[chilling_center_id],chillingcenters[zone])</f>
        <v>MH1</v>
      </c>
      <c r="N725" t="str">
        <f>_xlfn.XLOOKUP(scd[[#This Row],[zone]],plants[zone],plants[processing_plant_id])</f>
        <v>Plant_4</v>
      </c>
      <c r="O725" t="s">
        <v>688</v>
      </c>
      <c r="P725">
        <v>48.2</v>
      </c>
      <c r="Q725">
        <v>19.600000000000001</v>
      </c>
      <c r="R725">
        <v>4.46</v>
      </c>
      <c r="S725">
        <v>8.3800000000000008</v>
      </c>
      <c r="T725">
        <v>30.8</v>
      </c>
      <c r="U725">
        <v>10.3</v>
      </c>
      <c r="V725" t="b">
        <v>0</v>
      </c>
      <c r="W725">
        <v>0</v>
      </c>
      <c r="X725">
        <v>939.62</v>
      </c>
      <c r="Y725" s="1">
        <v>45752</v>
      </c>
      <c r="Z725" t="s">
        <v>41</v>
      </c>
      <c r="AA725" t="s">
        <v>54</v>
      </c>
      <c r="AB725" t="s">
        <v>1126</v>
      </c>
      <c r="AC725">
        <v>12</v>
      </c>
      <c r="AD725">
        <v>19.600000000000001</v>
      </c>
      <c r="AE725">
        <v>47.94</v>
      </c>
    </row>
    <row r="726" spans="1:31" x14ac:dyDescent="0.25">
      <c r="A726" t="s">
        <v>1669</v>
      </c>
      <c r="B726" s="1">
        <v>45723</v>
      </c>
      <c r="C726" s="2">
        <v>45723.29791666667</v>
      </c>
      <c r="D726" s="2">
        <v>45723.319444444445</v>
      </c>
      <c r="E726" t="s">
        <v>1670</v>
      </c>
      <c r="F726" t="str">
        <f>_xlfn.XLOOKUP(scd[[#This Row],[farm_id]],farms[farm_id],farms[farmer_name])</f>
        <v>Farmer_101</v>
      </c>
      <c r="G726" t="str">
        <f>_xlfn.XLOOKUP(scd[[#This Row],[farm_id]],farms[farm_id],farms[village])</f>
        <v>Village_163</v>
      </c>
      <c r="H726" t="str">
        <f>_xlfn.XLOOKUP(scd[[#This Row],[farm_id]],farms[farm_id],farms[district])</f>
        <v>Madurai</v>
      </c>
      <c r="I726" t="str">
        <f>_xlfn.XLOOKUP(scd[[#This Row],[farm_id]],farms[farm_id],farms[state])</f>
        <v>Tamil Nadu</v>
      </c>
      <c r="J726" t="str">
        <f>_xlfn.XLOOKUP(scd[[#This Row],[district]],cooperatives[district],cooperatives[cooperative_id])</f>
        <v>Coop_20</v>
      </c>
      <c r="K726" t="str">
        <f>_xlfn.XLOOKUP(scd[[#This Row],[village]],collectioncenters[village],collectioncenters[collection_center_id])</f>
        <v>CC_72</v>
      </c>
      <c r="L726" t="str">
        <f>_xlfn.XLOOKUP(scd[[#This Row],[district]],chillingcenters[district],chillingcenters[chilling_center_id])</f>
        <v>Chill_20</v>
      </c>
      <c r="M726" t="str">
        <f>_xlfn.XLOOKUP(scd[[#This Row],[chilling_center_id]],chillingcenters[chilling_center_id],chillingcenters[zone])</f>
        <v>TN2</v>
      </c>
      <c r="N726" t="str">
        <f>_xlfn.XLOOKUP(scd[[#This Row],[zone]],plants[zone],plants[processing_plant_id])</f>
        <v>Plant_10</v>
      </c>
      <c r="O726" t="s">
        <v>279</v>
      </c>
      <c r="P726">
        <v>9.6</v>
      </c>
      <c r="Q726">
        <v>9.1999999999999993</v>
      </c>
      <c r="R726">
        <v>4.46</v>
      </c>
      <c r="S726">
        <v>8.5399999999999991</v>
      </c>
      <c r="T726">
        <v>29.1</v>
      </c>
      <c r="U726">
        <v>3.6</v>
      </c>
      <c r="V726" t="b">
        <v>1</v>
      </c>
      <c r="W726">
        <v>0.05</v>
      </c>
      <c r="X726">
        <v>443.04</v>
      </c>
      <c r="Y726" s="1">
        <v>45730</v>
      </c>
      <c r="Z726" t="s">
        <v>41</v>
      </c>
      <c r="AA726" t="s">
        <v>42</v>
      </c>
      <c r="AB726" t="s">
        <v>1672</v>
      </c>
      <c r="AC726">
        <v>31</v>
      </c>
      <c r="AD726">
        <v>9.1499999999999897</v>
      </c>
      <c r="AE726">
        <v>48.42</v>
      </c>
    </row>
    <row r="727" spans="1:31" x14ac:dyDescent="0.25">
      <c r="A727" t="s">
        <v>1934</v>
      </c>
      <c r="B727" s="1">
        <v>45690</v>
      </c>
      <c r="C727" s="2">
        <v>45690.263888888891</v>
      </c>
      <c r="D727" s="2">
        <v>45690.332638888889</v>
      </c>
      <c r="E727" t="s">
        <v>992</v>
      </c>
      <c r="F727" t="str">
        <f>_xlfn.XLOOKUP(scd[[#This Row],[farm_id]],farms[farm_id],farms[farmer_name])</f>
        <v>Farmer_639</v>
      </c>
      <c r="G727" t="str">
        <f>_xlfn.XLOOKUP(scd[[#This Row],[farm_id]],farms[farm_id],farms[village])</f>
        <v>Village_195</v>
      </c>
      <c r="H727" t="str">
        <f>_xlfn.XLOOKUP(scd[[#This Row],[farm_id]],farms[farm_id],farms[district])</f>
        <v>Pune</v>
      </c>
      <c r="I727" t="str">
        <f>_xlfn.XLOOKUP(scd[[#This Row],[farm_id]],farms[farm_id],farms[state])</f>
        <v>Maharashtra</v>
      </c>
      <c r="J727" t="str">
        <f>_xlfn.XLOOKUP(scd[[#This Row],[district]],cooperatives[district],cooperatives[cooperative_id])</f>
        <v>Coop_4</v>
      </c>
      <c r="K727" t="str">
        <f>_xlfn.XLOOKUP(scd[[#This Row],[village]],collectioncenters[village],collectioncenters[collection_center_id])</f>
        <v>CC_106</v>
      </c>
      <c r="L727" t="str">
        <f>_xlfn.XLOOKUP(scd[[#This Row],[district]],chillingcenters[district],chillingcenters[chilling_center_id])</f>
        <v>Chill_4</v>
      </c>
      <c r="M727" t="str">
        <f>_xlfn.XLOOKUP(scd[[#This Row],[chilling_center_id]],chillingcenters[chilling_center_id],chillingcenters[zone])</f>
        <v>MH1</v>
      </c>
      <c r="N727" t="str">
        <f>_xlfn.XLOOKUP(scd[[#This Row],[zone]],plants[zone],plants[processing_plant_id])</f>
        <v>Plant_4</v>
      </c>
      <c r="O727" t="s">
        <v>621</v>
      </c>
      <c r="P727">
        <v>3.6</v>
      </c>
      <c r="Q727">
        <v>13.6</v>
      </c>
      <c r="R727">
        <v>4.46</v>
      </c>
      <c r="S727">
        <v>8.85</v>
      </c>
      <c r="T727">
        <v>29.2</v>
      </c>
      <c r="U727">
        <v>5.4</v>
      </c>
      <c r="V727" t="b">
        <v>1</v>
      </c>
      <c r="W727">
        <v>0</v>
      </c>
      <c r="X727">
        <v>671.16</v>
      </c>
      <c r="Y727" s="1">
        <v>45691</v>
      </c>
      <c r="Z727" t="s">
        <v>41</v>
      </c>
      <c r="AA727" t="s">
        <v>42</v>
      </c>
      <c r="AB727" t="s">
        <v>1936</v>
      </c>
      <c r="AC727">
        <v>99</v>
      </c>
      <c r="AD727">
        <v>13.6</v>
      </c>
      <c r="AE727">
        <v>49.35</v>
      </c>
    </row>
    <row r="728" spans="1:31" x14ac:dyDescent="0.25">
      <c r="A728" t="s">
        <v>2038</v>
      </c>
      <c r="B728" s="1">
        <v>45825</v>
      </c>
      <c r="C728" s="2">
        <v>45825.449305555558</v>
      </c>
      <c r="D728" s="2">
        <v>45825.518750000003</v>
      </c>
      <c r="E728" t="s">
        <v>1417</v>
      </c>
      <c r="F728" t="str">
        <f>_xlfn.XLOOKUP(scd[[#This Row],[farm_id]],farms[farm_id],farms[farmer_name])</f>
        <v>Farmer_803</v>
      </c>
      <c r="G728" t="str">
        <f>_xlfn.XLOOKUP(scd[[#This Row],[farm_id]],farms[farm_id],farms[village])</f>
        <v>Village_61</v>
      </c>
      <c r="H728" t="str">
        <f>_xlfn.XLOOKUP(scd[[#This Row],[farm_id]],farms[farm_id],farms[district])</f>
        <v>Vadodara</v>
      </c>
      <c r="I728" t="str">
        <f>_xlfn.XLOOKUP(scd[[#This Row],[farm_id]],farms[farm_id],farms[state])</f>
        <v>Gujarat</v>
      </c>
      <c r="J728" t="str">
        <f>_xlfn.XLOOKUP(scd[[#This Row],[district]],cooperatives[district],cooperatives[cooperative_id])</f>
        <v>Coop_6</v>
      </c>
      <c r="K728" t="str">
        <f>_xlfn.XLOOKUP(scd[[#This Row],[village]],collectioncenters[village],collectioncenters[collection_center_id])</f>
        <v>CC_157</v>
      </c>
      <c r="L728" t="str">
        <f>_xlfn.XLOOKUP(scd[[#This Row],[district]],chillingcenters[district],chillingcenters[chilling_center_id])</f>
        <v>Chill_6</v>
      </c>
      <c r="M728" t="str">
        <f>_xlfn.XLOOKUP(scd[[#This Row],[chilling_center_id]],chillingcenters[chilling_center_id],chillingcenters[zone])</f>
        <v>MH1</v>
      </c>
      <c r="N728" t="str">
        <f>_xlfn.XLOOKUP(scd[[#This Row],[zone]],plants[zone],plants[processing_plant_id])</f>
        <v>Plant_4</v>
      </c>
      <c r="O728" t="s">
        <v>393</v>
      </c>
      <c r="P728">
        <v>9.4</v>
      </c>
      <c r="Q728">
        <v>5.5</v>
      </c>
      <c r="R728">
        <v>4.46</v>
      </c>
      <c r="S728">
        <v>7.89</v>
      </c>
      <c r="T728">
        <v>36.299999999999997</v>
      </c>
      <c r="U728">
        <v>12</v>
      </c>
      <c r="V728" t="b">
        <v>1</v>
      </c>
      <c r="W728">
        <v>0</v>
      </c>
      <c r="X728">
        <v>255.58</v>
      </c>
      <c r="Y728" s="1">
        <v>45825</v>
      </c>
      <c r="Z728" t="s">
        <v>41</v>
      </c>
      <c r="AA728" t="s">
        <v>42</v>
      </c>
      <c r="AB728" t="s">
        <v>2040</v>
      </c>
      <c r="AC728">
        <v>100</v>
      </c>
      <c r="AD728">
        <v>5.5</v>
      </c>
      <c r="AE728">
        <v>46.47</v>
      </c>
    </row>
    <row r="729" spans="1:31" x14ac:dyDescent="0.25">
      <c r="A729" t="s">
        <v>2392</v>
      </c>
      <c r="B729" s="1">
        <v>45747</v>
      </c>
      <c r="C729" s="2">
        <v>45747.394444444442</v>
      </c>
      <c r="D729" s="2">
        <v>45747.401388888888</v>
      </c>
      <c r="E729" t="s">
        <v>79</v>
      </c>
      <c r="F729" t="str">
        <f>_xlfn.XLOOKUP(scd[[#This Row],[farm_id]],farms[farm_id],farms[farmer_name])</f>
        <v>Farmer_464</v>
      </c>
      <c r="G729" t="str">
        <f>_xlfn.XLOOKUP(scd[[#This Row],[farm_id]],farms[farm_id],farms[village])</f>
        <v>Village_20</v>
      </c>
      <c r="H729" t="str">
        <f>_xlfn.XLOOKUP(scd[[#This Row],[farm_id]],farms[farm_id],farms[district])</f>
        <v>Ludhiana</v>
      </c>
      <c r="I729" t="str">
        <f>_xlfn.XLOOKUP(scd[[#This Row],[farm_id]],farms[farm_id],farms[state])</f>
        <v>Punjab</v>
      </c>
      <c r="J729" t="str">
        <f>_xlfn.XLOOKUP(scd[[#This Row],[district]],cooperatives[district],cooperatives[cooperative_id])</f>
        <v>Coop_27</v>
      </c>
      <c r="K729" t="str">
        <f>_xlfn.XLOOKUP(scd[[#This Row],[village]],collectioncenters[village],collectioncenters[collection_center_id])</f>
        <v>CC_111</v>
      </c>
      <c r="L729" t="str">
        <f>_xlfn.XLOOKUP(scd[[#This Row],[district]],chillingcenters[district],chillingcenters[chilling_center_id])</f>
        <v>Chill_27</v>
      </c>
      <c r="M729" t="str">
        <f>_xlfn.XLOOKUP(scd[[#This Row],[chilling_center_id]],chillingcenters[chilling_center_id],chillingcenters[zone])</f>
        <v>PJ2</v>
      </c>
      <c r="N729" t="str">
        <f>_xlfn.XLOOKUP(scd[[#This Row],[zone]],plants[zone],plants[processing_plant_id])</f>
        <v>Plant_7</v>
      </c>
      <c r="O729" t="s">
        <v>742</v>
      </c>
      <c r="P729">
        <v>2</v>
      </c>
      <c r="Q729">
        <v>22.6</v>
      </c>
      <c r="R729">
        <v>4.46</v>
      </c>
      <c r="S729">
        <v>7.97</v>
      </c>
      <c r="T729">
        <v>31.1</v>
      </c>
      <c r="U729">
        <v>7</v>
      </c>
      <c r="V729" t="b">
        <v>1</v>
      </c>
      <c r="W729">
        <v>0.33</v>
      </c>
      <c r="X729">
        <v>1040.23</v>
      </c>
      <c r="Y729" s="1">
        <v>45747</v>
      </c>
      <c r="Z729" t="s">
        <v>76</v>
      </c>
      <c r="AA729" t="s">
        <v>109</v>
      </c>
      <c r="AB729" t="s">
        <v>2394</v>
      </c>
      <c r="AC729">
        <v>10</v>
      </c>
      <c r="AD729">
        <v>22.27</v>
      </c>
      <c r="AE729">
        <v>46.71</v>
      </c>
    </row>
    <row r="730" spans="1:31" x14ac:dyDescent="0.25">
      <c r="A730" t="s">
        <v>2473</v>
      </c>
      <c r="B730" s="1">
        <v>45704</v>
      </c>
      <c r="C730" s="2">
        <v>45704.449305555558</v>
      </c>
      <c r="D730" s="2">
        <v>45704.463194444441</v>
      </c>
      <c r="E730" t="s">
        <v>1222</v>
      </c>
      <c r="F730" t="str">
        <f>_xlfn.XLOOKUP(scd[[#This Row],[farm_id]],farms[farm_id],farms[farmer_name])</f>
        <v>Farmer_182</v>
      </c>
      <c r="G730" t="str">
        <f>_xlfn.XLOOKUP(scd[[#This Row],[farm_id]],farms[farm_id],farms[village])</f>
        <v>Village_61</v>
      </c>
      <c r="H730" t="str">
        <f>_xlfn.XLOOKUP(scd[[#This Row],[farm_id]],farms[farm_id],farms[district])</f>
        <v>Jaipur</v>
      </c>
      <c r="I730" t="str">
        <f>_xlfn.XLOOKUP(scd[[#This Row],[farm_id]],farms[farm_id],farms[state])</f>
        <v>Rajasthan</v>
      </c>
      <c r="J730" t="str">
        <f>_xlfn.XLOOKUP(scd[[#This Row],[district]],cooperatives[district],cooperatives[cooperative_id])</f>
        <v>Coop_8</v>
      </c>
      <c r="K730" t="str">
        <f>_xlfn.XLOOKUP(scd[[#This Row],[village]],collectioncenters[village],collectioncenters[collection_center_id])</f>
        <v>CC_157</v>
      </c>
      <c r="L730" t="str">
        <f>_xlfn.XLOOKUP(scd[[#This Row],[district]],chillingcenters[district],chillingcenters[chilling_center_id])</f>
        <v>Chill_8</v>
      </c>
      <c r="M730" t="str">
        <f>_xlfn.XLOOKUP(scd[[#This Row],[chilling_center_id]],chillingcenters[chilling_center_id],chillingcenters[zone])</f>
        <v>RJ1</v>
      </c>
      <c r="N730" t="str">
        <f>_xlfn.XLOOKUP(scd[[#This Row],[zone]],plants[zone],plants[processing_plant_id])</f>
        <v>Plant_2</v>
      </c>
      <c r="O730" t="s">
        <v>325</v>
      </c>
      <c r="P730">
        <v>5.9</v>
      </c>
      <c r="Q730">
        <v>25.3</v>
      </c>
      <c r="R730">
        <v>4.46</v>
      </c>
      <c r="S730">
        <v>8.41</v>
      </c>
      <c r="T730">
        <v>31.9</v>
      </c>
      <c r="U730">
        <v>9.6999999999999993</v>
      </c>
      <c r="V730" t="b">
        <v>1</v>
      </c>
      <c r="W730">
        <v>0</v>
      </c>
      <c r="X730">
        <v>1215.1600000000001</v>
      </c>
      <c r="Y730" s="1">
        <v>45706</v>
      </c>
      <c r="Z730" t="s">
        <v>239</v>
      </c>
      <c r="AA730" t="s">
        <v>42</v>
      </c>
      <c r="AB730" t="s">
        <v>2474</v>
      </c>
      <c r="AC730">
        <v>20</v>
      </c>
      <c r="AD730">
        <v>25.3</v>
      </c>
      <c r="AE730">
        <v>48.03</v>
      </c>
    </row>
    <row r="731" spans="1:31" x14ac:dyDescent="0.25">
      <c r="A731" t="s">
        <v>2712</v>
      </c>
      <c r="B731" s="1">
        <v>45708</v>
      </c>
      <c r="C731" s="2">
        <v>45708.385416666664</v>
      </c>
      <c r="D731" s="2">
        <v>45708.4</v>
      </c>
      <c r="E731" t="s">
        <v>1307</v>
      </c>
      <c r="F731" t="str">
        <f>_xlfn.XLOOKUP(scd[[#This Row],[farm_id]],farms[farm_id],farms[farmer_name])</f>
        <v>Farmer_747</v>
      </c>
      <c r="G731" t="str">
        <f>_xlfn.XLOOKUP(scd[[#This Row],[farm_id]],farms[farm_id],farms[village])</f>
        <v>Village_130</v>
      </c>
      <c r="H731" t="str">
        <f>_xlfn.XLOOKUP(scd[[#This Row],[farm_id]],farms[farm_id],farms[district])</f>
        <v>Vadodara</v>
      </c>
      <c r="I731" t="str">
        <f>_xlfn.XLOOKUP(scd[[#This Row],[farm_id]],farms[farm_id],farms[state])</f>
        <v>Gujarat</v>
      </c>
      <c r="J731" t="str">
        <f>_xlfn.XLOOKUP(scd[[#This Row],[district]],cooperatives[district],cooperatives[cooperative_id])</f>
        <v>Coop_6</v>
      </c>
      <c r="K731" t="str">
        <f>_xlfn.XLOOKUP(scd[[#This Row],[village]],collectioncenters[village],collectioncenters[collection_center_id])</f>
        <v>CC_36</v>
      </c>
      <c r="L731" t="str">
        <f>_xlfn.XLOOKUP(scd[[#This Row],[district]],chillingcenters[district],chillingcenters[chilling_center_id])</f>
        <v>Chill_6</v>
      </c>
      <c r="M731" t="str">
        <f>_xlfn.XLOOKUP(scd[[#This Row],[chilling_center_id]],chillingcenters[chilling_center_id],chillingcenters[zone])</f>
        <v>MH1</v>
      </c>
      <c r="N731" t="str">
        <f>_xlfn.XLOOKUP(scd[[#This Row],[zone]],plants[zone],plants[processing_plant_id])</f>
        <v>Plant_4</v>
      </c>
      <c r="O731" t="s">
        <v>40</v>
      </c>
      <c r="P731">
        <v>8.5</v>
      </c>
      <c r="Q731">
        <v>17.100000000000001</v>
      </c>
      <c r="R731">
        <v>4.46</v>
      </c>
      <c r="S731">
        <v>8.4700000000000006</v>
      </c>
      <c r="T731">
        <v>29.5</v>
      </c>
      <c r="U731">
        <v>5.9</v>
      </c>
      <c r="V731" t="b">
        <v>1</v>
      </c>
      <c r="W731">
        <v>0.21</v>
      </c>
      <c r="X731">
        <v>814.27</v>
      </c>
      <c r="Y731" s="1">
        <v>45715</v>
      </c>
      <c r="Z731" t="s">
        <v>118</v>
      </c>
      <c r="AA731" t="s">
        <v>42</v>
      </c>
      <c r="AB731" t="s">
        <v>2713</v>
      </c>
      <c r="AC731">
        <v>21</v>
      </c>
      <c r="AD731">
        <v>16.89</v>
      </c>
      <c r="AE731">
        <v>48.21</v>
      </c>
    </row>
    <row r="732" spans="1:31" x14ac:dyDescent="0.25">
      <c r="A732" t="s">
        <v>2791</v>
      </c>
      <c r="B732" s="1">
        <v>45695</v>
      </c>
      <c r="C732" s="2">
        <v>45695.345138888886</v>
      </c>
      <c r="D732" s="2">
        <v>45695.381944444445</v>
      </c>
      <c r="E732" t="s">
        <v>2688</v>
      </c>
      <c r="F732" t="str">
        <f>_xlfn.XLOOKUP(scd[[#This Row],[farm_id]],farms[farm_id],farms[farmer_name])</f>
        <v>Farmer_349</v>
      </c>
      <c r="G732" t="str">
        <f>_xlfn.XLOOKUP(scd[[#This Row],[farm_id]],farms[farm_id],farms[village])</f>
        <v>Village_164</v>
      </c>
      <c r="H732" t="str">
        <f>_xlfn.XLOOKUP(scd[[#This Row],[farm_id]],farms[farm_id],farms[district])</f>
        <v>Patiala</v>
      </c>
      <c r="I732" t="str">
        <f>_xlfn.XLOOKUP(scd[[#This Row],[farm_id]],farms[farm_id],farms[state])</f>
        <v>Punjab</v>
      </c>
      <c r="J732" t="str">
        <f>_xlfn.XLOOKUP(scd[[#This Row],[district]],cooperatives[district],cooperatives[cooperative_id])</f>
        <v>Coop_13</v>
      </c>
      <c r="K732" t="str">
        <f>_xlfn.XLOOKUP(scd[[#This Row],[village]],collectioncenters[village],collectioncenters[collection_center_id])</f>
        <v>CC_73</v>
      </c>
      <c r="L732" t="str">
        <f>_xlfn.XLOOKUP(scd[[#This Row],[district]],chillingcenters[district],chillingcenters[chilling_center_id])</f>
        <v>Chill_13</v>
      </c>
      <c r="M732" t="str">
        <f>_xlfn.XLOOKUP(scd[[#This Row],[chilling_center_id]],chillingcenters[chilling_center_id],chillingcenters[zone])</f>
        <v>PJ2</v>
      </c>
      <c r="N732" t="str">
        <f>_xlfn.XLOOKUP(scd[[#This Row],[zone]],plants[zone],plants[processing_plant_id])</f>
        <v>Plant_7</v>
      </c>
      <c r="O732" t="s">
        <v>497</v>
      </c>
      <c r="P732">
        <v>12.9</v>
      </c>
      <c r="Q732">
        <v>36.9</v>
      </c>
      <c r="R732">
        <v>4.46</v>
      </c>
      <c r="S732">
        <v>8.7100000000000009</v>
      </c>
      <c r="T732">
        <v>32.299999999999997</v>
      </c>
      <c r="U732">
        <v>11.5</v>
      </c>
      <c r="V732" t="b">
        <v>0</v>
      </c>
      <c r="W732">
        <v>4.18</v>
      </c>
      <c r="X732">
        <v>1600.99</v>
      </c>
      <c r="Y732" s="1">
        <v>45696</v>
      </c>
      <c r="Z732" t="s">
        <v>76</v>
      </c>
      <c r="AA732" t="s">
        <v>42</v>
      </c>
      <c r="AB732" t="s">
        <v>2792</v>
      </c>
      <c r="AC732">
        <v>53</v>
      </c>
      <c r="AD732">
        <v>32.72</v>
      </c>
      <c r="AE732">
        <v>48.93</v>
      </c>
    </row>
    <row r="733" spans="1:31" x14ac:dyDescent="0.25">
      <c r="A733" t="s">
        <v>3262</v>
      </c>
      <c r="B733" s="1">
        <v>45676</v>
      </c>
      <c r="C733" s="2">
        <v>45676.1875</v>
      </c>
      <c r="D733" s="2">
        <v>45676.263194444444</v>
      </c>
      <c r="E733" t="s">
        <v>3263</v>
      </c>
      <c r="F733" t="str">
        <f>_xlfn.XLOOKUP(scd[[#This Row],[farm_id]],farms[farm_id],farms[farmer_name])</f>
        <v>Farmer_105</v>
      </c>
      <c r="G733" t="str">
        <f>_xlfn.XLOOKUP(scd[[#This Row],[farm_id]],farms[farm_id],farms[village])</f>
        <v>Village_68</v>
      </c>
      <c r="H733" t="str">
        <f>_xlfn.XLOOKUP(scd[[#This Row],[farm_id]],farms[farm_id],farms[district])</f>
        <v>Hubli</v>
      </c>
      <c r="I733" t="str">
        <f>_xlfn.XLOOKUP(scd[[#This Row],[farm_id]],farms[farm_id],farms[state])</f>
        <v>Karnataka</v>
      </c>
      <c r="J733" t="str">
        <f>_xlfn.XLOOKUP(scd[[#This Row],[district]],cooperatives[district],cooperatives[cooperative_id])</f>
        <v>Coop_18</v>
      </c>
      <c r="K733" t="str">
        <f>_xlfn.XLOOKUP(scd[[#This Row],[village]],collectioncenters[village],collectioncenters[collection_center_id])</f>
        <v>CC_163</v>
      </c>
      <c r="L733" t="str">
        <f>_xlfn.XLOOKUP(scd[[#This Row],[district]],chillingcenters[district],chillingcenters[chilling_center_id])</f>
        <v>Chill_18</v>
      </c>
      <c r="M733" t="str">
        <f>_xlfn.XLOOKUP(scd[[#This Row],[chilling_center_id]],chillingcenters[chilling_center_id],chillingcenters[zone])</f>
        <v>KA2</v>
      </c>
      <c r="N733" t="str">
        <f>_xlfn.XLOOKUP(scd[[#This Row],[zone]],plants[zone],plants[processing_plant_id])</f>
        <v>Plant_8</v>
      </c>
      <c r="O733" t="s">
        <v>697</v>
      </c>
      <c r="P733">
        <v>36.799999999999997</v>
      </c>
      <c r="Q733">
        <v>62.4</v>
      </c>
      <c r="R733">
        <v>4.46</v>
      </c>
      <c r="S733">
        <v>9.0299999999999994</v>
      </c>
      <c r="T733">
        <v>31.4</v>
      </c>
      <c r="U733">
        <v>12</v>
      </c>
      <c r="V733" t="b">
        <v>0</v>
      </c>
      <c r="W733">
        <v>3.93</v>
      </c>
      <c r="X733">
        <v>2917.07</v>
      </c>
      <c r="Y733" s="1">
        <v>45676</v>
      </c>
      <c r="Z733" t="s">
        <v>41</v>
      </c>
      <c r="AA733" t="s">
        <v>216</v>
      </c>
      <c r="AB733" t="s">
        <v>3264</v>
      </c>
      <c r="AC733">
        <v>109</v>
      </c>
      <c r="AD733">
        <v>58.47</v>
      </c>
      <c r="AE733">
        <v>49.89</v>
      </c>
    </row>
    <row r="734" spans="1:31" x14ac:dyDescent="0.25">
      <c r="A734" t="s">
        <v>1177</v>
      </c>
      <c r="B734" s="1">
        <v>45761</v>
      </c>
      <c r="C734" s="2">
        <v>45761.438194444447</v>
      </c>
      <c r="D734" s="2">
        <v>45761.493055555555</v>
      </c>
      <c r="E734" t="s">
        <v>197</v>
      </c>
      <c r="F734" t="str">
        <f>_xlfn.XLOOKUP(scd[[#This Row],[farm_id]],farms[farm_id],farms[farmer_name])</f>
        <v>Farmer_847</v>
      </c>
      <c r="G734" t="str">
        <f>_xlfn.XLOOKUP(scd[[#This Row],[farm_id]],farms[farm_id],farms[village])</f>
        <v>Village_137</v>
      </c>
      <c r="H734" t="str">
        <f>_xlfn.XLOOKUP(scd[[#This Row],[farm_id]],farms[farm_id],farms[district])</f>
        <v>Tiruchirappalli</v>
      </c>
      <c r="I734" t="str">
        <f>_xlfn.XLOOKUP(scd[[#This Row],[farm_id]],farms[farm_id],farms[state])</f>
        <v>Tamil Nadu</v>
      </c>
      <c r="J734" t="str">
        <f>_xlfn.XLOOKUP(scd[[#This Row],[district]],cooperatives[district],cooperatives[cooperative_id])</f>
        <v>Coop_9</v>
      </c>
      <c r="K734" t="str">
        <f>_xlfn.XLOOKUP(scd[[#This Row],[village]],collectioncenters[village],collectioncenters[collection_center_id])</f>
        <v>CC_43</v>
      </c>
      <c r="L734" t="str">
        <f>_xlfn.XLOOKUP(scd[[#This Row],[district]],chillingcenters[district],chillingcenters[chilling_center_id])</f>
        <v>Chill_9</v>
      </c>
      <c r="M734" t="str">
        <f>_xlfn.XLOOKUP(scd[[#This Row],[chilling_center_id]],chillingcenters[chilling_center_id],chillingcenters[zone])</f>
        <v>TN2</v>
      </c>
      <c r="N734" t="str">
        <f>_xlfn.XLOOKUP(scd[[#This Row],[zone]],plants[zone],plants[processing_plant_id])</f>
        <v>Plant_10</v>
      </c>
      <c r="O734" t="s">
        <v>40</v>
      </c>
      <c r="P734">
        <v>10.7</v>
      </c>
      <c r="Q734">
        <v>15.8</v>
      </c>
      <c r="R734">
        <v>4.47</v>
      </c>
      <c r="S734">
        <v>8.16</v>
      </c>
      <c r="T734">
        <v>25.9</v>
      </c>
      <c r="U734">
        <v>4.0999999999999996</v>
      </c>
      <c r="V734" t="b">
        <v>1</v>
      </c>
      <c r="W734">
        <v>0</v>
      </c>
      <c r="X734">
        <v>747.81</v>
      </c>
      <c r="Y734" s="1">
        <v>45761</v>
      </c>
      <c r="Z734" t="s">
        <v>239</v>
      </c>
      <c r="AA734" t="s">
        <v>42</v>
      </c>
      <c r="AB734" t="s">
        <v>1179</v>
      </c>
      <c r="AC734">
        <v>79</v>
      </c>
      <c r="AD734">
        <v>15.8</v>
      </c>
      <c r="AE734">
        <v>47.33</v>
      </c>
    </row>
    <row r="735" spans="1:31" x14ac:dyDescent="0.25">
      <c r="A735" t="s">
        <v>1873</v>
      </c>
      <c r="B735" s="1">
        <v>45774</v>
      </c>
      <c r="C735" s="2">
        <v>45774.189583333333</v>
      </c>
      <c r="D735" s="2">
        <v>45774.220138888886</v>
      </c>
      <c r="E735" t="s">
        <v>1111</v>
      </c>
      <c r="F735" t="str">
        <f>_xlfn.XLOOKUP(scd[[#This Row],[farm_id]],farms[farm_id],farms[farmer_name])</f>
        <v>Farmer_805</v>
      </c>
      <c r="G735" t="str">
        <f>_xlfn.XLOOKUP(scd[[#This Row],[farm_id]],farms[farm_id],farms[village])</f>
        <v>Village_147</v>
      </c>
      <c r="H735" t="str">
        <f>_xlfn.XLOOKUP(scd[[#This Row],[farm_id]],farms[farm_id],farms[district])</f>
        <v>Mysore</v>
      </c>
      <c r="I735" t="str">
        <f>_xlfn.XLOOKUP(scd[[#This Row],[farm_id]],farms[farm_id],farms[state])</f>
        <v>Karnataka</v>
      </c>
      <c r="J735" t="str">
        <f>_xlfn.XLOOKUP(scd[[#This Row],[district]],cooperatives[district],cooperatives[cooperative_id])</f>
        <v>Coop_11</v>
      </c>
      <c r="K735" t="str">
        <f>_xlfn.XLOOKUP(scd[[#This Row],[village]],collectioncenters[village],collectioncenters[collection_center_id])</f>
        <v>CC_54</v>
      </c>
      <c r="L735" t="str">
        <f>_xlfn.XLOOKUP(scd[[#This Row],[district]],chillingcenters[district],chillingcenters[chilling_center_id])</f>
        <v>Chill_11</v>
      </c>
      <c r="M735" t="str">
        <f>_xlfn.XLOOKUP(scd[[#This Row],[chilling_center_id]],chillingcenters[chilling_center_id],chillingcenters[zone])</f>
        <v>KA1</v>
      </c>
      <c r="N735" t="str">
        <f>_xlfn.XLOOKUP(scd[[#This Row],[zone]],plants[zone],plants[processing_plant_id])</f>
        <v>Plant_6</v>
      </c>
      <c r="O735" t="s">
        <v>458</v>
      </c>
      <c r="P735">
        <v>10</v>
      </c>
      <c r="Q735">
        <v>117.3</v>
      </c>
      <c r="R735">
        <v>4.47</v>
      </c>
      <c r="S735">
        <v>8.73</v>
      </c>
      <c r="T735">
        <v>29.1</v>
      </c>
      <c r="U735">
        <v>2.4</v>
      </c>
      <c r="V735" t="b">
        <v>1</v>
      </c>
      <c r="W735">
        <v>0</v>
      </c>
      <c r="X735">
        <v>5752.39</v>
      </c>
      <c r="Y735" s="1">
        <v>45774</v>
      </c>
      <c r="Z735" t="s">
        <v>41</v>
      </c>
      <c r="AA735" t="s">
        <v>216</v>
      </c>
      <c r="AB735" t="s">
        <v>1875</v>
      </c>
      <c r="AC735">
        <v>44</v>
      </c>
      <c r="AD735">
        <v>117.3</v>
      </c>
      <c r="AE735">
        <v>49.04</v>
      </c>
    </row>
    <row r="736" spans="1:31" x14ac:dyDescent="0.25">
      <c r="A736" t="s">
        <v>2074</v>
      </c>
      <c r="B736" s="1">
        <v>45750</v>
      </c>
      <c r="C736" s="2">
        <v>45750.220833333333</v>
      </c>
      <c r="D736" s="2">
        <v>45750.294444444444</v>
      </c>
      <c r="E736" t="s">
        <v>2075</v>
      </c>
      <c r="F736" t="str">
        <f>_xlfn.XLOOKUP(scd[[#This Row],[farm_id]],farms[farm_id],farms[farmer_name])</f>
        <v>Farmer_244</v>
      </c>
      <c r="G736" t="str">
        <f>_xlfn.XLOOKUP(scd[[#This Row],[farm_id]],farms[farm_id],farms[village])</f>
        <v>Village_88</v>
      </c>
      <c r="H736" t="str">
        <f>_xlfn.XLOOKUP(scd[[#This Row],[farm_id]],farms[farm_id],farms[district])</f>
        <v>Hisar</v>
      </c>
      <c r="I736" t="str">
        <f>_xlfn.XLOOKUP(scd[[#This Row],[farm_id]],farms[farm_id],farms[state])</f>
        <v>Haryana</v>
      </c>
      <c r="J736" t="str">
        <f>_xlfn.XLOOKUP(scd[[#This Row],[district]],cooperatives[district],cooperatives[cooperative_id])</f>
        <v>Coop_15</v>
      </c>
      <c r="K736" t="str">
        <f>_xlfn.XLOOKUP(scd[[#This Row],[village]],collectioncenters[village],collectioncenters[collection_center_id])</f>
        <v>CC_183</v>
      </c>
      <c r="L736" t="str">
        <f>_xlfn.XLOOKUP(scd[[#This Row],[district]],chillingcenters[district],chillingcenters[chilling_center_id])</f>
        <v>Chill_15</v>
      </c>
      <c r="M736" t="str">
        <f>_xlfn.XLOOKUP(scd[[#This Row],[chilling_center_id]],chillingcenters[chilling_center_id],chillingcenters[zone])</f>
        <v>HR2</v>
      </c>
      <c r="N736" t="str">
        <f>_xlfn.XLOOKUP(scd[[#This Row],[zone]],plants[zone],plants[processing_plant_id])</f>
        <v>Plant_12</v>
      </c>
      <c r="O736" t="s">
        <v>723</v>
      </c>
      <c r="P736">
        <v>9.6</v>
      </c>
      <c r="Q736">
        <v>77.3</v>
      </c>
      <c r="R736">
        <v>4.47</v>
      </c>
      <c r="S736">
        <v>8.26</v>
      </c>
      <c r="T736">
        <v>29.1</v>
      </c>
      <c r="U736">
        <v>4.4000000000000004</v>
      </c>
      <c r="V736" t="b">
        <v>1</v>
      </c>
      <c r="W736">
        <v>0.24</v>
      </c>
      <c r="X736">
        <v>3670.37</v>
      </c>
      <c r="Y736" s="1">
        <v>45750</v>
      </c>
      <c r="Z736" t="s">
        <v>41</v>
      </c>
      <c r="AA736" t="s">
        <v>54</v>
      </c>
      <c r="AB736" t="s">
        <v>2076</v>
      </c>
      <c r="AC736">
        <v>106</v>
      </c>
      <c r="AD736">
        <v>77.06</v>
      </c>
      <c r="AE736">
        <v>47.63</v>
      </c>
    </row>
    <row r="737" spans="1:31" x14ac:dyDescent="0.25">
      <c r="A737" t="s">
        <v>2362</v>
      </c>
      <c r="B737" s="1">
        <v>45743</v>
      </c>
      <c r="C737" s="2">
        <v>45743.186805555553</v>
      </c>
      <c r="D737" s="2">
        <v>45743.219444444447</v>
      </c>
      <c r="E737" t="s">
        <v>645</v>
      </c>
      <c r="F737" t="str">
        <f>_xlfn.XLOOKUP(scd[[#This Row],[farm_id]],farms[farm_id],farms[farmer_name])</f>
        <v>Farmer_417</v>
      </c>
      <c r="G737" t="str">
        <f>_xlfn.XLOOKUP(scd[[#This Row],[farm_id]],farms[farm_id],farms[village])</f>
        <v>Village_18</v>
      </c>
      <c r="H737" t="str">
        <f>_xlfn.XLOOKUP(scd[[#This Row],[farm_id]],farms[farm_id],farms[district])</f>
        <v>Jalandhar</v>
      </c>
      <c r="I737" t="str">
        <f>_xlfn.XLOOKUP(scd[[#This Row],[farm_id]],farms[farm_id],farms[state])</f>
        <v>Punjab</v>
      </c>
      <c r="J737" t="str">
        <f>_xlfn.XLOOKUP(scd[[#This Row],[district]],cooperatives[district],cooperatives[cooperative_id])</f>
        <v>Coop_26</v>
      </c>
      <c r="K737" t="str">
        <f>_xlfn.XLOOKUP(scd[[#This Row],[village]],collectioncenters[village],collectioncenters[collection_center_id])</f>
        <v>CC_89</v>
      </c>
      <c r="L737" t="str">
        <f>_xlfn.XLOOKUP(scd[[#This Row],[district]],chillingcenters[district],chillingcenters[chilling_center_id])</f>
        <v>Chill_26</v>
      </c>
      <c r="M737" t="str">
        <f>_xlfn.XLOOKUP(scd[[#This Row],[chilling_center_id]],chillingcenters[chilling_center_id],chillingcenters[zone])</f>
        <v>PJ1</v>
      </c>
      <c r="N737" t="str">
        <f>_xlfn.XLOOKUP(scd[[#This Row],[zone]],plants[zone],plants[processing_plant_id])</f>
        <v>Plant_3</v>
      </c>
      <c r="O737" t="s">
        <v>936</v>
      </c>
      <c r="P737">
        <v>7.4</v>
      </c>
      <c r="Q737">
        <v>33.799999999999997</v>
      </c>
      <c r="R737">
        <v>4.47</v>
      </c>
      <c r="S737">
        <v>7.65</v>
      </c>
      <c r="T737">
        <v>37.4</v>
      </c>
      <c r="U737">
        <v>35</v>
      </c>
      <c r="V737" t="b">
        <v>1</v>
      </c>
      <c r="W737">
        <v>0.27</v>
      </c>
      <c r="X737">
        <v>1535.67</v>
      </c>
      <c r="Y737" s="1">
        <v>45744</v>
      </c>
      <c r="Z737" t="s">
        <v>41</v>
      </c>
      <c r="AA737" t="s">
        <v>42</v>
      </c>
      <c r="AB737" t="s">
        <v>2363</v>
      </c>
      <c r="AC737">
        <v>47</v>
      </c>
      <c r="AD737">
        <v>33.529999999999902</v>
      </c>
      <c r="AE737">
        <v>45.8</v>
      </c>
    </row>
    <row r="738" spans="1:31" x14ac:dyDescent="0.25">
      <c r="A738" t="s">
        <v>2494</v>
      </c>
      <c r="B738" s="1">
        <v>45706</v>
      </c>
      <c r="C738" s="2">
        <v>45706.45416666667</v>
      </c>
      <c r="D738" s="2">
        <v>45706.486111111109</v>
      </c>
      <c r="E738" t="s">
        <v>2495</v>
      </c>
      <c r="F738" t="str">
        <f>_xlfn.XLOOKUP(scd[[#This Row],[farm_id]],farms[farm_id],farms[farmer_name])</f>
        <v>Farmer_270</v>
      </c>
      <c r="G738" t="str">
        <f>_xlfn.XLOOKUP(scd[[#This Row],[farm_id]],farms[farm_id],farms[village])</f>
        <v>Village_84</v>
      </c>
      <c r="H738" t="str">
        <f>_xlfn.XLOOKUP(scd[[#This Row],[farm_id]],farms[farm_id],farms[district])</f>
        <v>Karnal</v>
      </c>
      <c r="I738" t="str">
        <f>_xlfn.XLOOKUP(scd[[#This Row],[farm_id]],farms[farm_id],farms[state])</f>
        <v>Haryana</v>
      </c>
      <c r="J738" t="str">
        <f>_xlfn.XLOOKUP(scd[[#This Row],[district]],cooperatives[district],cooperatives[cooperative_id])</f>
        <v>Coop_1</v>
      </c>
      <c r="K738" t="str">
        <f>_xlfn.XLOOKUP(scd[[#This Row],[village]],collectioncenters[village],collectioncenters[collection_center_id])</f>
        <v>CC_179</v>
      </c>
      <c r="L738" t="str">
        <f>_xlfn.XLOOKUP(scd[[#This Row],[district]],chillingcenters[district],chillingcenters[chilling_center_id])</f>
        <v>Chill_1</v>
      </c>
      <c r="M738" t="str">
        <f>_xlfn.XLOOKUP(scd[[#This Row],[chilling_center_id]],chillingcenters[chilling_center_id],chillingcenters[zone])</f>
        <v>HR1</v>
      </c>
      <c r="N738" t="str">
        <f>_xlfn.XLOOKUP(scd[[#This Row],[zone]],plants[zone],plants[processing_plant_id])</f>
        <v>Plant_11</v>
      </c>
      <c r="O738" t="s">
        <v>279</v>
      </c>
      <c r="P738">
        <v>4.9000000000000004</v>
      </c>
      <c r="Q738">
        <v>25.8</v>
      </c>
      <c r="R738">
        <v>4.47</v>
      </c>
      <c r="S738">
        <v>8.56</v>
      </c>
      <c r="T738">
        <v>33.799999999999997</v>
      </c>
      <c r="U738">
        <v>31.1</v>
      </c>
      <c r="V738" t="b">
        <v>1</v>
      </c>
      <c r="W738">
        <v>0.49</v>
      </c>
      <c r="X738">
        <v>1228.29</v>
      </c>
      <c r="Y738" s="1">
        <v>45706</v>
      </c>
      <c r="Z738" t="s">
        <v>41</v>
      </c>
      <c r="AA738" t="s">
        <v>54</v>
      </c>
      <c r="AB738" t="s">
        <v>2496</v>
      </c>
      <c r="AC738">
        <v>46</v>
      </c>
      <c r="AD738">
        <v>25.31</v>
      </c>
      <c r="AE738">
        <v>48.53</v>
      </c>
    </row>
    <row r="739" spans="1:31" x14ac:dyDescent="0.25">
      <c r="A739" t="s">
        <v>2755</v>
      </c>
      <c r="B739" s="1">
        <v>45711</v>
      </c>
      <c r="C739" s="2">
        <v>45711.432638888888</v>
      </c>
      <c r="D739" s="2">
        <v>45711.462500000001</v>
      </c>
      <c r="E739" t="s">
        <v>898</v>
      </c>
      <c r="F739" t="str">
        <f>_xlfn.XLOOKUP(scd[[#This Row],[farm_id]],farms[farm_id],farms[farmer_name])</f>
        <v>Farmer_409</v>
      </c>
      <c r="G739" t="str">
        <f>_xlfn.XLOOKUP(scd[[#This Row],[farm_id]],farms[farm_id],farms[village])</f>
        <v>Village_37</v>
      </c>
      <c r="H739" t="str">
        <f>_xlfn.XLOOKUP(scd[[#This Row],[farm_id]],farms[farm_id],farms[district])</f>
        <v>Mumbai Suburban</v>
      </c>
      <c r="I739" t="str">
        <f>_xlfn.XLOOKUP(scd[[#This Row],[farm_id]],farms[farm_id],farms[state])</f>
        <v>Maharashtra</v>
      </c>
      <c r="J739" t="str">
        <f>_xlfn.XLOOKUP(scd[[#This Row],[district]],cooperatives[district],cooperatives[cooperative_id])</f>
        <v>Coop_3</v>
      </c>
      <c r="K739" t="str">
        <f>_xlfn.XLOOKUP(scd[[#This Row],[village]],collectioncenters[village],collectioncenters[collection_center_id])</f>
        <v>CC_130</v>
      </c>
      <c r="L739" t="str">
        <f>_xlfn.XLOOKUP(scd[[#This Row],[district]],chillingcenters[district],chillingcenters[chilling_center_id])</f>
        <v>Chill_3</v>
      </c>
      <c r="M739" t="str">
        <f>_xlfn.XLOOKUP(scd[[#This Row],[chilling_center_id]],chillingcenters[chilling_center_id],chillingcenters[zone])</f>
        <v>MH1</v>
      </c>
      <c r="N739" t="str">
        <f>_xlfn.XLOOKUP(scd[[#This Row],[zone]],plants[zone],plants[processing_plant_id])</f>
        <v>Plant_4</v>
      </c>
      <c r="O739" t="s">
        <v>194</v>
      </c>
      <c r="P739">
        <v>28.5</v>
      </c>
      <c r="Q739">
        <v>16.5</v>
      </c>
      <c r="R739">
        <v>4.47</v>
      </c>
      <c r="S739">
        <v>8.49</v>
      </c>
      <c r="T739">
        <v>26.1</v>
      </c>
      <c r="U739">
        <v>26.3</v>
      </c>
      <c r="V739" t="b">
        <v>1</v>
      </c>
      <c r="W739">
        <v>0.71</v>
      </c>
      <c r="X739">
        <v>762.97</v>
      </c>
      <c r="Y739" s="1">
        <v>45713</v>
      </c>
      <c r="Z739" t="s">
        <v>41</v>
      </c>
      <c r="AA739" t="s">
        <v>54</v>
      </c>
      <c r="AB739" t="s">
        <v>2756</v>
      </c>
      <c r="AC739">
        <v>43</v>
      </c>
      <c r="AD739">
        <v>15.79</v>
      </c>
      <c r="AE739">
        <v>48.32</v>
      </c>
    </row>
    <row r="740" spans="1:31" x14ac:dyDescent="0.25">
      <c r="A740" t="s">
        <v>3003</v>
      </c>
      <c r="B740" s="1">
        <v>45693</v>
      </c>
      <c r="C740" s="2">
        <v>45693.298611111109</v>
      </c>
      <c r="D740" s="2">
        <v>45693.334722222222</v>
      </c>
      <c r="E740" t="s">
        <v>1076</v>
      </c>
      <c r="F740" t="str">
        <f>_xlfn.XLOOKUP(scd[[#This Row],[farm_id]],farms[farm_id],farms[farmer_name])</f>
        <v>Farmer_195</v>
      </c>
      <c r="G740" t="str">
        <f>_xlfn.XLOOKUP(scd[[#This Row],[farm_id]],farms[farm_id],farms[village])</f>
        <v>Village_67</v>
      </c>
      <c r="H740" t="str">
        <f>_xlfn.XLOOKUP(scd[[#This Row],[farm_id]],farms[farm_id],farms[district])</f>
        <v>Pune</v>
      </c>
      <c r="I740" t="str">
        <f>_xlfn.XLOOKUP(scd[[#This Row],[farm_id]],farms[farm_id],farms[state])</f>
        <v>Maharashtra</v>
      </c>
      <c r="J740" t="str">
        <f>_xlfn.XLOOKUP(scd[[#This Row],[district]],cooperatives[district],cooperatives[cooperative_id])</f>
        <v>Coop_4</v>
      </c>
      <c r="K740" t="str">
        <f>_xlfn.XLOOKUP(scd[[#This Row],[village]],collectioncenters[village],collectioncenters[collection_center_id])</f>
        <v>CC_162</v>
      </c>
      <c r="L740" t="str">
        <f>_xlfn.XLOOKUP(scd[[#This Row],[district]],chillingcenters[district],chillingcenters[chilling_center_id])</f>
        <v>Chill_4</v>
      </c>
      <c r="M740" t="str">
        <f>_xlfn.XLOOKUP(scd[[#This Row],[chilling_center_id]],chillingcenters[chilling_center_id],chillingcenters[zone])</f>
        <v>MH1</v>
      </c>
      <c r="N740" t="str">
        <f>_xlfn.XLOOKUP(scd[[#This Row],[zone]],plants[zone],plants[processing_plant_id])</f>
        <v>Plant_4</v>
      </c>
      <c r="O740" t="s">
        <v>784</v>
      </c>
      <c r="P740">
        <v>58.5</v>
      </c>
      <c r="Q740">
        <v>48.5</v>
      </c>
      <c r="R740">
        <v>4.47</v>
      </c>
      <c r="S740">
        <v>8.9700000000000006</v>
      </c>
      <c r="T740">
        <v>29.9</v>
      </c>
      <c r="U740">
        <v>9.4</v>
      </c>
      <c r="V740" t="b">
        <v>1</v>
      </c>
      <c r="W740">
        <v>0</v>
      </c>
      <c r="X740">
        <v>2413.36</v>
      </c>
      <c r="Y740" s="1">
        <v>45695</v>
      </c>
      <c r="Z740" t="s">
        <v>118</v>
      </c>
      <c r="AA740" t="s">
        <v>42</v>
      </c>
      <c r="AB740" t="s">
        <v>3004</v>
      </c>
      <c r="AC740">
        <v>52</v>
      </c>
      <c r="AD740">
        <v>48.5</v>
      </c>
      <c r="AE740">
        <v>49.76</v>
      </c>
    </row>
    <row r="741" spans="1:31" x14ac:dyDescent="0.25">
      <c r="A741" t="s">
        <v>1151</v>
      </c>
      <c r="B741" s="1">
        <v>45753</v>
      </c>
      <c r="C741" s="2">
        <v>45753.223611111112</v>
      </c>
      <c r="D741" s="2">
        <v>45753.275000000001</v>
      </c>
      <c r="E741" t="s">
        <v>1152</v>
      </c>
      <c r="F741" t="str">
        <f>_xlfn.XLOOKUP(scd[[#This Row],[farm_id]],farms[farm_id],farms[farmer_name])</f>
        <v>Farmer_614</v>
      </c>
      <c r="G741" t="str">
        <f>_xlfn.XLOOKUP(scd[[#This Row],[farm_id]],farms[farm_id],farms[village])</f>
        <v>Village_37</v>
      </c>
      <c r="H741" t="str">
        <f>_xlfn.XLOOKUP(scd[[#This Row],[farm_id]],farms[farm_id],farms[district])</f>
        <v>Madurai</v>
      </c>
      <c r="I741" t="str">
        <f>_xlfn.XLOOKUP(scd[[#This Row],[farm_id]],farms[farm_id],farms[state])</f>
        <v>Tamil Nadu</v>
      </c>
      <c r="J741" t="str">
        <f>_xlfn.XLOOKUP(scd[[#This Row],[district]],cooperatives[district],cooperatives[cooperative_id])</f>
        <v>Coop_20</v>
      </c>
      <c r="K741" t="str">
        <f>_xlfn.XLOOKUP(scd[[#This Row],[village]],collectioncenters[village],collectioncenters[collection_center_id])</f>
        <v>CC_130</v>
      </c>
      <c r="L741" t="str">
        <f>_xlfn.XLOOKUP(scd[[#This Row],[district]],chillingcenters[district],chillingcenters[chilling_center_id])</f>
        <v>Chill_20</v>
      </c>
      <c r="M741" t="str">
        <f>_xlfn.XLOOKUP(scd[[#This Row],[chilling_center_id]],chillingcenters[chilling_center_id],chillingcenters[zone])</f>
        <v>TN2</v>
      </c>
      <c r="N741" t="str">
        <f>_xlfn.XLOOKUP(scd[[#This Row],[zone]],plants[zone],plants[processing_plant_id])</f>
        <v>Plant_10</v>
      </c>
      <c r="O741" t="s">
        <v>674</v>
      </c>
      <c r="P741">
        <v>12.2</v>
      </c>
      <c r="Q741">
        <v>41.1</v>
      </c>
      <c r="R741">
        <v>4.4800000000000004</v>
      </c>
      <c r="S741">
        <v>8.26</v>
      </c>
      <c r="T741">
        <v>27.9</v>
      </c>
      <c r="U741">
        <v>9.6999999999999993</v>
      </c>
      <c r="V741" t="b">
        <v>0</v>
      </c>
      <c r="W741">
        <v>0.9</v>
      </c>
      <c r="X741">
        <v>1916.74</v>
      </c>
      <c r="Y741" s="1">
        <v>45756</v>
      </c>
      <c r="Z741" t="s">
        <v>118</v>
      </c>
      <c r="AA741" t="s">
        <v>42</v>
      </c>
      <c r="AB741" t="s">
        <v>1153</v>
      </c>
      <c r="AC741">
        <v>74</v>
      </c>
      <c r="AD741">
        <v>40.200000000000003</v>
      </c>
      <c r="AE741">
        <v>47.68</v>
      </c>
    </row>
    <row r="742" spans="1:31" x14ac:dyDescent="0.25">
      <c r="A742" t="s">
        <v>1538</v>
      </c>
      <c r="B742" s="1">
        <v>45724</v>
      </c>
      <c r="C742" s="2">
        <v>45724.430555555555</v>
      </c>
      <c r="D742" s="2">
        <v>45724.48541666667</v>
      </c>
      <c r="E742" t="s">
        <v>1539</v>
      </c>
      <c r="F742" t="str">
        <f>_xlfn.XLOOKUP(scd[[#This Row],[farm_id]],farms[farm_id],farms[farmer_name])</f>
        <v>Farmer_297</v>
      </c>
      <c r="G742" t="str">
        <f>_xlfn.XLOOKUP(scd[[#This Row],[farm_id]],farms[farm_id],farms[village])</f>
        <v>Village_161</v>
      </c>
      <c r="H742" t="str">
        <f>_xlfn.XLOOKUP(scd[[#This Row],[farm_id]],farms[farm_id],farms[district])</f>
        <v>Patiala</v>
      </c>
      <c r="I742" t="str">
        <f>_xlfn.XLOOKUP(scd[[#This Row],[farm_id]],farms[farm_id],farms[state])</f>
        <v>Punjab</v>
      </c>
      <c r="J742" t="str">
        <f>_xlfn.XLOOKUP(scd[[#This Row],[district]],cooperatives[district],cooperatives[cooperative_id])</f>
        <v>Coop_13</v>
      </c>
      <c r="K742" t="str">
        <f>_xlfn.XLOOKUP(scd[[#This Row],[village]],collectioncenters[village],collectioncenters[collection_center_id])</f>
        <v>CC_70</v>
      </c>
      <c r="L742" t="str">
        <f>_xlfn.XLOOKUP(scd[[#This Row],[district]],chillingcenters[district],chillingcenters[chilling_center_id])</f>
        <v>Chill_13</v>
      </c>
      <c r="M742" t="str">
        <f>_xlfn.XLOOKUP(scd[[#This Row],[chilling_center_id]],chillingcenters[chilling_center_id],chillingcenters[zone])</f>
        <v>PJ2</v>
      </c>
      <c r="N742" t="str">
        <f>_xlfn.XLOOKUP(scd[[#This Row],[zone]],plants[zone],plants[processing_plant_id])</f>
        <v>Plant_7</v>
      </c>
      <c r="O742" t="s">
        <v>223</v>
      </c>
      <c r="P742">
        <v>11.4</v>
      </c>
      <c r="Q742">
        <v>14.7</v>
      </c>
      <c r="R742">
        <v>4.4800000000000004</v>
      </c>
      <c r="S742">
        <v>8.67</v>
      </c>
      <c r="T742">
        <v>27.6</v>
      </c>
      <c r="U742">
        <v>9.8000000000000007</v>
      </c>
      <c r="V742" t="b">
        <v>1</v>
      </c>
      <c r="W742">
        <v>0</v>
      </c>
      <c r="X742">
        <v>718.98</v>
      </c>
      <c r="Y742" s="1">
        <v>45731</v>
      </c>
      <c r="Z742" t="s">
        <v>76</v>
      </c>
      <c r="AA742" t="s">
        <v>42</v>
      </c>
      <c r="AB742" t="s">
        <v>1541</v>
      </c>
      <c r="AC742">
        <v>79</v>
      </c>
      <c r="AD742">
        <v>14.7</v>
      </c>
      <c r="AE742">
        <v>48.91</v>
      </c>
    </row>
    <row r="743" spans="1:31" x14ac:dyDescent="0.25">
      <c r="A743" t="s">
        <v>1850</v>
      </c>
      <c r="B743" s="1">
        <v>45779</v>
      </c>
      <c r="C743" s="2">
        <v>45779.352083333331</v>
      </c>
      <c r="D743" s="2">
        <v>45779.393750000003</v>
      </c>
      <c r="E743" t="s">
        <v>1851</v>
      </c>
      <c r="F743" t="str">
        <f>_xlfn.XLOOKUP(scd[[#This Row],[farm_id]],farms[farm_id],farms[farmer_name])</f>
        <v>Farmer_306</v>
      </c>
      <c r="G743" t="str">
        <f>_xlfn.XLOOKUP(scd[[#This Row],[farm_id]],farms[farm_id],farms[village])</f>
        <v>Village_57</v>
      </c>
      <c r="H743" t="str">
        <f>_xlfn.XLOOKUP(scd[[#This Row],[farm_id]],farms[farm_id],farms[district])</f>
        <v>Madurai</v>
      </c>
      <c r="I743" t="str">
        <f>_xlfn.XLOOKUP(scd[[#This Row],[farm_id]],farms[farm_id],farms[state])</f>
        <v>Tamil Nadu</v>
      </c>
      <c r="J743" t="str">
        <f>_xlfn.XLOOKUP(scd[[#This Row],[district]],cooperatives[district],cooperatives[cooperative_id])</f>
        <v>Coop_20</v>
      </c>
      <c r="K743" t="str">
        <f>_xlfn.XLOOKUP(scd[[#This Row],[village]],collectioncenters[village],collectioncenters[collection_center_id])</f>
        <v>CC_152</v>
      </c>
      <c r="L743" t="str">
        <f>_xlfn.XLOOKUP(scd[[#This Row],[district]],chillingcenters[district],chillingcenters[chilling_center_id])</f>
        <v>Chill_20</v>
      </c>
      <c r="M743" t="str">
        <f>_xlfn.XLOOKUP(scd[[#This Row],[chilling_center_id]],chillingcenters[chilling_center_id],chillingcenters[zone])</f>
        <v>TN2</v>
      </c>
      <c r="N743" t="str">
        <f>_xlfn.XLOOKUP(scd[[#This Row],[zone]],plants[zone],plants[processing_plant_id])</f>
        <v>Plant_10</v>
      </c>
      <c r="O743" t="s">
        <v>163</v>
      </c>
      <c r="P743">
        <v>81.599999999999994</v>
      </c>
      <c r="Q743">
        <v>20.8</v>
      </c>
      <c r="R743">
        <v>4.4800000000000004</v>
      </c>
      <c r="S743">
        <v>8.57</v>
      </c>
      <c r="T743">
        <v>26.7</v>
      </c>
      <c r="U743">
        <v>6</v>
      </c>
      <c r="V743" t="b">
        <v>1</v>
      </c>
      <c r="W743">
        <v>0</v>
      </c>
      <c r="X743">
        <v>1011.09</v>
      </c>
      <c r="Y743" s="1">
        <v>45780</v>
      </c>
      <c r="Z743" t="s">
        <v>41</v>
      </c>
      <c r="AA743" t="s">
        <v>42</v>
      </c>
      <c r="AB743" t="s">
        <v>1852</v>
      </c>
      <c r="AC743">
        <v>60</v>
      </c>
      <c r="AD743">
        <v>20.8</v>
      </c>
      <c r="AE743">
        <v>48.61</v>
      </c>
    </row>
    <row r="744" spans="1:31" x14ac:dyDescent="0.25">
      <c r="A744" t="s">
        <v>3267</v>
      </c>
      <c r="B744" s="1">
        <v>45770</v>
      </c>
      <c r="C744" s="2">
        <v>45770.384722222225</v>
      </c>
      <c r="D744" s="2">
        <v>45770.418749999997</v>
      </c>
      <c r="E744" t="s">
        <v>571</v>
      </c>
      <c r="F744" t="str">
        <f>_xlfn.XLOOKUP(scd[[#This Row],[farm_id]],farms[farm_id],farms[farmer_name])</f>
        <v>Farmer_258</v>
      </c>
      <c r="G744" t="str">
        <f>_xlfn.XLOOKUP(scd[[#This Row],[farm_id]],farms[farm_id],farms[village])</f>
        <v>Village_99</v>
      </c>
      <c r="H744" t="str">
        <f>_xlfn.XLOOKUP(scd[[#This Row],[farm_id]],farms[farm_id],farms[district])</f>
        <v>Hisar</v>
      </c>
      <c r="I744" t="str">
        <f>_xlfn.XLOOKUP(scd[[#This Row],[farm_id]],farms[farm_id],farms[state])</f>
        <v>Haryana</v>
      </c>
      <c r="J744" t="str">
        <f>_xlfn.XLOOKUP(scd[[#This Row],[district]],cooperatives[district],cooperatives[cooperative_id])</f>
        <v>Coop_15</v>
      </c>
      <c r="K744" t="str">
        <f>_xlfn.XLOOKUP(scd[[#This Row],[village]],collectioncenters[village],collectioncenters[collection_center_id])</f>
        <v>CC_195</v>
      </c>
      <c r="L744" t="str">
        <f>_xlfn.XLOOKUP(scd[[#This Row],[district]],chillingcenters[district],chillingcenters[chilling_center_id])</f>
        <v>Chill_15</v>
      </c>
      <c r="M744" t="str">
        <f>_xlfn.XLOOKUP(scd[[#This Row],[chilling_center_id]],chillingcenters[chilling_center_id],chillingcenters[zone])</f>
        <v>HR2</v>
      </c>
      <c r="N744" t="str">
        <f>_xlfn.XLOOKUP(scd[[#This Row],[zone]],plants[zone],plants[processing_plant_id])</f>
        <v>Plant_12</v>
      </c>
      <c r="O744" t="s">
        <v>202</v>
      </c>
      <c r="P744">
        <v>6.9</v>
      </c>
      <c r="Q744">
        <v>201</v>
      </c>
      <c r="R744">
        <v>4.4800000000000004</v>
      </c>
      <c r="S744">
        <v>8.2200000000000006</v>
      </c>
      <c r="T744">
        <v>30.3</v>
      </c>
      <c r="U744">
        <v>5.0999999999999996</v>
      </c>
      <c r="V744" t="b">
        <v>1</v>
      </c>
      <c r="W744">
        <v>0.04</v>
      </c>
      <c r="X744">
        <v>9557.66</v>
      </c>
      <c r="Y744" s="1">
        <v>45773</v>
      </c>
      <c r="Z744" t="s">
        <v>41</v>
      </c>
      <c r="AA744" t="s">
        <v>42</v>
      </c>
      <c r="AB744" t="s">
        <v>3268</v>
      </c>
      <c r="AC744">
        <v>49</v>
      </c>
      <c r="AD744">
        <v>200.96</v>
      </c>
      <c r="AE744">
        <v>47.56</v>
      </c>
    </row>
    <row r="745" spans="1:31" x14ac:dyDescent="0.25">
      <c r="A745" t="s">
        <v>725</v>
      </c>
      <c r="B745" s="1">
        <v>45761</v>
      </c>
      <c r="C745" s="2">
        <v>45761.273611111108</v>
      </c>
      <c r="D745" s="2">
        <v>45761.348611111112</v>
      </c>
      <c r="E745" t="s">
        <v>181</v>
      </c>
      <c r="F745" t="str">
        <f>_xlfn.XLOOKUP(scd[[#This Row],[farm_id]],farms[farm_id],farms[farmer_name])</f>
        <v>Farmer_535</v>
      </c>
      <c r="G745" t="str">
        <f>_xlfn.XLOOKUP(scd[[#This Row],[farm_id]],farms[farm_id],farms[village])</f>
        <v>Village_122</v>
      </c>
      <c r="H745" t="str">
        <f>_xlfn.XLOOKUP(scd[[#This Row],[farm_id]],farms[farm_id],farms[district])</f>
        <v>Chennai</v>
      </c>
      <c r="I745" t="str">
        <f>_xlfn.XLOOKUP(scd[[#This Row],[farm_id]],farms[farm_id],farms[state])</f>
        <v>Tamil Nadu</v>
      </c>
      <c r="J745" t="str">
        <f>_xlfn.XLOOKUP(scd[[#This Row],[district]],cooperatives[district],cooperatives[cooperative_id])</f>
        <v>Coop_22</v>
      </c>
      <c r="K745" t="str">
        <f>_xlfn.XLOOKUP(scd[[#This Row],[village]],collectioncenters[village],collectioncenters[collection_center_id])</f>
        <v>CC_27</v>
      </c>
      <c r="L745" t="str">
        <f>_xlfn.XLOOKUP(scd[[#This Row],[district]],chillingcenters[district],chillingcenters[chilling_center_id])</f>
        <v>Chill_22</v>
      </c>
      <c r="M745" t="str">
        <f>_xlfn.XLOOKUP(scd[[#This Row],[chilling_center_id]],chillingcenters[chilling_center_id],chillingcenters[zone])</f>
        <v>TN1</v>
      </c>
      <c r="N745" t="str">
        <f>_xlfn.XLOOKUP(scd[[#This Row],[zone]],plants[zone],plants[processing_plant_id])</f>
        <v>Plant_1</v>
      </c>
      <c r="O745" t="s">
        <v>727</v>
      </c>
      <c r="P745">
        <v>3.4</v>
      </c>
      <c r="Q745">
        <v>9.1</v>
      </c>
      <c r="R745">
        <v>4.49</v>
      </c>
      <c r="S745">
        <v>8.84</v>
      </c>
      <c r="T745">
        <v>30.8</v>
      </c>
      <c r="U745">
        <v>31.1</v>
      </c>
      <c r="V745" t="b">
        <v>1</v>
      </c>
      <c r="W745">
        <v>0.56000000000000005</v>
      </c>
      <c r="X745">
        <v>422.47</v>
      </c>
      <c r="Y745" s="1">
        <v>45763</v>
      </c>
      <c r="Z745" t="s">
        <v>76</v>
      </c>
      <c r="AA745" t="s">
        <v>42</v>
      </c>
      <c r="AB745" t="s">
        <v>728</v>
      </c>
      <c r="AC745">
        <v>108</v>
      </c>
      <c r="AD745">
        <v>8.5399999999999991</v>
      </c>
      <c r="AE745">
        <v>49.47</v>
      </c>
    </row>
    <row r="746" spans="1:31" x14ac:dyDescent="0.25">
      <c r="A746" t="s">
        <v>1038</v>
      </c>
      <c r="B746" s="1">
        <v>45787</v>
      </c>
      <c r="C746" s="2">
        <v>45787.34652777778</v>
      </c>
      <c r="D746" s="2">
        <v>45787.388888888891</v>
      </c>
      <c r="E746" t="s">
        <v>309</v>
      </c>
      <c r="F746" t="str">
        <f>_xlfn.XLOOKUP(scd[[#This Row],[farm_id]],farms[farm_id],farms[farmer_name])</f>
        <v>Farmer_355</v>
      </c>
      <c r="G746" t="str">
        <f>_xlfn.XLOOKUP(scd[[#This Row],[farm_id]],farms[farm_id],farms[village])</f>
        <v>Village_73</v>
      </c>
      <c r="H746" t="str">
        <f>_xlfn.XLOOKUP(scd[[#This Row],[farm_id]],farms[farm_id],farms[district])</f>
        <v>Gurugram</v>
      </c>
      <c r="I746" t="str">
        <f>_xlfn.XLOOKUP(scd[[#This Row],[farm_id]],farms[farm_id],farms[state])</f>
        <v>Haryana</v>
      </c>
      <c r="J746" t="str">
        <f>_xlfn.XLOOKUP(scd[[#This Row],[district]],cooperatives[district],cooperatives[cooperative_id])</f>
        <v>Coop_2</v>
      </c>
      <c r="K746" t="str">
        <f>_xlfn.XLOOKUP(scd[[#This Row],[village]],collectioncenters[village],collectioncenters[collection_center_id])</f>
        <v>CC_169</v>
      </c>
      <c r="L746" t="str">
        <f>_xlfn.XLOOKUP(scd[[#This Row],[district]],chillingcenters[district],chillingcenters[chilling_center_id])</f>
        <v>Chill_2</v>
      </c>
      <c r="M746" t="str">
        <f>_xlfn.XLOOKUP(scd[[#This Row],[chilling_center_id]],chillingcenters[chilling_center_id],chillingcenters[zone])</f>
        <v>HR1</v>
      </c>
      <c r="N746" t="str">
        <f>_xlfn.XLOOKUP(scd[[#This Row],[zone]],plants[zone],plants[processing_plant_id])</f>
        <v>Plant_11</v>
      </c>
      <c r="O746" t="s">
        <v>936</v>
      </c>
      <c r="P746">
        <v>8.4</v>
      </c>
      <c r="Q746">
        <v>13.5</v>
      </c>
      <c r="R746">
        <v>4.49</v>
      </c>
      <c r="S746">
        <v>9.11</v>
      </c>
      <c r="T746">
        <v>30</v>
      </c>
      <c r="U746">
        <v>12</v>
      </c>
      <c r="V746" t="b">
        <v>0</v>
      </c>
      <c r="W746">
        <v>0.26</v>
      </c>
      <c r="X746">
        <v>665.71</v>
      </c>
      <c r="Y746" s="1">
        <v>45787</v>
      </c>
      <c r="Z746" t="s">
        <v>41</v>
      </c>
      <c r="AA746" t="s">
        <v>42</v>
      </c>
      <c r="AB746" t="s">
        <v>1039</v>
      </c>
      <c r="AC746">
        <v>61</v>
      </c>
      <c r="AD746">
        <v>13.24</v>
      </c>
      <c r="AE746">
        <v>50.28</v>
      </c>
    </row>
    <row r="747" spans="1:31" x14ac:dyDescent="0.25">
      <c r="A747" t="s">
        <v>1085</v>
      </c>
      <c r="B747" s="1">
        <v>45695</v>
      </c>
      <c r="C747" s="2">
        <v>45695.26666666667</v>
      </c>
      <c r="D747" s="2">
        <v>45695.331944444442</v>
      </c>
      <c r="E747" t="s">
        <v>1086</v>
      </c>
      <c r="F747" t="str">
        <f>_xlfn.XLOOKUP(scd[[#This Row],[farm_id]],farms[farm_id],farms[farmer_name])</f>
        <v>Farmer_642</v>
      </c>
      <c r="G747" t="str">
        <f>_xlfn.XLOOKUP(scd[[#This Row],[farm_id]],farms[farm_id],farms[village])</f>
        <v>Village_106</v>
      </c>
      <c r="H747" t="str">
        <f>_xlfn.XLOOKUP(scd[[#This Row],[farm_id]],farms[farm_id],farms[district])</f>
        <v>Surat</v>
      </c>
      <c r="I747" t="str">
        <f>_xlfn.XLOOKUP(scd[[#This Row],[farm_id]],farms[farm_id],farms[state])</f>
        <v>Gujarat</v>
      </c>
      <c r="J747" t="str">
        <f>_xlfn.XLOOKUP(scd[[#This Row],[district]],cooperatives[district],cooperatives[cooperative_id])</f>
        <v>Coop_12</v>
      </c>
      <c r="K747" t="str">
        <f>_xlfn.XLOOKUP(scd[[#This Row],[village]],collectioncenters[village],collectioncenters[collection_center_id])</f>
        <v>CC_9</v>
      </c>
      <c r="L747" t="str">
        <f>_xlfn.XLOOKUP(scd[[#This Row],[district]],chillingcenters[district],chillingcenters[chilling_center_id])</f>
        <v>Chill_12</v>
      </c>
      <c r="M747" t="str">
        <f>_xlfn.XLOOKUP(scd[[#This Row],[chilling_center_id]],chillingcenters[chilling_center_id],chillingcenters[zone])</f>
        <v>MH1</v>
      </c>
      <c r="N747" t="str">
        <f>_xlfn.XLOOKUP(scd[[#This Row],[zone]],plants[zone],plants[processing_plant_id])</f>
        <v>Plant_4</v>
      </c>
      <c r="O747" t="s">
        <v>231</v>
      </c>
      <c r="P747">
        <v>14</v>
      </c>
      <c r="Q747">
        <v>54.5</v>
      </c>
      <c r="R747">
        <v>4.49</v>
      </c>
      <c r="S747">
        <v>8.74</v>
      </c>
      <c r="T747">
        <v>29.2</v>
      </c>
      <c r="U747">
        <v>7</v>
      </c>
      <c r="V747" t="b">
        <v>1</v>
      </c>
      <c r="W747">
        <v>0</v>
      </c>
      <c r="X747">
        <v>2679.76</v>
      </c>
      <c r="Y747" s="1">
        <v>45698</v>
      </c>
      <c r="Z747" t="s">
        <v>41</v>
      </c>
      <c r="AA747" t="s">
        <v>42</v>
      </c>
      <c r="AB747" t="s">
        <v>1089</v>
      </c>
      <c r="AC747">
        <v>94</v>
      </c>
      <c r="AD747">
        <v>54.5</v>
      </c>
      <c r="AE747">
        <v>49.17</v>
      </c>
    </row>
    <row r="748" spans="1:31" x14ac:dyDescent="0.25">
      <c r="A748" t="s">
        <v>1408</v>
      </c>
      <c r="B748" s="1">
        <v>45665</v>
      </c>
      <c r="C748" s="2">
        <v>45665.363888888889</v>
      </c>
      <c r="D748" s="2">
        <v>45665.401388888888</v>
      </c>
      <c r="E748" t="s">
        <v>1409</v>
      </c>
      <c r="F748" t="str">
        <f>_xlfn.XLOOKUP(scd[[#This Row],[farm_id]],farms[farm_id],farms[farmer_name])</f>
        <v>Farmer_164</v>
      </c>
      <c r="G748" t="str">
        <f>_xlfn.XLOOKUP(scd[[#This Row],[farm_id]],farms[farm_id],farms[village])</f>
        <v>Village_163</v>
      </c>
      <c r="H748" t="str">
        <f>_xlfn.XLOOKUP(scd[[#This Row],[farm_id]],farms[farm_id],farms[district])</f>
        <v>Amritsar</v>
      </c>
      <c r="I748" t="str">
        <f>_xlfn.XLOOKUP(scd[[#This Row],[farm_id]],farms[farm_id],farms[state])</f>
        <v>Punjab</v>
      </c>
      <c r="J748" t="str">
        <f>_xlfn.XLOOKUP(scd[[#This Row],[district]],cooperatives[district],cooperatives[cooperative_id])</f>
        <v>Coop_7</v>
      </c>
      <c r="K748" t="str">
        <f>_xlfn.XLOOKUP(scd[[#This Row],[village]],collectioncenters[village],collectioncenters[collection_center_id])</f>
        <v>CC_72</v>
      </c>
      <c r="L748" t="str">
        <f>_xlfn.XLOOKUP(scd[[#This Row],[district]],chillingcenters[district],chillingcenters[chilling_center_id])</f>
        <v>Chill_7</v>
      </c>
      <c r="M748" t="str">
        <f>_xlfn.XLOOKUP(scd[[#This Row],[chilling_center_id]],chillingcenters[chilling_center_id],chillingcenters[zone])</f>
        <v>PJ1</v>
      </c>
      <c r="N748" t="str">
        <f>_xlfn.XLOOKUP(scd[[#This Row],[zone]],plants[zone],plants[processing_plant_id])</f>
        <v>Plant_3</v>
      </c>
      <c r="O748" t="s">
        <v>539</v>
      </c>
      <c r="P748">
        <v>34.5</v>
      </c>
      <c r="Q748">
        <v>32.4</v>
      </c>
      <c r="R748">
        <v>4.49</v>
      </c>
      <c r="S748">
        <v>8.52</v>
      </c>
      <c r="T748">
        <v>29</v>
      </c>
      <c r="U748">
        <v>5.7</v>
      </c>
      <c r="V748" t="b">
        <v>1</v>
      </c>
      <c r="W748">
        <v>0.21</v>
      </c>
      <c r="X748">
        <v>1561.54</v>
      </c>
      <c r="Y748" s="1">
        <v>45665</v>
      </c>
      <c r="Z748" t="s">
        <v>41</v>
      </c>
      <c r="AA748" t="s">
        <v>42</v>
      </c>
      <c r="AB748" t="s">
        <v>1411</v>
      </c>
      <c r="AC748">
        <v>54</v>
      </c>
      <c r="AD748">
        <v>32.19</v>
      </c>
      <c r="AE748">
        <v>48.51</v>
      </c>
    </row>
    <row r="749" spans="1:31" x14ac:dyDescent="0.25">
      <c r="A749" t="s">
        <v>1663</v>
      </c>
      <c r="B749" s="1">
        <v>45749</v>
      </c>
      <c r="C749" s="2">
        <v>45749.259027777778</v>
      </c>
      <c r="D749" s="2">
        <v>45749.283333333333</v>
      </c>
      <c r="E749" t="s">
        <v>1610</v>
      </c>
      <c r="F749" t="str">
        <f>_xlfn.XLOOKUP(scd[[#This Row],[farm_id]],farms[farm_id],farms[farmer_name])</f>
        <v>Farmer_741</v>
      </c>
      <c r="G749" t="str">
        <f>_xlfn.XLOOKUP(scd[[#This Row],[farm_id]],farms[farm_id],farms[village])</f>
        <v>Village_158</v>
      </c>
      <c r="H749" t="str">
        <f>_xlfn.XLOOKUP(scd[[#This Row],[farm_id]],farms[farm_id],farms[district])</f>
        <v>Ahmedabad</v>
      </c>
      <c r="I749" t="str">
        <f>_xlfn.XLOOKUP(scd[[#This Row],[farm_id]],farms[farm_id],farms[state])</f>
        <v>Gujarat</v>
      </c>
      <c r="J749" t="str">
        <f>_xlfn.XLOOKUP(scd[[#This Row],[district]],cooperatives[district],cooperatives[cooperative_id])</f>
        <v>Coop_24</v>
      </c>
      <c r="K749" t="str">
        <f>_xlfn.XLOOKUP(scd[[#This Row],[village]],collectioncenters[village],collectioncenters[collection_center_id])</f>
        <v>CC_66</v>
      </c>
      <c r="L749" t="str">
        <f>_xlfn.XLOOKUP(scd[[#This Row],[district]],chillingcenters[district],chillingcenters[chilling_center_id])</f>
        <v>Chill_24</v>
      </c>
      <c r="M749" t="str">
        <f>_xlfn.XLOOKUP(scd[[#This Row],[chilling_center_id]],chillingcenters[chilling_center_id],chillingcenters[zone])</f>
        <v>MH1</v>
      </c>
      <c r="N749" t="str">
        <f>_xlfn.XLOOKUP(scd[[#This Row],[zone]],plants[zone],plants[processing_plant_id])</f>
        <v>Plant_4</v>
      </c>
      <c r="O749" t="s">
        <v>252</v>
      </c>
      <c r="P749">
        <v>9.6</v>
      </c>
      <c r="Q749">
        <v>33.700000000000003</v>
      </c>
      <c r="R749">
        <v>4.49</v>
      </c>
      <c r="S749">
        <v>8.1999999999999993</v>
      </c>
      <c r="T749">
        <v>35.5</v>
      </c>
      <c r="U749">
        <v>12</v>
      </c>
      <c r="V749" t="b">
        <v>0</v>
      </c>
      <c r="W749">
        <v>0</v>
      </c>
      <c r="X749">
        <v>1602.43</v>
      </c>
      <c r="Y749" s="1">
        <v>45752</v>
      </c>
      <c r="Z749" t="s">
        <v>41</v>
      </c>
      <c r="AA749" t="s">
        <v>42</v>
      </c>
      <c r="AB749" t="s">
        <v>1664</v>
      </c>
      <c r="AC749">
        <v>35</v>
      </c>
      <c r="AD749">
        <v>33.700000000000003</v>
      </c>
      <c r="AE749">
        <v>47.55</v>
      </c>
    </row>
    <row r="750" spans="1:31" x14ac:dyDescent="0.25">
      <c r="A750" t="s">
        <v>2951</v>
      </c>
      <c r="B750" s="1">
        <v>45669</v>
      </c>
      <c r="C750" s="2">
        <v>45669.289583333331</v>
      </c>
      <c r="D750" s="2">
        <v>45669.325694444444</v>
      </c>
      <c r="E750" t="s">
        <v>2952</v>
      </c>
      <c r="F750" t="str">
        <f>_xlfn.XLOOKUP(scd[[#This Row],[farm_id]],farms[farm_id],farms[farmer_name])</f>
        <v>Farmer_334</v>
      </c>
      <c r="G750" t="str">
        <f>_xlfn.XLOOKUP(scd[[#This Row],[farm_id]],farms[farm_id],farms[village])</f>
        <v>Village_43</v>
      </c>
      <c r="H750" t="str">
        <f>_xlfn.XLOOKUP(scd[[#This Row],[farm_id]],farms[farm_id],farms[district])</f>
        <v>Jaipur</v>
      </c>
      <c r="I750" t="str">
        <f>_xlfn.XLOOKUP(scd[[#This Row],[farm_id]],farms[farm_id],farms[state])</f>
        <v>Rajasthan</v>
      </c>
      <c r="J750" t="str">
        <f>_xlfn.XLOOKUP(scd[[#This Row],[district]],cooperatives[district],cooperatives[cooperative_id])</f>
        <v>Coop_8</v>
      </c>
      <c r="K750" t="str">
        <f>_xlfn.XLOOKUP(scd[[#This Row],[village]],collectioncenters[village],collectioncenters[collection_center_id])</f>
        <v>CC_137</v>
      </c>
      <c r="L750" t="str">
        <f>_xlfn.XLOOKUP(scd[[#This Row],[district]],chillingcenters[district],chillingcenters[chilling_center_id])</f>
        <v>Chill_8</v>
      </c>
      <c r="M750" t="str">
        <f>_xlfn.XLOOKUP(scd[[#This Row],[chilling_center_id]],chillingcenters[chilling_center_id],chillingcenters[zone])</f>
        <v>RJ1</v>
      </c>
      <c r="N750" t="str">
        <f>_xlfn.XLOOKUP(scd[[#This Row],[zone]],plants[zone],plants[processing_plant_id])</f>
        <v>Plant_2</v>
      </c>
      <c r="O750" t="s">
        <v>40</v>
      </c>
      <c r="P750">
        <v>6.1</v>
      </c>
      <c r="Q750">
        <v>34.6</v>
      </c>
      <c r="R750">
        <v>4.49</v>
      </c>
      <c r="S750">
        <v>8.0500000000000007</v>
      </c>
      <c r="T750">
        <v>23.9</v>
      </c>
      <c r="U750">
        <v>1</v>
      </c>
      <c r="V750" t="b">
        <v>1</v>
      </c>
      <c r="W750">
        <v>0.21</v>
      </c>
      <c r="X750">
        <v>1619.77</v>
      </c>
      <c r="Y750" s="1">
        <v>45676</v>
      </c>
      <c r="Z750" t="s">
        <v>41</v>
      </c>
      <c r="AA750" t="s">
        <v>42</v>
      </c>
      <c r="AB750" t="s">
        <v>2954</v>
      </c>
      <c r="AC750">
        <v>52</v>
      </c>
      <c r="AD750">
        <v>34.39</v>
      </c>
      <c r="AE750">
        <v>47.1</v>
      </c>
    </row>
    <row r="751" spans="1:31" x14ac:dyDescent="0.25">
      <c r="A751" t="s">
        <v>3174</v>
      </c>
      <c r="B751" s="1">
        <v>45751</v>
      </c>
      <c r="C751" s="2">
        <v>45751.316666666666</v>
      </c>
      <c r="D751" s="2">
        <v>45751.362500000003</v>
      </c>
      <c r="E751" t="s">
        <v>3037</v>
      </c>
      <c r="F751" t="str">
        <f>_xlfn.XLOOKUP(scd[[#This Row],[farm_id]],farms[farm_id],farms[farmer_name])</f>
        <v>Farmer_375</v>
      </c>
      <c r="G751" t="str">
        <f>_xlfn.XLOOKUP(scd[[#This Row],[farm_id]],farms[farm_id],farms[village])</f>
        <v>Village_41</v>
      </c>
      <c r="H751" t="str">
        <f>_xlfn.XLOOKUP(scd[[#This Row],[farm_id]],farms[farm_id],farms[district])</f>
        <v>Surat</v>
      </c>
      <c r="I751" t="str">
        <f>_xlfn.XLOOKUP(scd[[#This Row],[farm_id]],farms[farm_id],farms[state])</f>
        <v>Gujarat</v>
      </c>
      <c r="J751" t="str">
        <f>_xlfn.XLOOKUP(scd[[#This Row],[district]],cooperatives[district],cooperatives[cooperative_id])</f>
        <v>Coop_12</v>
      </c>
      <c r="K751" t="str">
        <f>_xlfn.XLOOKUP(scd[[#This Row],[village]],collectioncenters[village],collectioncenters[collection_center_id])</f>
        <v>CC_135</v>
      </c>
      <c r="L751" t="str">
        <f>_xlfn.XLOOKUP(scd[[#This Row],[district]],chillingcenters[district],chillingcenters[chilling_center_id])</f>
        <v>Chill_12</v>
      </c>
      <c r="M751" t="str">
        <f>_xlfn.XLOOKUP(scd[[#This Row],[chilling_center_id]],chillingcenters[chilling_center_id],chillingcenters[zone])</f>
        <v>MH1</v>
      </c>
      <c r="N751" t="str">
        <f>_xlfn.XLOOKUP(scd[[#This Row],[zone]],plants[zone],plants[processing_plant_id])</f>
        <v>Plant_4</v>
      </c>
      <c r="O751" t="s">
        <v>350</v>
      </c>
      <c r="P751">
        <v>11.7</v>
      </c>
      <c r="Q751">
        <v>16.3</v>
      </c>
      <c r="R751">
        <v>4.49</v>
      </c>
      <c r="S751">
        <v>8.34</v>
      </c>
      <c r="T751">
        <v>28.8</v>
      </c>
      <c r="U751">
        <v>6.6</v>
      </c>
      <c r="V751" t="b">
        <v>1</v>
      </c>
      <c r="W751">
        <v>0</v>
      </c>
      <c r="X751">
        <v>781.91</v>
      </c>
      <c r="Y751" s="1">
        <v>45754</v>
      </c>
      <c r="Z751" t="s">
        <v>41</v>
      </c>
      <c r="AA751" t="s">
        <v>216</v>
      </c>
      <c r="AB751" t="s">
        <v>3175</v>
      </c>
      <c r="AC751">
        <v>66</v>
      </c>
      <c r="AD751">
        <v>16.3</v>
      </c>
      <c r="AE751">
        <v>47.97</v>
      </c>
    </row>
    <row r="752" spans="1:31" x14ac:dyDescent="0.25">
      <c r="A752" t="s">
        <v>3367</v>
      </c>
      <c r="B752" s="1">
        <v>45719</v>
      </c>
      <c r="C752" s="2">
        <v>45719.275694444441</v>
      </c>
      <c r="D752" s="2">
        <v>45719.320833333331</v>
      </c>
      <c r="E752" t="s">
        <v>1745</v>
      </c>
      <c r="F752" t="str">
        <f>_xlfn.XLOOKUP(scd[[#This Row],[farm_id]],farms[farm_id],farms[farmer_name])</f>
        <v>Farmer_800</v>
      </c>
      <c r="G752" t="str">
        <f>_xlfn.XLOOKUP(scd[[#This Row],[farm_id]],farms[farm_id],farms[village])</f>
        <v>Village_159</v>
      </c>
      <c r="H752" t="str">
        <f>_xlfn.XLOOKUP(scd[[#This Row],[farm_id]],farms[farm_id],farms[district])</f>
        <v>Belgaum</v>
      </c>
      <c r="I752" t="str">
        <f>_xlfn.XLOOKUP(scd[[#This Row],[farm_id]],farms[farm_id],farms[state])</f>
        <v>Karnataka</v>
      </c>
      <c r="J752" t="str">
        <f>_xlfn.XLOOKUP(scd[[#This Row],[district]],cooperatives[district],cooperatives[cooperative_id])</f>
        <v>Coop_21</v>
      </c>
      <c r="K752" t="str">
        <f>_xlfn.XLOOKUP(scd[[#This Row],[village]],collectioncenters[village],collectioncenters[collection_center_id])</f>
        <v>CC_67</v>
      </c>
      <c r="L752" t="str">
        <f>_xlfn.XLOOKUP(scd[[#This Row],[district]],chillingcenters[district],chillingcenters[chilling_center_id])</f>
        <v>Chill_21</v>
      </c>
      <c r="M752" t="str">
        <f>_xlfn.XLOOKUP(scd[[#This Row],[chilling_center_id]],chillingcenters[chilling_center_id],chillingcenters[zone])</f>
        <v>KA2</v>
      </c>
      <c r="N752" t="str">
        <f>_xlfn.XLOOKUP(scd[[#This Row],[zone]],plants[zone],plants[processing_plant_id])</f>
        <v>Plant_8</v>
      </c>
      <c r="O752" t="s">
        <v>539</v>
      </c>
      <c r="P752">
        <v>11</v>
      </c>
      <c r="Q752">
        <v>25.3</v>
      </c>
      <c r="R752">
        <v>4.49</v>
      </c>
      <c r="S752">
        <v>8.4600000000000009</v>
      </c>
      <c r="T752">
        <v>31</v>
      </c>
      <c r="U752">
        <v>9.1999999999999993</v>
      </c>
      <c r="V752" t="b">
        <v>1</v>
      </c>
      <c r="W752">
        <v>0.25</v>
      </c>
      <c r="X752">
        <v>1210.67</v>
      </c>
      <c r="Y752" s="1">
        <v>45722</v>
      </c>
      <c r="Z752" t="s">
        <v>76</v>
      </c>
      <c r="AA752" t="s">
        <v>42</v>
      </c>
      <c r="AB752" t="s">
        <v>3368</v>
      </c>
      <c r="AC752">
        <v>65</v>
      </c>
      <c r="AD752">
        <v>25.05</v>
      </c>
      <c r="AE752">
        <v>48.33</v>
      </c>
    </row>
    <row r="753" spans="1:31" x14ac:dyDescent="0.25">
      <c r="A753" t="s">
        <v>599</v>
      </c>
      <c r="B753" s="1">
        <v>45728</v>
      </c>
      <c r="C753" s="2">
        <v>45728.2</v>
      </c>
      <c r="D753" s="2">
        <v>45728.256944444445</v>
      </c>
      <c r="E753" t="s">
        <v>600</v>
      </c>
      <c r="F753" t="str">
        <f>_xlfn.XLOOKUP(scd[[#This Row],[farm_id]],farms[farm_id],farms[farmer_name])</f>
        <v>Farmer_875</v>
      </c>
      <c r="G753" t="str">
        <f>_xlfn.XLOOKUP(scd[[#This Row],[farm_id]],farms[farm_id],farms[village])</f>
        <v>Village_97</v>
      </c>
      <c r="H753" t="str">
        <f>_xlfn.XLOOKUP(scd[[#This Row],[farm_id]],farms[farm_id],farms[district])</f>
        <v>Vadodara</v>
      </c>
      <c r="I753" t="str">
        <f>_xlfn.XLOOKUP(scd[[#This Row],[farm_id]],farms[farm_id],farms[state])</f>
        <v>Gujarat</v>
      </c>
      <c r="J753" t="str">
        <f>_xlfn.XLOOKUP(scd[[#This Row],[district]],cooperatives[district],cooperatives[cooperative_id])</f>
        <v>Coop_6</v>
      </c>
      <c r="K753" t="str">
        <f>_xlfn.XLOOKUP(scd[[#This Row],[village]],collectioncenters[village],collectioncenters[collection_center_id])</f>
        <v>CC_193</v>
      </c>
      <c r="L753" t="str">
        <f>_xlfn.XLOOKUP(scd[[#This Row],[district]],chillingcenters[district],chillingcenters[chilling_center_id])</f>
        <v>Chill_6</v>
      </c>
      <c r="M753" t="str">
        <f>_xlfn.XLOOKUP(scd[[#This Row],[chilling_center_id]],chillingcenters[chilling_center_id],chillingcenters[zone])</f>
        <v>MH1</v>
      </c>
      <c r="N753" t="str">
        <f>_xlfn.XLOOKUP(scd[[#This Row],[zone]],plants[zone],plants[processing_plant_id])</f>
        <v>Plant_4</v>
      </c>
      <c r="O753" t="s">
        <v>431</v>
      </c>
      <c r="P753">
        <v>45.6</v>
      </c>
      <c r="Q753">
        <v>15.7</v>
      </c>
      <c r="R753">
        <v>4.5</v>
      </c>
      <c r="S753">
        <v>8.4499999999999993</v>
      </c>
      <c r="T753">
        <v>27.7</v>
      </c>
      <c r="U753">
        <v>7.4</v>
      </c>
      <c r="V753" t="b">
        <v>1</v>
      </c>
      <c r="W753">
        <v>0.49</v>
      </c>
      <c r="X753">
        <v>735.4</v>
      </c>
      <c r="Y753" s="1">
        <v>45731</v>
      </c>
      <c r="Z753" t="s">
        <v>118</v>
      </c>
      <c r="AA753" t="s">
        <v>216</v>
      </c>
      <c r="AB753" t="s">
        <v>602</v>
      </c>
      <c r="AC753">
        <v>82</v>
      </c>
      <c r="AD753">
        <v>15.2099999999999</v>
      </c>
      <c r="AE753">
        <v>48.35</v>
      </c>
    </row>
    <row r="754" spans="1:31" x14ac:dyDescent="0.25">
      <c r="A754" t="s">
        <v>800</v>
      </c>
      <c r="B754" s="1">
        <v>45753</v>
      </c>
      <c r="C754" s="2">
        <v>45753.280555555553</v>
      </c>
      <c r="D754" s="2">
        <v>45753.299305555556</v>
      </c>
      <c r="E754" t="s">
        <v>348</v>
      </c>
      <c r="F754" t="str">
        <f>_xlfn.XLOOKUP(scd[[#This Row],[farm_id]],farms[farm_id],farms[farmer_name])</f>
        <v>Farmer_226</v>
      </c>
      <c r="G754" t="str">
        <f>_xlfn.XLOOKUP(scd[[#This Row],[farm_id]],farms[farm_id],farms[village])</f>
        <v>Village_69</v>
      </c>
      <c r="H754" t="str">
        <f>_xlfn.XLOOKUP(scd[[#This Row],[farm_id]],farms[farm_id],farms[district])</f>
        <v>Bikaner</v>
      </c>
      <c r="I754" t="str">
        <f>_xlfn.XLOOKUP(scd[[#This Row],[farm_id]],farms[farm_id],farms[state])</f>
        <v>Rajasthan</v>
      </c>
      <c r="J754" t="str">
        <f>_xlfn.XLOOKUP(scd[[#This Row],[district]],cooperatives[district],cooperatives[cooperative_id])</f>
        <v>Coop_14</v>
      </c>
      <c r="K754" t="str">
        <f>_xlfn.XLOOKUP(scd[[#This Row],[village]],collectioncenters[village],collectioncenters[collection_center_id])</f>
        <v>CC_164</v>
      </c>
      <c r="L754" t="str">
        <f>_xlfn.XLOOKUP(scd[[#This Row],[district]],chillingcenters[district],chillingcenters[chilling_center_id])</f>
        <v>Chill_14</v>
      </c>
      <c r="M754" t="str">
        <f>_xlfn.XLOOKUP(scd[[#This Row],[chilling_center_id]],chillingcenters[chilling_center_id],chillingcenters[zone])</f>
        <v>RJ1</v>
      </c>
      <c r="N754" t="str">
        <f>_xlfn.XLOOKUP(scd[[#This Row],[zone]],plants[zone],plants[processing_plant_id])</f>
        <v>Plant_2</v>
      </c>
      <c r="O754" t="s">
        <v>539</v>
      </c>
      <c r="P754">
        <v>21.7</v>
      </c>
      <c r="Q754">
        <v>35</v>
      </c>
      <c r="R754">
        <v>4.5</v>
      </c>
      <c r="S754">
        <v>8.5500000000000007</v>
      </c>
      <c r="T754">
        <v>34</v>
      </c>
      <c r="U754">
        <v>10.7</v>
      </c>
      <c r="V754" t="b">
        <v>0</v>
      </c>
      <c r="W754">
        <v>0</v>
      </c>
      <c r="X754">
        <v>1702.75</v>
      </c>
      <c r="Y754" s="1">
        <v>45756</v>
      </c>
      <c r="Z754" t="s">
        <v>41</v>
      </c>
      <c r="AA754" t="s">
        <v>54</v>
      </c>
      <c r="AB754" t="s">
        <v>802</v>
      </c>
      <c r="AC754">
        <v>27</v>
      </c>
      <c r="AD754">
        <v>35</v>
      </c>
      <c r="AE754">
        <v>48.65</v>
      </c>
    </row>
    <row r="755" spans="1:31" x14ac:dyDescent="0.25">
      <c r="A755" t="s">
        <v>955</v>
      </c>
      <c r="B755" s="1">
        <v>45829</v>
      </c>
      <c r="C755" s="2">
        <v>45829.456250000003</v>
      </c>
      <c r="D755" s="2">
        <v>45829.498611111114</v>
      </c>
      <c r="E755" t="s">
        <v>956</v>
      </c>
      <c r="F755" t="str">
        <f>_xlfn.XLOOKUP(scd[[#This Row],[farm_id]],farms[farm_id],farms[farmer_name])</f>
        <v>Farmer_176</v>
      </c>
      <c r="G755" t="str">
        <f>_xlfn.XLOOKUP(scd[[#This Row],[farm_id]],farms[farm_id],farms[village])</f>
        <v>Village_146</v>
      </c>
      <c r="H755" t="str">
        <f>_xlfn.XLOOKUP(scd[[#This Row],[farm_id]],farms[farm_id],farms[district])</f>
        <v>Surat</v>
      </c>
      <c r="I755" t="str">
        <f>_xlfn.XLOOKUP(scd[[#This Row],[farm_id]],farms[farm_id],farms[state])</f>
        <v>Gujarat</v>
      </c>
      <c r="J755" t="str">
        <f>_xlfn.XLOOKUP(scd[[#This Row],[district]],cooperatives[district],cooperatives[cooperative_id])</f>
        <v>Coop_12</v>
      </c>
      <c r="K755" t="str">
        <f>_xlfn.XLOOKUP(scd[[#This Row],[village]],collectioncenters[village],collectioncenters[collection_center_id])</f>
        <v>CC_53</v>
      </c>
      <c r="L755" t="str">
        <f>_xlfn.XLOOKUP(scd[[#This Row],[district]],chillingcenters[district],chillingcenters[chilling_center_id])</f>
        <v>Chill_12</v>
      </c>
      <c r="M755" t="str">
        <f>_xlfn.XLOOKUP(scd[[#This Row],[chilling_center_id]],chillingcenters[chilling_center_id],chillingcenters[zone])</f>
        <v>MH1</v>
      </c>
      <c r="N755" t="str">
        <f>_xlfn.XLOOKUP(scd[[#This Row],[zone]],plants[zone],plants[processing_plant_id])</f>
        <v>Plant_4</v>
      </c>
      <c r="O755" t="s">
        <v>279</v>
      </c>
      <c r="P755">
        <v>1.9</v>
      </c>
      <c r="Q755">
        <v>64</v>
      </c>
      <c r="R755">
        <v>4.5</v>
      </c>
      <c r="S755">
        <v>8.5</v>
      </c>
      <c r="T755">
        <v>27.5</v>
      </c>
      <c r="U755">
        <v>3.8</v>
      </c>
      <c r="V755" t="b">
        <v>1</v>
      </c>
      <c r="W755">
        <v>0.12</v>
      </c>
      <c r="X755">
        <v>3098.18</v>
      </c>
      <c r="Y755" s="1">
        <v>45832</v>
      </c>
      <c r="Z755" t="s">
        <v>41</v>
      </c>
      <c r="AA755" t="s">
        <v>42</v>
      </c>
      <c r="AB755" t="s">
        <v>959</v>
      </c>
      <c r="AC755">
        <v>61</v>
      </c>
      <c r="AD755">
        <v>63.88</v>
      </c>
      <c r="AE755">
        <v>48.5</v>
      </c>
    </row>
    <row r="756" spans="1:31" x14ac:dyDescent="0.25">
      <c r="A756" t="s">
        <v>1053</v>
      </c>
      <c r="B756" s="1">
        <v>45783</v>
      </c>
      <c r="C756" s="2">
        <v>45783.330555555556</v>
      </c>
      <c r="D756" s="2">
        <v>45783.336805555555</v>
      </c>
      <c r="E756" t="s">
        <v>1054</v>
      </c>
      <c r="F756" t="str">
        <f>_xlfn.XLOOKUP(scd[[#This Row],[farm_id]],farms[farm_id],farms[farmer_name])</f>
        <v>Farmer_777</v>
      </c>
      <c r="G756" t="str">
        <f>_xlfn.XLOOKUP(scd[[#This Row],[farm_id]],farms[farm_id],farms[village])</f>
        <v>Village_48</v>
      </c>
      <c r="H756" t="str">
        <f>_xlfn.XLOOKUP(scd[[#This Row],[farm_id]],farms[farm_id],farms[district])</f>
        <v>Mysore</v>
      </c>
      <c r="I756" t="str">
        <f>_xlfn.XLOOKUP(scd[[#This Row],[farm_id]],farms[farm_id],farms[state])</f>
        <v>Karnataka</v>
      </c>
      <c r="J756" t="str">
        <f>_xlfn.XLOOKUP(scd[[#This Row],[district]],cooperatives[district],cooperatives[cooperative_id])</f>
        <v>Coop_11</v>
      </c>
      <c r="K756" t="str">
        <f>_xlfn.XLOOKUP(scd[[#This Row],[village]],collectioncenters[village],collectioncenters[collection_center_id])</f>
        <v>CC_142</v>
      </c>
      <c r="L756" t="str">
        <f>_xlfn.XLOOKUP(scd[[#This Row],[district]],chillingcenters[district],chillingcenters[chilling_center_id])</f>
        <v>Chill_11</v>
      </c>
      <c r="M756" t="str">
        <f>_xlfn.XLOOKUP(scd[[#This Row],[chilling_center_id]],chillingcenters[chilling_center_id],chillingcenters[zone])</f>
        <v>KA1</v>
      </c>
      <c r="N756" t="str">
        <f>_xlfn.XLOOKUP(scd[[#This Row],[zone]],plants[zone],plants[processing_plant_id])</f>
        <v>Plant_6</v>
      </c>
      <c r="O756" t="s">
        <v>231</v>
      </c>
      <c r="P756">
        <v>8.9</v>
      </c>
      <c r="Q756">
        <v>16.3</v>
      </c>
      <c r="R756">
        <v>4.5</v>
      </c>
      <c r="S756">
        <v>8.64</v>
      </c>
      <c r="T756">
        <v>32.1</v>
      </c>
      <c r="U756">
        <v>12</v>
      </c>
      <c r="V756" t="b">
        <v>1</v>
      </c>
      <c r="W756">
        <v>0.08</v>
      </c>
      <c r="X756">
        <v>793.48</v>
      </c>
      <c r="Y756" s="1">
        <v>45783</v>
      </c>
      <c r="Z756" t="s">
        <v>118</v>
      </c>
      <c r="AA756" t="s">
        <v>42</v>
      </c>
      <c r="AB756" t="s">
        <v>1057</v>
      </c>
      <c r="AC756">
        <v>9</v>
      </c>
      <c r="AD756">
        <v>16.22</v>
      </c>
      <c r="AE756">
        <v>48.92</v>
      </c>
    </row>
    <row r="757" spans="1:31" x14ac:dyDescent="0.25">
      <c r="A757" t="s">
        <v>1355</v>
      </c>
      <c r="B757" s="1">
        <v>45678</v>
      </c>
      <c r="C757" s="2">
        <v>45678.173611111109</v>
      </c>
      <c r="D757" s="2">
        <v>45678.207638888889</v>
      </c>
      <c r="E757" t="s">
        <v>1015</v>
      </c>
      <c r="F757" t="str">
        <f>_xlfn.XLOOKUP(scd[[#This Row],[farm_id]],farms[farm_id],farms[farmer_name])</f>
        <v>Farmer_804</v>
      </c>
      <c r="G757" t="str">
        <f>_xlfn.XLOOKUP(scd[[#This Row],[farm_id]],farms[farm_id],farms[village])</f>
        <v>Village_185</v>
      </c>
      <c r="H757" t="str">
        <f>_xlfn.XLOOKUP(scd[[#This Row],[farm_id]],farms[farm_id],farms[district])</f>
        <v>Jaipur</v>
      </c>
      <c r="I757" t="str">
        <f>_xlfn.XLOOKUP(scd[[#This Row],[farm_id]],farms[farm_id],farms[state])</f>
        <v>Rajasthan</v>
      </c>
      <c r="J757" t="str">
        <f>_xlfn.XLOOKUP(scd[[#This Row],[district]],cooperatives[district],cooperatives[cooperative_id])</f>
        <v>Coop_8</v>
      </c>
      <c r="K757" t="str">
        <f>_xlfn.XLOOKUP(scd[[#This Row],[village]],collectioncenters[village],collectioncenters[collection_center_id])</f>
        <v>CC_95</v>
      </c>
      <c r="L757" t="str">
        <f>_xlfn.XLOOKUP(scd[[#This Row],[district]],chillingcenters[district],chillingcenters[chilling_center_id])</f>
        <v>Chill_8</v>
      </c>
      <c r="M757" t="str">
        <f>_xlfn.XLOOKUP(scd[[#This Row],[chilling_center_id]],chillingcenters[chilling_center_id],chillingcenters[zone])</f>
        <v>RJ1</v>
      </c>
      <c r="N757" t="str">
        <f>_xlfn.XLOOKUP(scd[[#This Row],[zone]],plants[zone],plants[processing_plant_id])</f>
        <v>Plant_2</v>
      </c>
      <c r="O757" t="s">
        <v>273</v>
      </c>
      <c r="P757">
        <v>22.3</v>
      </c>
      <c r="Q757">
        <v>29.2</v>
      </c>
      <c r="R757">
        <v>4.5</v>
      </c>
      <c r="S757">
        <v>8.25</v>
      </c>
      <c r="T757">
        <v>28.2</v>
      </c>
      <c r="U757">
        <v>8.1</v>
      </c>
      <c r="V757" t="b">
        <v>0</v>
      </c>
      <c r="W757">
        <v>0</v>
      </c>
      <c r="X757">
        <v>1394.3</v>
      </c>
      <c r="Y757" s="1">
        <v>45680</v>
      </c>
      <c r="Z757" t="s">
        <v>76</v>
      </c>
      <c r="AA757" t="s">
        <v>42</v>
      </c>
      <c r="AB757" t="s">
        <v>1357</v>
      </c>
      <c r="AC757">
        <v>49</v>
      </c>
      <c r="AD757">
        <v>29.2</v>
      </c>
      <c r="AE757">
        <v>47.75</v>
      </c>
    </row>
    <row r="758" spans="1:31" x14ac:dyDescent="0.25">
      <c r="A758" t="s">
        <v>1882</v>
      </c>
      <c r="B758" s="1">
        <v>45726</v>
      </c>
      <c r="C758" s="2">
        <v>45726.271527777775</v>
      </c>
      <c r="D758" s="2">
        <v>45726.354861111111</v>
      </c>
      <c r="E758" t="s">
        <v>1883</v>
      </c>
      <c r="F758" t="str">
        <f>_xlfn.XLOOKUP(scd[[#This Row],[farm_id]],farms[farm_id],farms[farmer_name])</f>
        <v>Farmer_711</v>
      </c>
      <c r="G758" t="str">
        <f>_xlfn.XLOOKUP(scd[[#This Row],[farm_id]],farms[farm_id],farms[village])</f>
        <v>Village_170</v>
      </c>
      <c r="H758" t="str">
        <f>_xlfn.XLOOKUP(scd[[#This Row],[farm_id]],farms[farm_id],farms[district])</f>
        <v>Pune</v>
      </c>
      <c r="I758" t="str">
        <f>_xlfn.XLOOKUP(scd[[#This Row],[farm_id]],farms[farm_id],farms[state])</f>
        <v>Maharashtra</v>
      </c>
      <c r="J758" t="str">
        <f>_xlfn.XLOOKUP(scd[[#This Row],[district]],cooperatives[district],cooperatives[cooperative_id])</f>
        <v>Coop_4</v>
      </c>
      <c r="K758" t="str">
        <f>_xlfn.XLOOKUP(scd[[#This Row],[village]],collectioncenters[village],collectioncenters[collection_center_id])</f>
        <v>CC_80</v>
      </c>
      <c r="L758" t="str">
        <f>_xlfn.XLOOKUP(scd[[#This Row],[district]],chillingcenters[district],chillingcenters[chilling_center_id])</f>
        <v>Chill_4</v>
      </c>
      <c r="M758" t="str">
        <f>_xlfn.XLOOKUP(scd[[#This Row],[chilling_center_id]],chillingcenters[chilling_center_id],chillingcenters[zone])</f>
        <v>MH1</v>
      </c>
      <c r="N758" t="str">
        <f>_xlfn.XLOOKUP(scd[[#This Row],[zone]],plants[zone],plants[processing_plant_id])</f>
        <v>Plant_4</v>
      </c>
      <c r="O758" t="s">
        <v>660</v>
      </c>
      <c r="P758">
        <v>10.4</v>
      </c>
      <c r="Q758">
        <v>56.9</v>
      </c>
      <c r="R758">
        <v>4.5</v>
      </c>
      <c r="S758">
        <v>8.4600000000000009</v>
      </c>
      <c r="T758">
        <v>33.6</v>
      </c>
      <c r="U758">
        <v>12</v>
      </c>
      <c r="V758" t="b">
        <v>1</v>
      </c>
      <c r="W758">
        <v>0</v>
      </c>
      <c r="X758">
        <v>2752.82</v>
      </c>
      <c r="Y758" s="1">
        <v>45733</v>
      </c>
      <c r="Z758" t="s">
        <v>41</v>
      </c>
      <c r="AA758" t="s">
        <v>42</v>
      </c>
      <c r="AB758" t="s">
        <v>1885</v>
      </c>
      <c r="AC758">
        <v>120</v>
      </c>
      <c r="AD758">
        <v>56.9</v>
      </c>
      <c r="AE758">
        <v>48.38</v>
      </c>
    </row>
    <row r="759" spans="1:31" x14ac:dyDescent="0.25">
      <c r="A759" t="s">
        <v>2405</v>
      </c>
      <c r="B759" s="1">
        <v>45798</v>
      </c>
      <c r="C759" s="2">
        <v>45798.21875</v>
      </c>
      <c r="D759" s="2">
        <v>45798.256249999999</v>
      </c>
      <c r="E759" t="s">
        <v>1165</v>
      </c>
      <c r="F759" t="str">
        <f>_xlfn.XLOOKUP(scd[[#This Row],[farm_id]],farms[farm_id],farms[farmer_name])</f>
        <v>Farmer_796</v>
      </c>
      <c r="G759" t="str">
        <f>_xlfn.XLOOKUP(scd[[#This Row],[farm_id]],farms[farm_id],farms[village])</f>
        <v>Village_176</v>
      </c>
      <c r="H759" t="str">
        <f>_xlfn.XLOOKUP(scd[[#This Row],[farm_id]],farms[farm_id],farms[district])</f>
        <v>Gurugram</v>
      </c>
      <c r="I759" t="str">
        <f>_xlfn.XLOOKUP(scd[[#This Row],[farm_id]],farms[farm_id],farms[state])</f>
        <v>Haryana</v>
      </c>
      <c r="J759" t="str">
        <f>_xlfn.XLOOKUP(scd[[#This Row],[district]],cooperatives[district],cooperatives[cooperative_id])</f>
        <v>Coop_2</v>
      </c>
      <c r="K759" t="str">
        <f>_xlfn.XLOOKUP(scd[[#This Row],[village]],collectioncenters[village],collectioncenters[collection_center_id])</f>
        <v>CC_85</v>
      </c>
      <c r="L759" t="str">
        <f>_xlfn.XLOOKUP(scd[[#This Row],[district]],chillingcenters[district],chillingcenters[chilling_center_id])</f>
        <v>Chill_2</v>
      </c>
      <c r="M759" t="str">
        <f>_xlfn.XLOOKUP(scd[[#This Row],[chilling_center_id]],chillingcenters[chilling_center_id],chillingcenters[zone])</f>
        <v>HR1</v>
      </c>
      <c r="N759" t="str">
        <f>_xlfn.XLOOKUP(scd[[#This Row],[zone]],plants[zone],plants[processing_plant_id])</f>
        <v>Plant_11</v>
      </c>
      <c r="O759" t="s">
        <v>1141</v>
      </c>
      <c r="P759">
        <v>15.7</v>
      </c>
      <c r="Q759">
        <v>95.5</v>
      </c>
      <c r="R759">
        <v>4.5</v>
      </c>
      <c r="S759">
        <v>9.34</v>
      </c>
      <c r="T759">
        <v>22.8</v>
      </c>
      <c r="U759">
        <v>1.3</v>
      </c>
      <c r="V759" t="b">
        <v>1</v>
      </c>
      <c r="W759">
        <v>0</v>
      </c>
      <c r="X759">
        <v>4872.41</v>
      </c>
      <c r="Y759" s="1">
        <v>45799</v>
      </c>
      <c r="Z759" t="s">
        <v>41</v>
      </c>
      <c r="AA759" t="s">
        <v>109</v>
      </c>
      <c r="AB759" t="s">
        <v>2407</v>
      </c>
      <c r="AC759">
        <v>54</v>
      </c>
      <c r="AD759">
        <v>95.5</v>
      </c>
      <c r="AE759">
        <v>51.02</v>
      </c>
    </row>
    <row r="760" spans="1:31" x14ac:dyDescent="0.25">
      <c r="A760" t="s">
        <v>2464</v>
      </c>
      <c r="B760" s="1">
        <v>45830</v>
      </c>
      <c r="C760" s="2">
        <v>45830.168749999997</v>
      </c>
      <c r="D760" s="2">
        <v>45830.206944444442</v>
      </c>
      <c r="E760" t="s">
        <v>2465</v>
      </c>
      <c r="F760" t="str">
        <f>_xlfn.XLOOKUP(scd[[#This Row],[farm_id]],farms[farm_id],farms[farmer_name])</f>
        <v>Farmer_800</v>
      </c>
      <c r="G760" t="str">
        <f>_xlfn.XLOOKUP(scd[[#This Row],[farm_id]],farms[farm_id],farms[village])</f>
        <v>Village_135</v>
      </c>
      <c r="H760" t="str">
        <f>_xlfn.XLOOKUP(scd[[#This Row],[farm_id]],farms[farm_id],farms[district])</f>
        <v>Ludhiana</v>
      </c>
      <c r="I760" t="str">
        <f>_xlfn.XLOOKUP(scd[[#This Row],[farm_id]],farms[farm_id],farms[state])</f>
        <v>Punjab</v>
      </c>
      <c r="J760" t="str">
        <f>_xlfn.XLOOKUP(scd[[#This Row],[district]],cooperatives[district],cooperatives[cooperative_id])</f>
        <v>Coop_27</v>
      </c>
      <c r="K760" t="str">
        <f>_xlfn.XLOOKUP(scd[[#This Row],[village]],collectioncenters[village],collectioncenters[collection_center_id])</f>
        <v>CC_41</v>
      </c>
      <c r="L760" t="str">
        <f>_xlfn.XLOOKUP(scd[[#This Row],[district]],chillingcenters[district],chillingcenters[chilling_center_id])</f>
        <v>Chill_27</v>
      </c>
      <c r="M760" t="str">
        <f>_xlfn.XLOOKUP(scd[[#This Row],[chilling_center_id]],chillingcenters[chilling_center_id],chillingcenters[zone])</f>
        <v>PJ2</v>
      </c>
      <c r="N760" t="str">
        <f>_xlfn.XLOOKUP(scd[[#This Row],[zone]],plants[zone],plants[processing_plant_id])</f>
        <v>Plant_7</v>
      </c>
      <c r="O760" t="s">
        <v>313</v>
      </c>
      <c r="P760">
        <v>10</v>
      </c>
      <c r="Q760">
        <v>93</v>
      </c>
      <c r="R760">
        <v>4.5</v>
      </c>
      <c r="S760">
        <v>9.16</v>
      </c>
      <c r="T760">
        <v>28.2</v>
      </c>
      <c r="U760">
        <v>7.1</v>
      </c>
      <c r="V760" t="b">
        <v>1</v>
      </c>
      <c r="W760">
        <v>0</v>
      </c>
      <c r="X760">
        <v>4694.6400000000003</v>
      </c>
      <c r="Y760" s="1">
        <v>45831</v>
      </c>
      <c r="Z760" t="s">
        <v>41</v>
      </c>
      <c r="AA760" t="s">
        <v>216</v>
      </c>
      <c r="AB760" t="s">
        <v>2466</v>
      </c>
      <c r="AC760">
        <v>55</v>
      </c>
      <c r="AD760">
        <v>93</v>
      </c>
      <c r="AE760">
        <v>50.48</v>
      </c>
    </row>
    <row r="761" spans="1:31" x14ac:dyDescent="0.25">
      <c r="A761" t="s">
        <v>3015</v>
      </c>
      <c r="B761" s="1">
        <v>45837</v>
      </c>
      <c r="C761" s="2">
        <v>45837.438888888886</v>
      </c>
      <c r="D761" s="2">
        <v>45837.462500000001</v>
      </c>
      <c r="E761" t="s">
        <v>1670</v>
      </c>
      <c r="F761" t="str">
        <f>_xlfn.XLOOKUP(scd[[#This Row],[farm_id]],farms[farm_id],farms[farmer_name])</f>
        <v>Farmer_101</v>
      </c>
      <c r="G761" t="str">
        <f>_xlfn.XLOOKUP(scd[[#This Row],[farm_id]],farms[farm_id],farms[village])</f>
        <v>Village_163</v>
      </c>
      <c r="H761" t="str">
        <f>_xlfn.XLOOKUP(scd[[#This Row],[farm_id]],farms[farm_id],farms[district])</f>
        <v>Madurai</v>
      </c>
      <c r="I761" t="str">
        <f>_xlfn.XLOOKUP(scd[[#This Row],[farm_id]],farms[farm_id],farms[state])</f>
        <v>Tamil Nadu</v>
      </c>
      <c r="J761" t="str">
        <f>_xlfn.XLOOKUP(scd[[#This Row],[district]],cooperatives[district],cooperatives[cooperative_id])</f>
        <v>Coop_20</v>
      </c>
      <c r="K761" t="str">
        <f>_xlfn.XLOOKUP(scd[[#This Row],[village]],collectioncenters[village],collectioncenters[collection_center_id])</f>
        <v>CC_72</v>
      </c>
      <c r="L761" t="str">
        <f>_xlfn.XLOOKUP(scd[[#This Row],[district]],chillingcenters[district],chillingcenters[chilling_center_id])</f>
        <v>Chill_20</v>
      </c>
      <c r="M761" t="str">
        <f>_xlfn.XLOOKUP(scd[[#This Row],[chilling_center_id]],chillingcenters[chilling_center_id],chillingcenters[zone])</f>
        <v>TN2</v>
      </c>
      <c r="N761" t="str">
        <f>_xlfn.XLOOKUP(scd[[#This Row],[zone]],plants[zone],plants[processing_plant_id])</f>
        <v>Plant_10</v>
      </c>
      <c r="O761" t="s">
        <v>194</v>
      </c>
      <c r="P761">
        <v>52.6</v>
      </c>
      <c r="Q761">
        <v>50.5</v>
      </c>
      <c r="R761">
        <v>4.5</v>
      </c>
      <c r="S761">
        <v>8.69</v>
      </c>
      <c r="T761">
        <v>35.700000000000003</v>
      </c>
      <c r="U761">
        <v>12</v>
      </c>
      <c r="V761" t="b">
        <v>0</v>
      </c>
      <c r="W761">
        <v>4.28</v>
      </c>
      <c r="X761">
        <v>2268.02</v>
      </c>
      <c r="Y761" s="1">
        <v>45837</v>
      </c>
      <c r="Z761" t="s">
        <v>41</v>
      </c>
      <c r="AA761" t="s">
        <v>42</v>
      </c>
      <c r="AB761" t="s">
        <v>3016</v>
      </c>
      <c r="AC761">
        <v>34</v>
      </c>
      <c r="AD761">
        <v>46.22</v>
      </c>
      <c r="AE761">
        <v>49.07</v>
      </c>
    </row>
    <row r="762" spans="1:31" x14ac:dyDescent="0.25">
      <c r="A762" t="s">
        <v>3064</v>
      </c>
      <c r="B762" s="1">
        <v>45672</v>
      </c>
      <c r="C762" s="2">
        <v>45672.347222222219</v>
      </c>
      <c r="D762" s="2">
        <v>45672.351388888892</v>
      </c>
      <c r="E762" t="s">
        <v>3065</v>
      </c>
      <c r="F762" t="str">
        <f>_xlfn.XLOOKUP(scd[[#This Row],[farm_id]],farms[farm_id],farms[farmer_name])</f>
        <v>Farmer_638</v>
      </c>
      <c r="G762" t="str">
        <f>_xlfn.XLOOKUP(scd[[#This Row],[farm_id]],farms[farm_id],farms[village])</f>
        <v>Village_132</v>
      </c>
      <c r="H762" t="str">
        <f>_xlfn.XLOOKUP(scd[[#This Row],[farm_id]],farms[farm_id],farms[district])</f>
        <v>Anand</v>
      </c>
      <c r="I762" t="str">
        <f>_xlfn.XLOOKUP(scd[[#This Row],[farm_id]],farms[farm_id],farms[state])</f>
        <v>Gujarat</v>
      </c>
      <c r="J762" t="str">
        <f>_xlfn.XLOOKUP(scd[[#This Row],[district]],cooperatives[district],cooperatives[cooperative_id])</f>
        <v>Coop_5</v>
      </c>
      <c r="K762" t="str">
        <f>_xlfn.XLOOKUP(scd[[#This Row],[village]],collectioncenters[village],collectioncenters[collection_center_id])</f>
        <v>CC_38</v>
      </c>
      <c r="L762" t="str">
        <f>_xlfn.XLOOKUP(scd[[#This Row],[district]],chillingcenters[district],chillingcenters[chilling_center_id])</f>
        <v>Chill_5</v>
      </c>
      <c r="M762" t="str">
        <f>_xlfn.XLOOKUP(scd[[#This Row],[chilling_center_id]],chillingcenters[chilling_center_id],chillingcenters[zone])</f>
        <v>MH1</v>
      </c>
      <c r="N762" t="str">
        <f>_xlfn.XLOOKUP(scd[[#This Row],[zone]],plants[zone],plants[processing_plant_id])</f>
        <v>Plant_4</v>
      </c>
      <c r="O762" t="s">
        <v>291</v>
      </c>
      <c r="P762">
        <v>8.8000000000000007</v>
      </c>
      <c r="Q762">
        <v>5</v>
      </c>
      <c r="R762">
        <v>4.5</v>
      </c>
      <c r="S762">
        <v>8.4499999999999993</v>
      </c>
      <c r="T762">
        <v>34.1</v>
      </c>
      <c r="U762">
        <v>10.5</v>
      </c>
      <c r="V762" t="b">
        <v>1</v>
      </c>
      <c r="W762">
        <v>0</v>
      </c>
      <c r="X762">
        <v>241.75</v>
      </c>
      <c r="Y762" s="1">
        <v>45675</v>
      </c>
      <c r="Z762" t="s">
        <v>41</v>
      </c>
      <c r="AA762" t="s">
        <v>42</v>
      </c>
      <c r="AB762" t="s">
        <v>3067</v>
      </c>
      <c r="AC762">
        <v>6</v>
      </c>
      <c r="AD762">
        <v>5</v>
      </c>
      <c r="AE762">
        <v>48.35</v>
      </c>
    </row>
    <row r="763" spans="1:31" x14ac:dyDescent="0.25">
      <c r="A763" t="s">
        <v>266</v>
      </c>
      <c r="B763" s="1">
        <v>45746</v>
      </c>
      <c r="C763" s="2">
        <v>45746.30972222222</v>
      </c>
      <c r="D763" s="2">
        <v>45746.349305555559</v>
      </c>
      <c r="E763" t="s">
        <v>267</v>
      </c>
      <c r="F763" t="str">
        <f>_xlfn.XLOOKUP(scd[[#This Row],[farm_id]],farms[farm_id],farms[farmer_name])</f>
        <v>Farmer_782</v>
      </c>
      <c r="G763" t="str">
        <f>_xlfn.XLOOKUP(scd[[#This Row],[farm_id]],farms[farm_id],farms[village])</f>
        <v>Village_104</v>
      </c>
      <c r="H763" t="str">
        <f>_xlfn.XLOOKUP(scd[[#This Row],[farm_id]],farms[farm_id],farms[district])</f>
        <v>Madurai</v>
      </c>
      <c r="I763" t="str">
        <f>_xlfn.XLOOKUP(scd[[#This Row],[farm_id]],farms[farm_id],farms[state])</f>
        <v>Tamil Nadu</v>
      </c>
      <c r="J763" t="str">
        <f>_xlfn.XLOOKUP(scd[[#This Row],[district]],cooperatives[district],cooperatives[cooperative_id])</f>
        <v>Coop_20</v>
      </c>
      <c r="K763" t="str">
        <f>_xlfn.XLOOKUP(scd[[#This Row],[village]],collectioncenters[village],collectioncenters[collection_center_id])</f>
        <v>CC_7</v>
      </c>
      <c r="L763" t="str">
        <f>_xlfn.XLOOKUP(scd[[#This Row],[district]],chillingcenters[district],chillingcenters[chilling_center_id])</f>
        <v>Chill_20</v>
      </c>
      <c r="M763" t="str">
        <f>_xlfn.XLOOKUP(scd[[#This Row],[chilling_center_id]],chillingcenters[chilling_center_id],chillingcenters[zone])</f>
        <v>TN2</v>
      </c>
      <c r="N763" t="str">
        <f>_xlfn.XLOOKUP(scd[[#This Row],[zone]],plants[zone],plants[processing_plant_id])</f>
        <v>Plant_10</v>
      </c>
      <c r="O763" t="s">
        <v>273</v>
      </c>
      <c r="P763">
        <v>15.1</v>
      </c>
      <c r="Q763">
        <v>54.8</v>
      </c>
      <c r="R763">
        <v>4.51</v>
      </c>
      <c r="S763">
        <v>8.82</v>
      </c>
      <c r="T763">
        <v>30.4</v>
      </c>
      <c r="U763">
        <v>7.8</v>
      </c>
      <c r="V763" t="b">
        <v>1</v>
      </c>
      <c r="W763">
        <v>0.42</v>
      </c>
      <c r="X763">
        <v>2692.35</v>
      </c>
      <c r="Y763" s="1">
        <v>45749</v>
      </c>
      <c r="Z763" t="s">
        <v>41</v>
      </c>
      <c r="AA763" t="s">
        <v>42</v>
      </c>
      <c r="AB763" t="s">
        <v>274</v>
      </c>
      <c r="AC763">
        <v>57</v>
      </c>
      <c r="AD763">
        <v>54.379999999999903</v>
      </c>
      <c r="AE763">
        <v>49.51</v>
      </c>
    </row>
    <row r="764" spans="1:31" x14ac:dyDescent="0.25">
      <c r="A764" t="s">
        <v>418</v>
      </c>
      <c r="B764" s="1">
        <v>45768</v>
      </c>
      <c r="C764" s="2">
        <v>45768.395833333336</v>
      </c>
      <c r="D764" s="2">
        <v>45768.464583333334</v>
      </c>
      <c r="E764" t="s">
        <v>358</v>
      </c>
      <c r="F764" t="str">
        <f>_xlfn.XLOOKUP(scd[[#This Row],[farm_id]],farms[farm_id],farms[farmer_name])</f>
        <v>Farmer_218</v>
      </c>
      <c r="G764" t="str">
        <f>_xlfn.XLOOKUP(scd[[#This Row],[farm_id]],farms[farm_id],farms[village])</f>
        <v>Village_51</v>
      </c>
      <c r="H764" t="str">
        <f>_xlfn.XLOOKUP(scd[[#This Row],[farm_id]],farms[farm_id],farms[district])</f>
        <v>Gurugram</v>
      </c>
      <c r="I764" t="str">
        <f>_xlfn.XLOOKUP(scd[[#This Row],[farm_id]],farms[farm_id],farms[state])</f>
        <v>Haryana</v>
      </c>
      <c r="J764" t="str">
        <f>_xlfn.XLOOKUP(scd[[#This Row],[district]],cooperatives[district],cooperatives[cooperative_id])</f>
        <v>Coop_2</v>
      </c>
      <c r="K764" t="str">
        <f>_xlfn.XLOOKUP(scd[[#This Row],[village]],collectioncenters[village],collectioncenters[collection_center_id])</f>
        <v>CC_146</v>
      </c>
      <c r="L764" t="str">
        <f>_xlfn.XLOOKUP(scd[[#This Row],[district]],chillingcenters[district],chillingcenters[chilling_center_id])</f>
        <v>Chill_2</v>
      </c>
      <c r="M764" t="str">
        <f>_xlfn.XLOOKUP(scd[[#This Row],[chilling_center_id]],chillingcenters[chilling_center_id],chillingcenters[zone])</f>
        <v>HR1</v>
      </c>
      <c r="N764" t="str">
        <f>_xlfn.XLOOKUP(scd[[#This Row],[zone]],plants[zone],plants[processing_plant_id])</f>
        <v>Plant_11</v>
      </c>
      <c r="O764" t="s">
        <v>194</v>
      </c>
      <c r="P764">
        <v>25.6</v>
      </c>
      <c r="Q764">
        <v>56</v>
      </c>
      <c r="R764">
        <v>4.51</v>
      </c>
      <c r="S764">
        <v>8.92</v>
      </c>
      <c r="T764">
        <v>32.799999999999997</v>
      </c>
      <c r="U764">
        <v>12</v>
      </c>
      <c r="V764" t="b">
        <v>1</v>
      </c>
      <c r="W764">
        <v>0.21</v>
      </c>
      <c r="X764">
        <v>2778.9</v>
      </c>
      <c r="Y764" s="1">
        <v>45769</v>
      </c>
      <c r="Z764" t="s">
        <v>41</v>
      </c>
      <c r="AA764" t="s">
        <v>420</v>
      </c>
      <c r="AB764" t="s">
        <v>421</v>
      </c>
      <c r="AC764">
        <v>99</v>
      </c>
      <c r="AD764">
        <v>55.79</v>
      </c>
      <c r="AE764">
        <v>49.81</v>
      </c>
    </row>
    <row r="765" spans="1:31" x14ac:dyDescent="0.25">
      <c r="A765" t="s">
        <v>1221</v>
      </c>
      <c r="B765" s="1">
        <v>45770</v>
      </c>
      <c r="C765" s="2">
        <v>45770.356944444444</v>
      </c>
      <c r="D765" s="2">
        <v>45770.419444444444</v>
      </c>
      <c r="E765" t="s">
        <v>1222</v>
      </c>
      <c r="F765" t="str">
        <f>_xlfn.XLOOKUP(scd[[#This Row],[farm_id]],farms[farm_id],farms[farmer_name])</f>
        <v>Farmer_182</v>
      </c>
      <c r="G765" t="str">
        <f>_xlfn.XLOOKUP(scd[[#This Row],[farm_id]],farms[farm_id],farms[village])</f>
        <v>Village_61</v>
      </c>
      <c r="H765" t="str">
        <f>_xlfn.XLOOKUP(scd[[#This Row],[farm_id]],farms[farm_id],farms[district])</f>
        <v>Jaipur</v>
      </c>
      <c r="I765" t="str">
        <f>_xlfn.XLOOKUP(scd[[#This Row],[farm_id]],farms[farm_id],farms[state])</f>
        <v>Rajasthan</v>
      </c>
      <c r="J765" t="str">
        <f>_xlfn.XLOOKUP(scd[[#This Row],[district]],cooperatives[district],cooperatives[cooperative_id])</f>
        <v>Coop_8</v>
      </c>
      <c r="K765" t="str">
        <f>_xlfn.XLOOKUP(scd[[#This Row],[village]],collectioncenters[village],collectioncenters[collection_center_id])</f>
        <v>CC_157</v>
      </c>
      <c r="L765" t="str">
        <f>_xlfn.XLOOKUP(scd[[#This Row],[district]],chillingcenters[district],chillingcenters[chilling_center_id])</f>
        <v>Chill_8</v>
      </c>
      <c r="M765" t="str">
        <f>_xlfn.XLOOKUP(scd[[#This Row],[chilling_center_id]],chillingcenters[chilling_center_id],chillingcenters[zone])</f>
        <v>RJ1</v>
      </c>
      <c r="N765" t="str">
        <f>_xlfn.XLOOKUP(scd[[#This Row],[zone]],plants[zone],plants[processing_plant_id])</f>
        <v>Plant_2</v>
      </c>
      <c r="O765" t="s">
        <v>688</v>
      </c>
      <c r="P765">
        <v>3.6</v>
      </c>
      <c r="Q765">
        <v>23.1</v>
      </c>
      <c r="R765">
        <v>4.51</v>
      </c>
      <c r="S765">
        <v>8.6199999999999992</v>
      </c>
      <c r="T765">
        <v>27.4</v>
      </c>
      <c r="U765">
        <v>4.3</v>
      </c>
      <c r="V765" t="b">
        <v>1</v>
      </c>
      <c r="W765">
        <v>0.26</v>
      </c>
      <c r="X765">
        <v>1117.0999999999999</v>
      </c>
      <c r="Y765" s="1">
        <v>45772</v>
      </c>
      <c r="Z765" t="s">
        <v>41</v>
      </c>
      <c r="AA765" t="s">
        <v>42</v>
      </c>
      <c r="AB765" t="s">
        <v>1223</v>
      </c>
      <c r="AC765">
        <v>90</v>
      </c>
      <c r="AD765">
        <v>22.84</v>
      </c>
      <c r="AE765">
        <v>48.91</v>
      </c>
    </row>
    <row r="766" spans="1:31" x14ac:dyDescent="0.25">
      <c r="A766" t="s">
        <v>2013</v>
      </c>
      <c r="B766" s="1">
        <v>45818</v>
      </c>
      <c r="C766" s="2">
        <v>45818.263194444444</v>
      </c>
      <c r="D766" s="2">
        <v>45818.305555555555</v>
      </c>
      <c r="E766" t="s">
        <v>2014</v>
      </c>
      <c r="F766" t="str">
        <f>_xlfn.XLOOKUP(scd[[#This Row],[farm_id]],farms[farm_id],farms[farmer_name])</f>
        <v>Farmer_523</v>
      </c>
      <c r="G766" t="str">
        <f>_xlfn.XLOOKUP(scd[[#This Row],[farm_id]],farms[farm_id],farms[village])</f>
        <v>Village_15</v>
      </c>
      <c r="H766" t="str">
        <f>_xlfn.XLOOKUP(scd[[#This Row],[farm_id]],farms[farm_id],farms[district])</f>
        <v>Patiala</v>
      </c>
      <c r="I766" t="str">
        <f>_xlfn.XLOOKUP(scd[[#This Row],[farm_id]],farms[farm_id],farms[state])</f>
        <v>Punjab</v>
      </c>
      <c r="J766" t="str">
        <f>_xlfn.XLOOKUP(scd[[#This Row],[district]],cooperatives[district],cooperatives[cooperative_id])</f>
        <v>Coop_13</v>
      </c>
      <c r="K766" t="str">
        <f>_xlfn.XLOOKUP(scd[[#This Row],[village]],collectioncenters[village],collectioncenters[collection_center_id])</f>
        <v>CC_57</v>
      </c>
      <c r="L766" t="str">
        <f>_xlfn.XLOOKUP(scd[[#This Row],[district]],chillingcenters[district],chillingcenters[chilling_center_id])</f>
        <v>Chill_13</v>
      </c>
      <c r="M766" t="str">
        <f>_xlfn.XLOOKUP(scd[[#This Row],[chilling_center_id]],chillingcenters[chilling_center_id],chillingcenters[zone])</f>
        <v>PJ2</v>
      </c>
      <c r="N766" t="str">
        <f>_xlfn.XLOOKUP(scd[[#This Row],[zone]],plants[zone],plants[processing_plant_id])</f>
        <v>Plant_7</v>
      </c>
      <c r="O766" t="s">
        <v>138</v>
      </c>
      <c r="P766">
        <v>8.1</v>
      </c>
      <c r="Q766">
        <v>27.1</v>
      </c>
      <c r="R766">
        <v>4.51</v>
      </c>
      <c r="S766">
        <v>8.18</v>
      </c>
      <c r="T766">
        <v>32.5</v>
      </c>
      <c r="U766">
        <v>31.2</v>
      </c>
      <c r="V766" t="b">
        <v>1</v>
      </c>
      <c r="W766">
        <v>0</v>
      </c>
      <c r="X766">
        <v>1289.69</v>
      </c>
      <c r="Y766" s="1">
        <v>45818</v>
      </c>
      <c r="Z766" t="s">
        <v>41</v>
      </c>
      <c r="AA766" t="s">
        <v>42</v>
      </c>
      <c r="AB766" t="s">
        <v>2015</v>
      </c>
      <c r="AC766">
        <v>61</v>
      </c>
      <c r="AD766">
        <v>27.1</v>
      </c>
      <c r="AE766">
        <v>47.59</v>
      </c>
    </row>
    <row r="767" spans="1:31" x14ac:dyDescent="0.25">
      <c r="A767" t="s">
        <v>2582</v>
      </c>
      <c r="B767" s="1">
        <v>45814</v>
      </c>
      <c r="C767" s="2">
        <v>45814.193055555559</v>
      </c>
      <c r="D767" s="2">
        <v>45814.220138888886</v>
      </c>
      <c r="E767" t="s">
        <v>1104</v>
      </c>
      <c r="F767" t="str">
        <f>_xlfn.XLOOKUP(scd[[#This Row],[farm_id]],farms[farm_id],farms[farmer_name])</f>
        <v>Farmer_870</v>
      </c>
      <c r="G767" t="str">
        <f>_xlfn.XLOOKUP(scd[[#This Row],[farm_id]],farms[farm_id],farms[village])</f>
        <v>Village_7</v>
      </c>
      <c r="H767" t="str">
        <f>_xlfn.XLOOKUP(scd[[#This Row],[farm_id]],farms[farm_id],farms[district])</f>
        <v>Karnal</v>
      </c>
      <c r="I767" t="str">
        <f>_xlfn.XLOOKUP(scd[[#This Row],[farm_id]],farms[farm_id],farms[state])</f>
        <v>Haryana</v>
      </c>
      <c r="J767" t="str">
        <f>_xlfn.XLOOKUP(scd[[#This Row],[district]],cooperatives[district],cooperatives[cooperative_id])</f>
        <v>Coop_1</v>
      </c>
      <c r="K767" t="str">
        <f>_xlfn.XLOOKUP(scd[[#This Row],[village]],collectioncenters[village],collectioncenters[collection_center_id])</f>
        <v>CC_165</v>
      </c>
      <c r="L767" t="str">
        <f>_xlfn.XLOOKUP(scd[[#This Row],[district]],chillingcenters[district],chillingcenters[chilling_center_id])</f>
        <v>Chill_1</v>
      </c>
      <c r="M767" t="str">
        <f>_xlfn.XLOOKUP(scd[[#This Row],[chilling_center_id]],chillingcenters[chilling_center_id],chillingcenters[zone])</f>
        <v>HR1</v>
      </c>
      <c r="N767" t="str">
        <f>_xlfn.XLOOKUP(scd[[#This Row],[zone]],plants[zone],plants[processing_plant_id])</f>
        <v>Plant_11</v>
      </c>
      <c r="O767" t="s">
        <v>238</v>
      </c>
      <c r="P767">
        <v>20</v>
      </c>
      <c r="Q767">
        <v>23.4</v>
      </c>
      <c r="R767">
        <v>4.51</v>
      </c>
      <c r="S767">
        <v>8.34</v>
      </c>
      <c r="T767">
        <v>33.4</v>
      </c>
      <c r="U767">
        <v>10.5</v>
      </c>
      <c r="V767" t="b">
        <v>0</v>
      </c>
      <c r="W767">
        <v>0.92</v>
      </c>
      <c r="X767">
        <v>1080.6099999999999</v>
      </c>
      <c r="Y767" s="1">
        <v>45821</v>
      </c>
      <c r="Z767" t="s">
        <v>76</v>
      </c>
      <c r="AA767" t="s">
        <v>42</v>
      </c>
      <c r="AB767" t="s">
        <v>2583</v>
      </c>
      <c r="AC767">
        <v>39</v>
      </c>
      <c r="AD767">
        <v>22.479999999999901</v>
      </c>
      <c r="AE767">
        <v>48.07</v>
      </c>
    </row>
    <row r="768" spans="1:31" x14ac:dyDescent="0.25">
      <c r="A768" t="s">
        <v>3178</v>
      </c>
      <c r="B768" s="1">
        <v>45719</v>
      </c>
      <c r="C768" s="2">
        <v>45719.189583333333</v>
      </c>
      <c r="D768" s="2">
        <v>45719.193055555559</v>
      </c>
      <c r="E768" t="s">
        <v>3179</v>
      </c>
      <c r="F768" t="str">
        <f>_xlfn.XLOOKUP(scd[[#This Row],[farm_id]],farms[farm_id],farms[farmer_name])</f>
        <v>Farmer_891</v>
      </c>
      <c r="G768" t="str">
        <f>_xlfn.XLOOKUP(scd[[#This Row],[farm_id]],farms[farm_id],farms[village])</f>
        <v>Village_101</v>
      </c>
      <c r="H768" t="str">
        <f>_xlfn.XLOOKUP(scd[[#This Row],[farm_id]],farms[farm_id],farms[district])</f>
        <v>Patiala</v>
      </c>
      <c r="I768" t="str">
        <f>_xlfn.XLOOKUP(scd[[#This Row],[farm_id]],farms[farm_id],farms[state])</f>
        <v>Punjab</v>
      </c>
      <c r="J768" t="str">
        <f>_xlfn.XLOOKUP(scd[[#This Row],[district]],cooperatives[district],cooperatives[cooperative_id])</f>
        <v>Coop_13</v>
      </c>
      <c r="K768" t="str">
        <f>_xlfn.XLOOKUP(scd[[#This Row],[village]],collectioncenters[village],collectioncenters[collection_center_id])</f>
        <v>CC_4</v>
      </c>
      <c r="L768" t="str">
        <f>_xlfn.XLOOKUP(scd[[#This Row],[district]],chillingcenters[district],chillingcenters[chilling_center_id])</f>
        <v>Chill_13</v>
      </c>
      <c r="M768" t="str">
        <f>_xlfn.XLOOKUP(scd[[#This Row],[chilling_center_id]],chillingcenters[chilling_center_id],chillingcenters[zone])</f>
        <v>PJ2</v>
      </c>
      <c r="N768" t="str">
        <f>_xlfn.XLOOKUP(scd[[#This Row],[zone]],plants[zone],plants[processing_plant_id])</f>
        <v>Plant_7</v>
      </c>
      <c r="O768" t="s">
        <v>319</v>
      </c>
      <c r="P768">
        <v>15.7</v>
      </c>
      <c r="Q768">
        <v>75.400000000000006</v>
      </c>
      <c r="R768">
        <v>4.51</v>
      </c>
      <c r="S768">
        <v>8.4700000000000006</v>
      </c>
      <c r="T768">
        <v>36.6</v>
      </c>
      <c r="U768">
        <v>12</v>
      </c>
      <c r="V768" t="b">
        <v>0</v>
      </c>
      <c r="W768">
        <v>2.11</v>
      </c>
      <c r="X768">
        <v>3551.63</v>
      </c>
      <c r="Y768" s="1">
        <v>45722</v>
      </c>
      <c r="Z768" t="s">
        <v>41</v>
      </c>
      <c r="AA768" t="s">
        <v>42</v>
      </c>
      <c r="AB768" t="s">
        <v>3180</v>
      </c>
      <c r="AC768">
        <v>5</v>
      </c>
      <c r="AD768">
        <v>73.290000000000006</v>
      </c>
      <c r="AE768">
        <v>48.46</v>
      </c>
    </row>
    <row r="769" spans="1:31" x14ac:dyDescent="0.25">
      <c r="A769" t="s">
        <v>275</v>
      </c>
      <c r="B769" s="1">
        <v>45706</v>
      </c>
      <c r="C769" s="2">
        <v>45706.34375</v>
      </c>
      <c r="D769" s="2">
        <v>45706.37222222222</v>
      </c>
      <c r="E769" t="s">
        <v>276</v>
      </c>
      <c r="F769" t="str">
        <f>_xlfn.XLOOKUP(scd[[#This Row],[farm_id]],farms[farm_id],farms[farmer_name])</f>
        <v>Farmer_97</v>
      </c>
      <c r="G769" t="str">
        <f>_xlfn.XLOOKUP(scd[[#This Row],[farm_id]],farms[farm_id],farms[village])</f>
        <v>Village_171</v>
      </c>
      <c r="H769" t="str">
        <f>_xlfn.XLOOKUP(scd[[#This Row],[farm_id]],farms[farm_id],farms[district])</f>
        <v>Patiala</v>
      </c>
      <c r="I769" t="str">
        <f>_xlfn.XLOOKUP(scd[[#This Row],[farm_id]],farms[farm_id],farms[state])</f>
        <v>Punjab</v>
      </c>
      <c r="J769" t="str">
        <f>_xlfn.XLOOKUP(scd[[#This Row],[district]],cooperatives[district],cooperatives[cooperative_id])</f>
        <v>Coop_13</v>
      </c>
      <c r="K769" t="str">
        <f>_xlfn.XLOOKUP(scd[[#This Row],[village]],collectioncenters[village],collectioncenters[collection_center_id])</f>
        <v>CC_81</v>
      </c>
      <c r="L769" t="str">
        <f>_xlfn.XLOOKUP(scd[[#This Row],[district]],chillingcenters[district],chillingcenters[chilling_center_id])</f>
        <v>Chill_13</v>
      </c>
      <c r="M769" t="str">
        <f>_xlfn.XLOOKUP(scd[[#This Row],[chilling_center_id]],chillingcenters[chilling_center_id],chillingcenters[zone])</f>
        <v>PJ2</v>
      </c>
      <c r="N769" t="str">
        <f>_xlfn.XLOOKUP(scd[[#This Row],[zone]],plants[zone],plants[processing_plant_id])</f>
        <v>Plant_7</v>
      </c>
      <c r="O769" t="s">
        <v>279</v>
      </c>
      <c r="P769">
        <v>1.4</v>
      </c>
      <c r="Q769">
        <v>79.2</v>
      </c>
      <c r="R769">
        <v>4.5199999999999996</v>
      </c>
      <c r="S769">
        <v>8.6300000000000008</v>
      </c>
      <c r="T769">
        <v>30.6</v>
      </c>
      <c r="U769">
        <v>12</v>
      </c>
      <c r="V769" t="b">
        <v>0</v>
      </c>
      <c r="W769">
        <v>1.77</v>
      </c>
      <c r="X769">
        <v>3793.3</v>
      </c>
      <c r="Y769" s="1">
        <v>45709</v>
      </c>
      <c r="Z769" t="s">
        <v>76</v>
      </c>
      <c r="AA769" t="s">
        <v>216</v>
      </c>
      <c r="AB769" t="s">
        <v>280</v>
      </c>
      <c r="AC769">
        <v>41</v>
      </c>
      <c r="AD769">
        <v>77.430000000000007</v>
      </c>
      <c r="AE769">
        <v>48.99</v>
      </c>
    </row>
    <row r="770" spans="1:31" x14ac:dyDescent="0.25">
      <c r="A770" t="s">
        <v>422</v>
      </c>
      <c r="B770" s="1">
        <v>45829</v>
      </c>
      <c r="C770" s="2">
        <v>45829.329861111109</v>
      </c>
      <c r="D770" s="2">
        <v>45829.395833333336</v>
      </c>
      <c r="E770" t="s">
        <v>423</v>
      </c>
      <c r="F770" t="str">
        <f>_xlfn.XLOOKUP(scd[[#This Row],[farm_id]],farms[farm_id],farms[farmer_name])</f>
        <v>Farmer_792</v>
      </c>
      <c r="G770" t="str">
        <f>_xlfn.XLOOKUP(scd[[#This Row],[farm_id]],farms[farm_id],farms[village])</f>
        <v>Village_164</v>
      </c>
      <c r="H770" t="str">
        <f>_xlfn.XLOOKUP(scd[[#This Row],[farm_id]],farms[farm_id],farms[district])</f>
        <v>Hubli</v>
      </c>
      <c r="I770" t="str">
        <f>_xlfn.XLOOKUP(scd[[#This Row],[farm_id]],farms[farm_id],farms[state])</f>
        <v>Karnataka</v>
      </c>
      <c r="J770" t="str">
        <f>_xlfn.XLOOKUP(scd[[#This Row],[district]],cooperatives[district],cooperatives[cooperative_id])</f>
        <v>Coop_18</v>
      </c>
      <c r="K770" t="str">
        <f>_xlfn.XLOOKUP(scd[[#This Row],[village]],collectioncenters[village],collectioncenters[collection_center_id])</f>
        <v>CC_73</v>
      </c>
      <c r="L770" t="str">
        <f>_xlfn.XLOOKUP(scd[[#This Row],[district]],chillingcenters[district],chillingcenters[chilling_center_id])</f>
        <v>Chill_18</v>
      </c>
      <c r="M770" t="str">
        <f>_xlfn.XLOOKUP(scd[[#This Row],[chilling_center_id]],chillingcenters[chilling_center_id],chillingcenters[zone])</f>
        <v>KA2</v>
      </c>
      <c r="N770" t="str">
        <f>_xlfn.XLOOKUP(scd[[#This Row],[zone]],plants[zone],plants[processing_plant_id])</f>
        <v>Plant_8</v>
      </c>
      <c r="O770" t="s">
        <v>97</v>
      </c>
      <c r="P770">
        <v>10</v>
      </c>
      <c r="Q770">
        <v>67.2</v>
      </c>
      <c r="R770">
        <v>4.5199999999999996</v>
      </c>
      <c r="S770">
        <v>8.5299999999999994</v>
      </c>
      <c r="T770">
        <v>35.799999999999997</v>
      </c>
      <c r="U770">
        <v>34.6</v>
      </c>
      <c r="V770" t="b">
        <v>1</v>
      </c>
      <c r="W770">
        <v>0</v>
      </c>
      <c r="X770">
        <v>3271.97</v>
      </c>
      <c r="Y770" s="1">
        <v>45831</v>
      </c>
      <c r="Z770" t="s">
        <v>41</v>
      </c>
      <c r="AA770" t="s">
        <v>42</v>
      </c>
      <c r="AB770" t="s">
        <v>426</v>
      </c>
      <c r="AC770">
        <v>95</v>
      </c>
      <c r="AD770">
        <v>67.2</v>
      </c>
      <c r="AE770">
        <v>48.69</v>
      </c>
    </row>
    <row r="771" spans="1:31" x14ac:dyDescent="0.25">
      <c r="A771" t="s">
        <v>699</v>
      </c>
      <c r="B771" s="1">
        <v>45705</v>
      </c>
      <c r="C771" s="2">
        <v>45705.24722222222</v>
      </c>
      <c r="D771" s="2">
        <v>45705.26666666667</v>
      </c>
      <c r="E771" t="s">
        <v>396</v>
      </c>
      <c r="F771" t="str">
        <f>_xlfn.XLOOKUP(scd[[#This Row],[farm_id]],farms[farm_id],farms[farmer_name])</f>
        <v>Farmer_835</v>
      </c>
      <c r="G771" t="str">
        <f>_xlfn.XLOOKUP(scd[[#This Row],[farm_id]],farms[farm_id],farms[village])</f>
        <v>Village_20</v>
      </c>
      <c r="H771" t="str">
        <f>_xlfn.XLOOKUP(scd[[#This Row],[farm_id]],farms[farm_id],farms[district])</f>
        <v>Surat</v>
      </c>
      <c r="I771" t="str">
        <f>_xlfn.XLOOKUP(scd[[#This Row],[farm_id]],farms[farm_id],farms[state])</f>
        <v>Gujarat</v>
      </c>
      <c r="J771" t="str">
        <f>_xlfn.XLOOKUP(scd[[#This Row],[district]],cooperatives[district],cooperatives[cooperative_id])</f>
        <v>Coop_12</v>
      </c>
      <c r="K771" t="str">
        <f>_xlfn.XLOOKUP(scd[[#This Row],[village]],collectioncenters[village],collectioncenters[collection_center_id])</f>
        <v>CC_111</v>
      </c>
      <c r="L771" t="str">
        <f>_xlfn.XLOOKUP(scd[[#This Row],[district]],chillingcenters[district],chillingcenters[chilling_center_id])</f>
        <v>Chill_12</v>
      </c>
      <c r="M771" t="str">
        <f>_xlfn.XLOOKUP(scd[[#This Row],[chilling_center_id]],chillingcenters[chilling_center_id],chillingcenters[zone])</f>
        <v>MH1</v>
      </c>
      <c r="N771" t="str">
        <f>_xlfn.XLOOKUP(scd[[#This Row],[zone]],plants[zone],plants[processing_plant_id])</f>
        <v>Plant_4</v>
      </c>
      <c r="O771" t="s">
        <v>512</v>
      </c>
      <c r="P771">
        <v>68.3</v>
      </c>
      <c r="Q771">
        <v>38.5</v>
      </c>
      <c r="R771">
        <v>4.5199999999999996</v>
      </c>
      <c r="S771">
        <v>8.07</v>
      </c>
      <c r="T771">
        <v>26.7</v>
      </c>
      <c r="U771">
        <v>8.4</v>
      </c>
      <c r="V771" t="b">
        <v>1</v>
      </c>
      <c r="W771">
        <v>0</v>
      </c>
      <c r="X771">
        <v>1821.44</v>
      </c>
      <c r="Y771" s="1">
        <v>45708</v>
      </c>
      <c r="Z771" t="s">
        <v>41</v>
      </c>
      <c r="AA771" t="s">
        <v>42</v>
      </c>
      <c r="AB771" t="s">
        <v>701</v>
      </c>
      <c r="AC771">
        <v>28</v>
      </c>
      <c r="AD771">
        <v>38.5</v>
      </c>
      <c r="AE771">
        <v>47.31</v>
      </c>
    </row>
    <row r="772" spans="1:31" x14ac:dyDescent="0.25">
      <c r="A772" t="s">
        <v>2092</v>
      </c>
      <c r="B772" s="1">
        <v>45792</v>
      </c>
      <c r="C772" s="2">
        <v>45792.407638888886</v>
      </c>
      <c r="D772" s="2">
        <v>45792.455555555556</v>
      </c>
      <c r="E772" t="s">
        <v>1913</v>
      </c>
      <c r="F772" t="str">
        <f>_xlfn.XLOOKUP(scd[[#This Row],[farm_id]],farms[farm_id],farms[farmer_name])</f>
        <v>Farmer_843</v>
      </c>
      <c r="G772" t="str">
        <f>_xlfn.XLOOKUP(scd[[#This Row],[farm_id]],farms[farm_id],farms[village])</f>
        <v>Village_193</v>
      </c>
      <c r="H772" t="str">
        <f>_xlfn.XLOOKUP(scd[[#This Row],[farm_id]],farms[farm_id],farms[district])</f>
        <v>Bengaluru Rural</v>
      </c>
      <c r="I772" t="str">
        <f>_xlfn.XLOOKUP(scd[[#This Row],[farm_id]],farms[farm_id],farms[state])</f>
        <v>Karnataka</v>
      </c>
      <c r="J772" t="str">
        <f>_xlfn.XLOOKUP(scd[[#This Row],[district]],cooperatives[district],cooperatives[cooperative_id])</f>
        <v>Coop_19</v>
      </c>
      <c r="K772" t="str">
        <f>_xlfn.XLOOKUP(scd[[#This Row],[village]],collectioncenters[village],collectioncenters[collection_center_id])</f>
        <v>CC_104</v>
      </c>
      <c r="L772" t="str">
        <f>_xlfn.XLOOKUP(scd[[#This Row],[district]],chillingcenters[district],chillingcenters[chilling_center_id])</f>
        <v>Chill_19</v>
      </c>
      <c r="M772" t="str">
        <f>_xlfn.XLOOKUP(scd[[#This Row],[chilling_center_id]],chillingcenters[chilling_center_id],chillingcenters[zone])</f>
        <v>KA1</v>
      </c>
      <c r="N772" t="str">
        <f>_xlfn.XLOOKUP(scd[[#This Row],[zone]],plants[zone],plants[processing_plant_id])</f>
        <v>Plant_6</v>
      </c>
      <c r="O772" t="s">
        <v>86</v>
      </c>
      <c r="P772">
        <v>7.1</v>
      </c>
      <c r="Q772">
        <v>8.1999999999999993</v>
      </c>
      <c r="R772">
        <v>4.5199999999999996</v>
      </c>
      <c r="S772">
        <v>8.1999999999999993</v>
      </c>
      <c r="T772">
        <v>24.9</v>
      </c>
      <c r="U772">
        <v>5.5</v>
      </c>
      <c r="V772" t="b">
        <v>1</v>
      </c>
      <c r="W772">
        <v>0.1</v>
      </c>
      <c r="X772">
        <v>386.37</v>
      </c>
      <c r="Y772" s="1">
        <v>45795</v>
      </c>
      <c r="Z772" t="s">
        <v>41</v>
      </c>
      <c r="AA772" t="s">
        <v>109</v>
      </c>
      <c r="AB772" t="s">
        <v>2095</v>
      </c>
      <c r="AC772">
        <v>69</v>
      </c>
      <c r="AD772">
        <v>8.1</v>
      </c>
      <c r="AE772">
        <v>47.7</v>
      </c>
    </row>
    <row r="773" spans="1:31" x14ac:dyDescent="0.25">
      <c r="A773" t="s">
        <v>2228</v>
      </c>
      <c r="B773" s="1">
        <v>45740</v>
      </c>
      <c r="C773" s="2">
        <v>45740.362500000003</v>
      </c>
      <c r="D773" s="2">
        <v>45740.412499999999</v>
      </c>
      <c r="E773" t="s">
        <v>2229</v>
      </c>
      <c r="F773" t="str">
        <f>_xlfn.XLOOKUP(scd[[#This Row],[farm_id]],farms[farm_id],farms[farmer_name])</f>
        <v>Farmer_538</v>
      </c>
      <c r="G773" t="str">
        <f>_xlfn.XLOOKUP(scd[[#This Row],[farm_id]],farms[farm_id],farms[village])</f>
        <v>Village_84</v>
      </c>
      <c r="H773" t="str">
        <f>_xlfn.XLOOKUP(scd[[#This Row],[farm_id]],farms[farm_id],farms[district])</f>
        <v>Nashik</v>
      </c>
      <c r="I773" t="str">
        <f>_xlfn.XLOOKUP(scd[[#This Row],[farm_id]],farms[farm_id],farms[state])</f>
        <v>Maharashtra</v>
      </c>
      <c r="J773" t="str">
        <f>_xlfn.XLOOKUP(scd[[#This Row],[district]],cooperatives[district],cooperatives[cooperative_id])</f>
        <v>Coop_10</v>
      </c>
      <c r="K773" t="str">
        <f>_xlfn.XLOOKUP(scd[[#This Row],[village]],collectioncenters[village],collectioncenters[collection_center_id])</f>
        <v>CC_179</v>
      </c>
      <c r="L773" t="str">
        <f>_xlfn.XLOOKUP(scd[[#This Row],[district]],chillingcenters[district],chillingcenters[chilling_center_id])</f>
        <v>Chill_10</v>
      </c>
      <c r="M773" t="str">
        <f>_xlfn.XLOOKUP(scd[[#This Row],[chilling_center_id]],chillingcenters[chilling_center_id],chillingcenters[zone])</f>
        <v>MH1</v>
      </c>
      <c r="N773" t="str">
        <f>_xlfn.XLOOKUP(scd[[#This Row],[zone]],plants[zone],plants[processing_plant_id])</f>
        <v>Plant_4</v>
      </c>
      <c r="O773" t="s">
        <v>467</v>
      </c>
      <c r="P773">
        <v>5.6</v>
      </c>
      <c r="Q773">
        <v>35.1</v>
      </c>
      <c r="R773">
        <v>4.53</v>
      </c>
      <c r="S773">
        <v>8.2100000000000009</v>
      </c>
      <c r="T773">
        <v>28.4</v>
      </c>
      <c r="U773">
        <v>7.2</v>
      </c>
      <c r="V773" t="b">
        <v>1</v>
      </c>
      <c r="W773">
        <v>0</v>
      </c>
      <c r="X773">
        <v>1677.08</v>
      </c>
      <c r="Y773" s="1">
        <v>45747</v>
      </c>
      <c r="Z773" t="s">
        <v>76</v>
      </c>
      <c r="AA773" t="s">
        <v>420</v>
      </c>
      <c r="AB773" t="s">
        <v>2230</v>
      </c>
      <c r="AC773">
        <v>72</v>
      </c>
      <c r="AD773">
        <v>35.1</v>
      </c>
      <c r="AE773">
        <v>47.78</v>
      </c>
    </row>
    <row r="774" spans="1:31" x14ac:dyDescent="0.25">
      <c r="A774" t="s">
        <v>2288</v>
      </c>
      <c r="B774" s="1">
        <v>45790</v>
      </c>
      <c r="C774" s="2">
        <v>45790.398611111108</v>
      </c>
      <c r="D774" s="2">
        <v>45790.43472222222</v>
      </c>
      <c r="E774" t="s">
        <v>1363</v>
      </c>
      <c r="F774" t="str">
        <f>_xlfn.XLOOKUP(scd[[#This Row],[farm_id]],farms[farm_id],farms[farmer_name])</f>
        <v>Farmer_796</v>
      </c>
      <c r="G774" t="str">
        <f>_xlfn.XLOOKUP(scd[[#This Row],[farm_id]],farms[farm_id],farms[village])</f>
        <v>Village_184</v>
      </c>
      <c r="H774" t="str">
        <f>_xlfn.XLOOKUP(scd[[#This Row],[farm_id]],farms[farm_id],farms[district])</f>
        <v>Ludhiana</v>
      </c>
      <c r="I774" t="str">
        <f>_xlfn.XLOOKUP(scd[[#This Row],[farm_id]],farms[farm_id],farms[state])</f>
        <v>Punjab</v>
      </c>
      <c r="J774" t="str">
        <f>_xlfn.XLOOKUP(scd[[#This Row],[district]],cooperatives[district],cooperatives[cooperative_id])</f>
        <v>Coop_27</v>
      </c>
      <c r="K774" t="str">
        <f>_xlfn.XLOOKUP(scd[[#This Row],[village]],collectioncenters[village],collectioncenters[collection_center_id])</f>
        <v>CC_94</v>
      </c>
      <c r="L774" t="str">
        <f>_xlfn.XLOOKUP(scd[[#This Row],[district]],chillingcenters[district],chillingcenters[chilling_center_id])</f>
        <v>Chill_27</v>
      </c>
      <c r="M774" t="str">
        <f>_xlfn.XLOOKUP(scd[[#This Row],[chilling_center_id]],chillingcenters[chilling_center_id],chillingcenters[zone])</f>
        <v>PJ2</v>
      </c>
      <c r="N774" t="str">
        <f>_xlfn.XLOOKUP(scd[[#This Row],[zone]],plants[zone],plants[processing_plant_id])</f>
        <v>Plant_7</v>
      </c>
      <c r="O774" t="s">
        <v>936</v>
      </c>
      <c r="P774">
        <v>4.7</v>
      </c>
      <c r="Q774">
        <v>208.5</v>
      </c>
      <c r="R774">
        <v>4.53</v>
      </c>
      <c r="S774">
        <v>8.06</v>
      </c>
      <c r="T774">
        <v>28.7</v>
      </c>
      <c r="U774">
        <v>9.4</v>
      </c>
      <c r="V774" t="b">
        <v>0</v>
      </c>
      <c r="W774">
        <v>0.81</v>
      </c>
      <c r="X774">
        <v>9829.9699999999993</v>
      </c>
      <c r="Y774" s="1">
        <v>45797</v>
      </c>
      <c r="Z774" t="s">
        <v>41</v>
      </c>
      <c r="AA774" t="s">
        <v>42</v>
      </c>
      <c r="AB774" t="s">
        <v>2289</v>
      </c>
      <c r="AC774">
        <v>52</v>
      </c>
      <c r="AD774">
        <v>207.69</v>
      </c>
      <c r="AE774">
        <v>47.33</v>
      </c>
    </row>
    <row r="775" spans="1:31" x14ac:dyDescent="0.25">
      <c r="A775" t="s">
        <v>2298</v>
      </c>
      <c r="B775" s="1">
        <v>45733</v>
      </c>
      <c r="C775" s="2">
        <v>45733.244444444441</v>
      </c>
      <c r="D775" s="2">
        <v>45733.284722222219</v>
      </c>
      <c r="E775" t="s">
        <v>2299</v>
      </c>
      <c r="F775" t="str">
        <f>_xlfn.XLOOKUP(scd[[#This Row],[farm_id]],farms[farm_id],farms[farmer_name])</f>
        <v>Farmer_247</v>
      </c>
      <c r="G775" t="str">
        <f>_xlfn.XLOOKUP(scd[[#This Row],[farm_id]],farms[farm_id],farms[village])</f>
        <v>Village_57</v>
      </c>
      <c r="H775" t="str">
        <f>_xlfn.XLOOKUP(scd[[#This Row],[farm_id]],farms[farm_id],farms[district])</f>
        <v>Hubli</v>
      </c>
      <c r="I775" t="str">
        <f>_xlfn.XLOOKUP(scd[[#This Row],[farm_id]],farms[farm_id],farms[state])</f>
        <v>Karnataka</v>
      </c>
      <c r="J775" t="str">
        <f>_xlfn.XLOOKUP(scd[[#This Row],[district]],cooperatives[district],cooperatives[cooperative_id])</f>
        <v>Coop_18</v>
      </c>
      <c r="K775" t="str">
        <f>_xlfn.XLOOKUP(scd[[#This Row],[village]],collectioncenters[village],collectioncenters[collection_center_id])</f>
        <v>CC_152</v>
      </c>
      <c r="L775" t="str">
        <f>_xlfn.XLOOKUP(scd[[#This Row],[district]],chillingcenters[district],chillingcenters[chilling_center_id])</f>
        <v>Chill_18</v>
      </c>
      <c r="M775" t="str">
        <f>_xlfn.XLOOKUP(scd[[#This Row],[chilling_center_id]],chillingcenters[chilling_center_id],chillingcenters[zone])</f>
        <v>KA2</v>
      </c>
      <c r="N775" t="str">
        <f>_xlfn.XLOOKUP(scd[[#This Row],[zone]],plants[zone],plants[processing_plant_id])</f>
        <v>Plant_8</v>
      </c>
      <c r="O775" t="s">
        <v>64</v>
      </c>
      <c r="P775">
        <v>14.4</v>
      </c>
      <c r="Q775">
        <v>16.100000000000001</v>
      </c>
      <c r="R775">
        <v>4.53</v>
      </c>
      <c r="S775">
        <v>8.5</v>
      </c>
      <c r="T775">
        <v>38.299999999999997</v>
      </c>
      <c r="U775">
        <v>35</v>
      </c>
      <c r="V775" t="b">
        <v>0</v>
      </c>
      <c r="W775">
        <v>2</v>
      </c>
      <c r="X775">
        <v>685.97</v>
      </c>
      <c r="Y775" s="1">
        <v>45734</v>
      </c>
      <c r="Z775" t="s">
        <v>41</v>
      </c>
      <c r="AA775" t="s">
        <v>42</v>
      </c>
      <c r="AB775" t="s">
        <v>2300</v>
      </c>
      <c r="AC775">
        <v>58</v>
      </c>
      <c r="AD775">
        <v>14.1</v>
      </c>
      <c r="AE775">
        <v>48.65</v>
      </c>
    </row>
    <row r="776" spans="1:31" x14ac:dyDescent="0.25">
      <c r="A776" t="s">
        <v>3092</v>
      </c>
      <c r="B776" s="1">
        <v>45670</v>
      </c>
      <c r="C776" s="2">
        <v>45670.412499999999</v>
      </c>
      <c r="D776" s="2">
        <v>45670.472916666666</v>
      </c>
      <c r="E776" t="s">
        <v>3093</v>
      </c>
      <c r="F776" t="str">
        <f>_xlfn.XLOOKUP(scd[[#This Row],[farm_id]],farms[farm_id],farms[farmer_name])</f>
        <v>Farmer_11</v>
      </c>
      <c r="G776" t="str">
        <f>_xlfn.XLOOKUP(scd[[#This Row],[farm_id]],farms[farm_id],farms[village])</f>
        <v>Village_168</v>
      </c>
      <c r="H776" t="str">
        <f>_xlfn.XLOOKUP(scd[[#This Row],[farm_id]],farms[farm_id],farms[district])</f>
        <v>Udaipur</v>
      </c>
      <c r="I776" t="str">
        <f>_xlfn.XLOOKUP(scd[[#This Row],[farm_id]],farms[farm_id],farms[state])</f>
        <v>Rajasthan</v>
      </c>
      <c r="J776" t="str">
        <f>_xlfn.XLOOKUP(scd[[#This Row],[district]],cooperatives[district],cooperatives[cooperative_id])</f>
        <v>Coop_17</v>
      </c>
      <c r="K776" t="str">
        <f>_xlfn.XLOOKUP(scd[[#This Row],[village]],collectioncenters[village],collectioncenters[collection_center_id])</f>
        <v>CC_77</v>
      </c>
      <c r="L776" t="str">
        <f>_xlfn.XLOOKUP(scd[[#This Row],[district]],chillingcenters[district],chillingcenters[chilling_center_id])</f>
        <v>Chill_17</v>
      </c>
      <c r="M776" t="str">
        <f>_xlfn.XLOOKUP(scd[[#This Row],[chilling_center_id]],chillingcenters[chilling_center_id],chillingcenters[zone])</f>
        <v>RJ2</v>
      </c>
      <c r="N776" t="str">
        <f>_xlfn.XLOOKUP(scd[[#This Row],[zone]],plants[zone],plants[processing_plant_id])</f>
        <v>Plant_5</v>
      </c>
      <c r="O776" t="s">
        <v>994</v>
      </c>
      <c r="P776">
        <v>1.7</v>
      </c>
      <c r="Q776">
        <v>81.5</v>
      </c>
      <c r="R776">
        <v>4.53</v>
      </c>
      <c r="S776">
        <v>8.41</v>
      </c>
      <c r="T776">
        <v>36.1</v>
      </c>
      <c r="U776">
        <v>31.7</v>
      </c>
      <c r="V776" t="b">
        <v>0</v>
      </c>
      <c r="W776">
        <v>0</v>
      </c>
      <c r="X776">
        <v>3942.97</v>
      </c>
      <c r="Y776" s="1">
        <v>45672</v>
      </c>
      <c r="Z776" t="s">
        <v>41</v>
      </c>
      <c r="AA776" t="s">
        <v>42</v>
      </c>
      <c r="AB776" t="s">
        <v>3094</v>
      </c>
      <c r="AC776">
        <v>87</v>
      </c>
      <c r="AD776">
        <v>81.5</v>
      </c>
      <c r="AE776">
        <v>48.38</v>
      </c>
    </row>
    <row r="777" spans="1:31" x14ac:dyDescent="0.25">
      <c r="A777" t="s">
        <v>3322</v>
      </c>
      <c r="B777" s="1">
        <v>45787</v>
      </c>
      <c r="C777" s="2">
        <v>45787.382638888892</v>
      </c>
      <c r="D777" s="2">
        <v>45787.402083333334</v>
      </c>
      <c r="E777" t="s">
        <v>2926</v>
      </c>
      <c r="F777" t="str">
        <f>_xlfn.XLOOKUP(scd[[#This Row],[farm_id]],farms[farm_id],farms[farmer_name])</f>
        <v>Farmer_869</v>
      </c>
      <c r="G777" t="str">
        <f>_xlfn.XLOOKUP(scd[[#This Row],[farm_id]],farms[farm_id],farms[village])</f>
        <v>Village_72</v>
      </c>
      <c r="H777" t="str">
        <f>_xlfn.XLOOKUP(scd[[#This Row],[farm_id]],farms[farm_id],farms[district])</f>
        <v>Pune</v>
      </c>
      <c r="I777" t="str">
        <f>_xlfn.XLOOKUP(scd[[#This Row],[farm_id]],farms[farm_id],farms[state])</f>
        <v>Maharashtra</v>
      </c>
      <c r="J777" t="str">
        <f>_xlfn.XLOOKUP(scd[[#This Row],[district]],cooperatives[district],cooperatives[cooperative_id])</f>
        <v>Coop_4</v>
      </c>
      <c r="K777" t="str">
        <f>_xlfn.XLOOKUP(scd[[#This Row],[village]],collectioncenters[village],collectioncenters[collection_center_id])</f>
        <v>CC_168</v>
      </c>
      <c r="L777" t="str">
        <f>_xlfn.XLOOKUP(scd[[#This Row],[district]],chillingcenters[district],chillingcenters[chilling_center_id])</f>
        <v>Chill_4</v>
      </c>
      <c r="M777" t="str">
        <f>_xlfn.XLOOKUP(scd[[#This Row],[chilling_center_id]],chillingcenters[chilling_center_id],chillingcenters[zone])</f>
        <v>MH1</v>
      </c>
      <c r="N777" t="str">
        <f>_xlfn.XLOOKUP(scd[[#This Row],[zone]],plants[zone],plants[processing_plant_id])</f>
        <v>Plant_4</v>
      </c>
      <c r="O777" t="s">
        <v>497</v>
      </c>
      <c r="P777">
        <v>18.899999999999999</v>
      </c>
      <c r="Q777">
        <v>18</v>
      </c>
      <c r="R777">
        <v>4.53</v>
      </c>
      <c r="S777">
        <v>8.73</v>
      </c>
      <c r="T777">
        <v>31.5</v>
      </c>
      <c r="U777">
        <v>11.9</v>
      </c>
      <c r="V777" t="b">
        <v>0</v>
      </c>
      <c r="W777">
        <v>1.1599999999999999</v>
      </c>
      <c r="X777">
        <v>830.89</v>
      </c>
      <c r="Y777" s="1">
        <v>45788</v>
      </c>
      <c r="Z777" t="s">
        <v>41</v>
      </c>
      <c r="AA777" t="s">
        <v>42</v>
      </c>
      <c r="AB777" t="s">
        <v>3323</v>
      </c>
      <c r="AC777">
        <v>28</v>
      </c>
      <c r="AD777">
        <v>16.84</v>
      </c>
      <c r="AE777">
        <v>49.34</v>
      </c>
    </row>
    <row r="778" spans="1:31" x14ac:dyDescent="0.25">
      <c r="A778" t="s">
        <v>308</v>
      </c>
      <c r="B778" s="1">
        <v>45765</v>
      </c>
      <c r="C778" s="2">
        <v>45765.37777777778</v>
      </c>
      <c r="D778" s="2">
        <v>45765.38958333333</v>
      </c>
      <c r="E778" t="s">
        <v>309</v>
      </c>
      <c r="F778" t="str">
        <f>_xlfn.XLOOKUP(scd[[#This Row],[farm_id]],farms[farm_id],farms[farmer_name])</f>
        <v>Farmer_355</v>
      </c>
      <c r="G778" t="str">
        <f>_xlfn.XLOOKUP(scd[[#This Row],[farm_id]],farms[farm_id],farms[village])</f>
        <v>Village_73</v>
      </c>
      <c r="H778" t="str">
        <f>_xlfn.XLOOKUP(scd[[#This Row],[farm_id]],farms[farm_id],farms[district])</f>
        <v>Gurugram</v>
      </c>
      <c r="I778" t="str">
        <f>_xlfn.XLOOKUP(scd[[#This Row],[farm_id]],farms[farm_id],farms[state])</f>
        <v>Haryana</v>
      </c>
      <c r="J778" t="str">
        <f>_xlfn.XLOOKUP(scd[[#This Row],[district]],cooperatives[district],cooperatives[cooperative_id])</f>
        <v>Coop_2</v>
      </c>
      <c r="K778" t="str">
        <f>_xlfn.XLOOKUP(scd[[#This Row],[village]],collectioncenters[village],collectioncenters[collection_center_id])</f>
        <v>CC_169</v>
      </c>
      <c r="L778" t="str">
        <f>_xlfn.XLOOKUP(scd[[#This Row],[district]],chillingcenters[district],chillingcenters[chilling_center_id])</f>
        <v>Chill_2</v>
      </c>
      <c r="M778" t="str">
        <f>_xlfn.XLOOKUP(scd[[#This Row],[chilling_center_id]],chillingcenters[chilling_center_id],chillingcenters[zone])</f>
        <v>HR1</v>
      </c>
      <c r="N778" t="str">
        <f>_xlfn.XLOOKUP(scd[[#This Row],[zone]],plants[zone],plants[processing_plant_id])</f>
        <v>Plant_11</v>
      </c>
      <c r="O778" t="s">
        <v>313</v>
      </c>
      <c r="P778">
        <v>3.2</v>
      </c>
      <c r="Q778">
        <v>116</v>
      </c>
      <c r="R778">
        <v>4.54</v>
      </c>
      <c r="S778">
        <v>8.8000000000000007</v>
      </c>
      <c r="T778">
        <v>29.4</v>
      </c>
      <c r="U778">
        <v>7.1</v>
      </c>
      <c r="V778" t="b">
        <v>1</v>
      </c>
      <c r="W778">
        <v>0</v>
      </c>
      <c r="X778">
        <v>5753.6</v>
      </c>
      <c r="Y778" s="1">
        <v>45765</v>
      </c>
      <c r="Z778" t="s">
        <v>118</v>
      </c>
      <c r="AA778" t="s">
        <v>42</v>
      </c>
      <c r="AB778" t="s">
        <v>314</v>
      </c>
      <c r="AC778">
        <v>17</v>
      </c>
      <c r="AD778">
        <v>116</v>
      </c>
      <c r="AE778">
        <v>49.6</v>
      </c>
    </row>
    <row r="779" spans="1:31" x14ac:dyDescent="0.25">
      <c r="A779" t="s">
        <v>1159</v>
      </c>
      <c r="B779" s="1">
        <v>45818</v>
      </c>
      <c r="C779" s="2">
        <v>45818.20416666667</v>
      </c>
      <c r="D779" s="2">
        <v>45818.284722222219</v>
      </c>
      <c r="E779" t="s">
        <v>1160</v>
      </c>
      <c r="F779" t="str">
        <f>_xlfn.XLOOKUP(scd[[#This Row],[farm_id]],farms[farm_id],farms[farmer_name])</f>
        <v>Farmer_854</v>
      </c>
      <c r="G779" t="str">
        <f>_xlfn.XLOOKUP(scd[[#This Row],[farm_id]],farms[farm_id],farms[village])</f>
        <v>Village_186</v>
      </c>
      <c r="H779" t="str">
        <f>_xlfn.XLOOKUP(scd[[#This Row],[farm_id]],farms[farm_id],farms[district])</f>
        <v>Vadodara</v>
      </c>
      <c r="I779" t="str">
        <f>_xlfn.XLOOKUP(scd[[#This Row],[farm_id]],farms[farm_id],farms[state])</f>
        <v>Gujarat</v>
      </c>
      <c r="J779" t="str">
        <f>_xlfn.XLOOKUP(scd[[#This Row],[district]],cooperatives[district],cooperatives[cooperative_id])</f>
        <v>Coop_6</v>
      </c>
      <c r="K779" t="str">
        <f>_xlfn.XLOOKUP(scd[[#This Row],[village]],collectioncenters[village],collectioncenters[collection_center_id])</f>
        <v>CC_96</v>
      </c>
      <c r="L779" t="str">
        <f>_xlfn.XLOOKUP(scd[[#This Row],[district]],chillingcenters[district],chillingcenters[chilling_center_id])</f>
        <v>Chill_6</v>
      </c>
      <c r="M779" t="str">
        <f>_xlfn.XLOOKUP(scd[[#This Row],[chilling_center_id]],chillingcenters[chilling_center_id],chillingcenters[zone])</f>
        <v>MH1</v>
      </c>
      <c r="N779" t="str">
        <f>_xlfn.XLOOKUP(scd[[#This Row],[zone]],plants[zone],plants[processing_plant_id])</f>
        <v>Plant_4</v>
      </c>
      <c r="O779" t="s">
        <v>551</v>
      </c>
      <c r="P779">
        <v>10.3</v>
      </c>
      <c r="Q779">
        <v>99</v>
      </c>
      <c r="R779">
        <v>4.54</v>
      </c>
      <c r="S779">
        <v>8.27</v>
      </c>
      <c r="T779">
        <v>30.1</v>
      </c>
      <c r="U779">
        <v>9.6999999999999993</v>
      </c>
      <c r="V779" t="b">
        <v>1</v>
      </c>
      <c r="W779">
        <v>0.33</v>
      </c>
      <c r="X779">
        <v>4737.1499999999996</v>
      </c>
      <c r="Y779" s="1">
        <v>45819</v>
      </c>
      <c r="Z779" t="s">
        <v>41</v>
      </c>
      <c r="AA779" t="s">
        <v>54</v>
      </c>
      <c r="AB779" t="s">
        <v>1163</v>
      </c>
      <c r="AC779">
        <v>116</v>
      </c>
      <c r="AD779">
        <v>98.67</v>
      </c>
      <c r="AE779">
        <v>48.01</v>
      </c>
    </row>
    <row r="780" spans="1:31" x14ac:dyDescent="0.25">
      <c r="A780" t="s">
        <v>1526</v>
      </c>
      <c r="B780" s="1">
        <v>45682</v>
      </c>
      <c r="C780" s="2">
        <v>45682.326388888891</v>
      </c>
      <c r="D780" s="2">
        <v>45682.344444444447</v>
      </c>
      <c r="E780" t="s">
        <v>1527</v>
      </c>
      <c r="F780" t="str">
        <f>_xlfn.XLOOKUP(scd[[#This Row],[farm_id]],farms[farm_id],farms[farmer_name])</f>
        <v>Farmer_479</v>
      </c>
      <c r="G780" t="str">
        <f>_xlfn.XLOOKUP(scd[[#This Row],[farm_id]],farms[farm_id],farms[village])</f>
        <v>Village_42</v>
      </c>
      <c r="H780" t="str">
        <f>_xlfn.XLOOKUP(scd[[#This Row],[farm_id]],farms[farm_id],farms[district])</f>
        <v>Surat</v>
      </c>
      <c r="I780" t="str">
        <f>_xlfn.XLOOKUP(scd[[#This Row],[farm_id]],farms[farm_id],farms[state])</f>
        <v>Gujarat</v>
      </c>
      <c r="J780" t="str">
        <f>_xlfn.XLOOKUP(scd[[#This Row],[district]],cooperatives[district],cooperatives[cooperative_id])</f>
        <v>Coop_12</v>
      </c>
      <c r="K780" t="str">
        <f>_xlfn.XLOOKUP(scd[[#This Row],[village]],collectioncenters[village],collectioncenters[collection_center_id])</f>
        <v>CC_136</v>
      </c>
      <c r="L780" t="str">
        <f>_xlfn.XLOOKUP(scd[[#This Row],[district]],chillingcenters[district],chillingcenters[chilling_center_id])</f>
        <v>Chill_12</v>
      </c>
      <c r="M780" t="str">
        <f>_xlfn.XLOOKUP(scd[[#This Row],[chilling_center_id]],chillingcenters[chilling_center_id],chillingcenters[zone])</f>
        <v>MH1</v>
      </c>
      <c r="N780" t="str">
        <f>_xlfn.XLOOKUP(scd[[#This Row],[zone]],plants[zone],plants[processing_plant_id])</f>
        <v>Plant_4</v>
      </c>
      <c r="O780" t="s">
        <v>393</v>
      </c>
      <c r="P780">
        <v>20.5</v>
      </c>
      <c r="Q780">
        <v>130.5</v>
      </c>
      <c r="R780">
        <v>4.54</v>
      </c>
      <c r="S780">
        <v>9.15</v>
      </c>
      <c r="T780">
        <v>33.6</v>
      </c>
      <c r="U780">
        <v>7.7</v>
      </c>
      <c r="V780" t="b">
        <v>1</v>
      </c>
      <c r="W780">
        <v>0.38</v>
      </c>
      <c r="X780">
        <v>6590.58</v>
      </c>
      <c r="Y780" s="1">
        <v>45682</v>
      </c>
      <c r="Z780" t="s">
        <v>118</v>
      </c>
      <c r="AA780" t="s">
        <v>42</v>
      </c>
      <c r="AB780" t="s">
        <v>1529</v>
      </c>
      <c r="AC780">
        <v>26</v>
      </c>
      <c r="AD780">
        <v>130.12</v>
      </c>
      <c r="AE780">
        <v>50.65</v>
      </c>
    </row>
    <row r="781" spans="1:31" x14ac:dyDescent="0.25">
      <c r="A781" t="s">
        <v>1937</v>
      </c>
      <c r="B781" s="1">
        <v>45758</v>
      </c>
      <c r="C781" s="2">
        <v>45758.405555555553</v>
      </c>
      <c r="D781" s="2">
        <v>45758.462500000001</v>
      </c>
      <c r="E781" t="s">
        <v>1938</v>
      </c>
      <c r="F781" t="str">
        <f>_xlfn.XLOOKUP(scd[[#This Row],[farm_id]],farms[farm_id],farms[farmer_name])</f>
        <v>Farmer_302</v>
      </c>
      <c r="G781" t="str">
        <f>_xlfn.XLOOKUP(scd[[#This Row],[farm_id]],farms[farm_id],farms[village])</f>
        <v>Village_155</v>
      </c>
      <c r="H781" t="str">
        <f>_xlfn.XLOOKUP(scd[[#This Row],[farm_id]],farms[farm_id],farms[district])</f>
        <v>Panipat</v>
      </c>
      <c r="I781" t="str">
        <f>_xlfn.XLOOKUP(scd[[#This Row],[farm_id]],farms[farm_id],farms[state])</f>
        <v>Haryana</v>
      </c>
      <c r="J781" t="str">
        <f>_xlfn.XLOOKUP(scd[[#This Row],[district]],cooperatives[district],cooperatives[cooperative_id])</f>
        <v>Coop_28</v>
      </c>
      <c r="K781" t="str">
        <f>_xlfn.XLOOKUP(scd[[#This Row],[village]],collectioncenters[village],collectioncenters[collection_center_id])</f>
        <v>CC_63</v>
      </c>
      <c r="L781" t="str">
        <f>_xlfn.XLOOKUP(scd[[#This Row],[district]],chillingcenters[district],chillingcenters[chilling_center_id])</f>
        <v>Chill_28</v>
      </c>
      <c r="M781" t="str">
        <f>_xlfn.XLOOKUP(scd[[#This Row],[chilling_center_id]],chillingcenters[chilling_center_id],chillingcenters[zone])</f>
        <v>HR2</v>
      </c>
      <c r="N781" t="str">
        <f>_xlfn.XLOOKUP(scd[[#This Row],[zone]],plants[zone],plants[processing_plant_id])</f>
        <v>Plant_12</v>
      </c>
      <c r="O781" t="s">
        <v>163</v>
      </c>
      <c r="P781">
        <v>18</v>
      </c>
      <c r="Q781">
        <v>6.7</v>
      </c>
      <c r="R781">
        <v>4.54</v>
      </c>
      <c r="S781">
        <v>8.44</v>
      </c>
      <c r="T781">
        <v>36.700000000000003</v>
      </c>
      <c r="U781">
        <v>34.5</v>
      </c>
      <c r="V781" t="b">
        <v>0</v>
      </c>
      <c r="W781">
        <v>1.7</v>
      </c>
      <c r="X781">
        <v>242.6</v>
      </c>
      <c r="Y781" s="1">
        <v>45760</v>
      </c>
      <c r="Z781" t="s">
        <v>118</v>
      </c>
      <c r="AA781" t="s">
        <v>42</v>
      </c>
      <c r="AB781" t="s">
        <v>1940</v>
      </c>
      <c r="AC781">
        <v>82</v>
      </c>
      <c r="AD781">
        <v>5</v>
      </c>
      <c r="AE781">
        <v>48.52</v>
      </c>
    </row>
    <row r="782" spans="1:31" x14ac:dyDescent="0.25">
      <c r="A782" t="s">
        <v>2016</v>
      </c>
      <c r="B782" s="1">
        <v>45836</v>
      </c>
      <c r="C782" s="2">
        <v>45836.368055555555</v>
      </c>
      <c r="D782" s="2">
        <v>45836.390277777777</v>
      </c>
      <c r="E782" t="s">
        <v>793</v>
      </c>
      <c r="F782" t="str">
        <f>_xlfn.XLOOKUP(scd[[#This Row],[farm_id]],farms[farm_id],farms[farmer_name])</f>
        <v>Farmer_50</v>
      </c>
      <c r="G782" t="str">
        <f>_xlfn.XLOOKUP(scd[[#This Row],[farm_id]],farms[farm_id],farms[village])</f>
        <v>Village_3</v>
      </c>
      <c r="H782" t="str">
        <f>_xlfn.XLOOKUP(scd[[#This Row],[farm_id]],farms[farm_id],farms[district])</f>
        <v>Udaipur</v>
      </c>
      <c r="I782" t="str">
        <f>_xlfn.XLOOKUP(scd[[#This Row],[farm_id]],farms[farm_id],farms[state])</f>
        <v>Rajasthan</v>
      </c>
      <c r="J782" t="str">
        <f>_xlfn.XLOOKUP(scd[[#This Row],[district]],cooperatives[district],cooperatives[cooperative_id])</f>
        <v>Coop_17</v>
      </c>
      <c r="K782" t="str">
        <f>_xlfn.XLOOKUP(scd[[#This Row],[village]],collectioncenters[village],collectioncenters[collection_center_id])</f>
        <v>CC_122</v>
      </c>
      <c r="L782" t="str">
        <f>_xlfn.XLOOKUP(scd[[#This Row],[district]],chillingcenters[district],chillingcenters[chilling_center_id])</f>
        <v>Chill_17</v>
      </c>
      <c r="M782" t="str">
        <f>_xlfn.XLOOKUP(scd[[#This Row],[chilling_center_id]],chillingcenters[chilling_center_id],chillingcenters[zone])</f>
        <v>RJ2</v>
      </c>
      <c r="N782" t="str">
        <f>_xlfn.XLOOKUP(scd[[#This Row],[zone]],plants[zone],plants[processing_plant_id])</f>
        <v>Plant_5</v>
      </c>
      <c r="O782" t="s">
        <v>393</v>
      </c>
      <c r="P782">
        <v>2.1</v>
      </c>
      <c r="Q782">
        <v>10.8</v>
      </c>
      <c r="R782">
        <v>4.54</v>
      </c>
      <c r="S782">
        <v>8.7200000000000006</v>
      </c>
      <c r="T782">
        <v>29.5</v>
      </c>
      <c r="U782">
        <v>7.1</v>
      </c>
      <c r="V782" t="b">
        <v>1</v>
      </c>
      <c r="W782">
        <v>0</v>
      </c>
      <c r="X782">
        <v>533.09</v>
      </c>
      <c r="Y782" s="1">
        <v>45836</v>
      </c>
      <c r="Z782" t="s">
        <v>76</v>
      </c>
      <c r="AA782" t="s">
        <v>42</v>
      </c>
      <c r="AB782" t="s">
        <v>2018</v>
      </c>
      <c r="AC782">
        <v>32</v>
      </c>
      <c r="AD782">
        <v>10.8</v>
      </c>
      <c r="AE782">
        <v>49.36</v>
      </c>
    </row>
    <row r="783" spans="1:31" x14ac:dyDescent="0.25">
      <c r="A783" t="s">
        <v>2521</v>
      </c>
      <c r="B783" s="1">
        <v>45801</v>
      </c>
      <c r="C783" s="2">
        <v>45801.168749999997</v>
      </c>
      <c r="D783" s="2">
        <v>45801.209722222222</v>
      </c>
      <c r="E783" t="s">
        <v>531</v>
      </c>
      <c r="F783" t="str">
        <f>_xlfn.XLOOKUP(scd[[#This Row],[farm_id]],farms[farm_id],farms[farmer_name])</f>
        <v>Farmer_408</v>
      </c>
      <c r="G783" t="str">
        <f>_xlfn.XLOOKUP(scd[[#This Row],[farm_id]],farms[farm_id],farms[village])</f>
        <v>Village_36</v>
      </c>
      <c r="H783" t="str">
        <f>_xlfn.XLOOKUP(scd[[#This Row],[farm_id]],farms[farm_id],farms[district])</f>
        <v>Hubli</v>
      </c>
      <c r="I783" t="str">
        <f>_xlfn.XLOOKUP(scd[[#This Row],[farm_id]],farms[farm_id],farms[state])</f>
        <v>Karnataka</v>
      </c>
      <c r="J783" t="str">
        <f>_xlfn.XLOOKUP(scd[[#This Row],[district]],cooperatives[district],cooperatives[cooperative_id])</f>
        <v>Coop_18</v>
      </c>
      <c r="K783" t="str">
        <f>_xlfn.XLOOKUP(scd[[#This Row],[village]],collectioncenters[village],collectioncenters[collection_center_id])</f>
        <v>CC_129</v>
      </c>
      <c r="L783" t="str">
        <f>_xlfn.XLOOKUP(scd[[#This Row],[district]],chillingcenters[district],chillingcenters[chilling_center_id])</f>
        <v>Chill_18</v>
      </c>
      <c r="M783" t="str">
        <f>_xlfn.XLOOKUP(scd[[#This Row],[chilling_center_id]],chillingcenters[chilling_center_id],chillingcenters[zone])</f>
        <v>KA2</v>
      </c>
      <c r="N783" t="str">
        <f>_xlfn.XLOOKUP(scd[[#This Row],[zone]],plants[zone],plants[processing_plant_id])</f>
        <v>Plant_8</v>
      </c>
      <c r="O783" t="s">
        <v>688</v>
      </c>
      <c r="P783">
        <v>16.600000000000001</v>
      </c>
      <c r="Q783">
        <v>17</v>
      </c>
      <c r="R783">
        <v>4.54</v>
      </c>
      <c r="S783">
        <v>8.9</v>
      </c>
      <c r="T783">
        <v>36.6</v>
      </c>
      <c r="U783">
        <v>12</v>
      </c>
      <c r="V783" t="b">
        <v>0</v>
      </c>
      <c r="W783">
        <v>0</v>
      </c>
      <c r="X783">
        <v>848.3</v>
      </c>
      <c r="Y783" s="1">
        <v>45801</v>
      </c>
      <c r="Z783" t="s">
        <v>41</v>
      </c>
      <c r="AA783" t="s">
        <v>54</v>
      </c>
      <c r="AB783" t="s">
        <v>2522</v>
      </c>
      <c r="AC783">
        <v>59</v>
      </c>
      <c r="AD783">
        <v>17</v>
      </c>
      <c r="AE783">
        <v>49.9</v>
      </c>
    </row>
    <row r="784" spans="1:31" x14ac:dyDescent="0.25">
      <c r="A784" t="s">
        <v>2661</v>
      </c>
      <c r="B784" s="1">
        <v>45806</v>
      </c>
      <c r="C784" s="2">
        <v>45806.207638888889</v>
      </c>
      <c r="D784" s="2">
        <v>45806.274305555555</v>
      </c>
      <c r="E784" t="s">
        <v>824</v>
      </c>
      <c r="F784" t="str">
        <f>_xlfn.XLOOKUP(scd[[#This Row],[farm_id]],farms[farm_id],farms[farmer_name])</f>
        <v>Farmer_522</v>
      </c>
      <c r="G784" t="str">
        <f>_xlfn.XLOOKUP(scd[[#This Row],[farm_id]],farms[farm_id],farms[village])</f>
        <v>Village_137</v>
      </c>
      <c r="H784" t="str">
        <f>_xlfn.XLOOKUP(scd[[#This Row],[farm_id]],farms[farm_id],farms[district])</f>
        <v>Udaipur</v>
      </c>
      <c r="I784" t="str">
        <f>_xlfn.XLOOKUP(scd[[#This Row],[farm_id]],farms[farm_id],farms[state])</f>
        <v>Rajasthan</v>
      </c>
      <c r="J784" t="str">
        <f>_xlfn.XLOOKUP(scd[[#This Row],[district]],cooperatives[district],cooperatives[cooperative_id])</f>
        <v>Coop_17</v>
      </c>
      <c r="K784" t="str">
        <f>_xlfn.XLOOKUP(scd[[#This Row],[village]],collectioncenters[village],collectioncenters[collection_center_id])</f>
        <v>CC_43</v>
      </c>
      <c r="L784" t="str">
        <f>_xlfn.XLOOKUP(scd[[#This Row],[district]],chillingcenters[district],chillingcenters[chilling_center_id])</f>
        <v>Chill_17</v>
      </c>
      <c r="M784" t="str">
        <f>_xlfn.XLOOKUP(scd[[#This Row],[chilling_center_id]],chillingcenters[chilling_center_id],chillingcenters[zone])</f>
        <v>RJ2</v>
      </c>
      <c r="N784" t="str">
        <f>_xlfn.XLOOKUP(scd[[#This Row],[zone]],plants[zone],plants[processing_plant_id])</f>
        <v>Plant_5</v>
      </c>
      <c r="O784" t="s">
        <v>844</v>
      </c>
      <c r="P784">
        <v>33.200000000000003</v>
      </c>
      <c r="Q784">
        <v>96.3</v>
      </c>
      <c r="R784">
        <v>4.54</v>
      </c>
      <c r="S784">
        <v>8.1300000000000008</v>
      </c>
      <c r="T784">
        <v>36.6</v>
      </c>
      <c r="U784">
        <v>12</v>
      </c>
      <c r="V784" t="b">
        <v>0</v>
      </c>
      <c r="W784">
        <v>2.7</v>
      </c>
      <c r="X784">
        <v>4454.42</v>
      </c>
      <c r="Y784" s="1">
        <v>45806</v>
      </c>
      <c r="Z784" t="s">
        <v>41</v>
      </c>
      <c r="AA784" t="s">
        <v>109</v>
      </c>
      <c r="AB784" t="s">
        <v>2662</v>
      </c>
      <c r="AC784">
        <v>96</v>
      </c>
      <c r="AD784">
        <v>93.6</v>
      </c>
      <c r="AE784">
        <v>47.59</v>
      </c>
    </row>
    <row r="785" spans="1:31" x14ac:dyDescent="0.25">
      <c r="A785" t="s">
        <v>2810</v>
      </c>
      <c r="B785" s="1">
        <v>45836</v>
      </c>
      <c r="C785" s="2">
        <v>45836.2</v>
      </c>
      <c r="D785" s="2">
        <v>45836.29583333333</v>
      </c>
      <c r="E785" t="s">
        <v>2008</v>
      </c>
      <c r="F785" t="str">
        <f>_xlfn.XLOOKUP(scd[[#This Row],[farm_id]],farms[farm_id],farms[farmer_name])</f>
        <v>Farmer_190</v>
      </c>
      <c r="G785" t="str">
        <f>_xlfn.XLOOKUP(scd[[#This Row],[farm_id]],farms[farm_id],farms[village])</f>
        <v>Village_179</v>
      </c>
      <c r="H785" t="str">
        <f>_xlfn.XLOOKUP(scd[[#This Row],[farm_id]],farms[farm_id],farms[district])</f>
        <v>Chennai</v>
      </c>
      <c r="I785" t="str">
        <f>_xlfn.XLOOKUP(scd[[#This Row],[farm_id]],farms[farm_id],farms[state])</f>
        <v>Tamil Nadu</v>
      </c>
      <c r="J785" t="str">
        <f>_xlfn.XLOOKUP(scd[[#This Row],[district]],cooperatives[district],cooperatives[cooperative_id])</f>
        <v>Coop_22</v>
      </c>
      <c r="K785" t="str">
        <f>_xlfn.XLOOKUP(scd[[#This Row],[village]],collectioncenters[village],collectioncenters[collection_center_id])</f>
        <v>CC_88</v>
      </c>
      <c r="L785" t="str">
        <f>_xlfn.XLOOKUP(scd[[#This Row],[district]],chillingcenters[district],chillingcenters[chilling_center_id])</f>
        <v>Chill_22</v>
      </c>
      <c r="M785" t="str">
        <f>_xlfn.XLOOKUP(scd[[#This Row],[chilling_center_id]],chillingcenters[chilling_center_id],chillingcenters[zone])</f>
        <v>TN1</v>
      </c>
      <c r="N785" t="str">
        <f>_xlfn.XLOOKUP(scd[[#This Row],[zone]],plants[zone],plants[processing_plant_id])</f>
        <v>Plant_1</v>
      </c>
      <c r="O785" t="s">
        <v>688</v>
      </c>
      <c r="P785">
        <v>4.9000000000000004</v>
      </c>
      <c r="Q785">
        <v>87.4</v>
      </c>
      <c r="R785">
        <v>4.54</v>
      </c>
      <c r="S785">
        <v>8.65</v>
      </c>
      <c r="T785">
        <v>34.799999999999997</v>
      </c>
      <c r="U785">
        <v>12</v>
      </c>
      <c r="V785" t="b">
        <v>1</v>
      </c>
      <c r="W785">
        <v>0</v>
      </c>
      <c r="X785">
        <v>4295.71</v>
      </c>
      <c r="Y785" s="1">
        <v>45837</v>
      </c>
      <c r="Z785" t="s">
        <v>239</v>
      </c>
      <c r="AA785" t="s">
        <v>109</v>
      </c>
      <c r="AB785" t="s">
        <v>2812</v>
      </c>
      <c r="AC785">
        <v>138</v>
      </c>
      <c r="AD785">
        <v>87.4</v>
      </c>
      <c r="AE785">
        <v>49.15</v>
      </c>
    </row>
    <row r="786" spans="1:31" x14ac:dyDescent="0.25">
      <c r="A786" t="s">
        <v>2948</v>
      </c>
      <c r="B786" s="1">
        <v>45790</v>
      </c>
      <c r="C786" s="2">
        <v>45790.310416666667</v>
      </c>
      <c r="D786" s="2">
        <v>45790.313888888886</v>
      </c>
      <c r="E786" t="s">
        <v>2949</v>
      </c>
      <c r="F786" t="str">
        <f>_xlfn.XLOOKUP(scd[[#This Row],[farm_id]],farms[farm_id],farms[farmer_name])</f>
        <v>Farmer_142</v>
      </c>
      <c r="G786" t="str">
        <f>_xlfn.XLOOKUP(scd[[#This Row],[farm_id]],farms[farm_id],farms[village])</f>
        <v>Village_172</v>
      </c>
      <c r="H786" t="str">
        <f>_xlfn.XLOOKUP(scd[[#This Row],[farm_id]],farms[farm_id],farms[district])</f>
        <v>Anand</v>
      </c>
      <c r="I786" t="str">
        <f>_xlfn.XLOOKUP(scd[[#This Row],[farm_id]],farms[farm_id],farms[state])</f>
        <v>Gujarat</v>
      </c>
      <c r="J786" t="str">
        <f>_xlfn.XLOOKUP(scd[[#This Row],[district]],cooperatives[district],cooperatives[cooperative_id])</f>
        <v>Coop_5</v>
      </c>
      <c r="K786" t="str">
        <f>_xlfn.XLOOKUP(scd[[#This Row],[village]],collectioncenters[village],collectioncenters[collection_center_id])</f>
        <v>CC_82</v>
      </c>
      <c r="L786" t="str">
        <f>_xlfn.XLOOKUP(scd[[#This Row],[district]],chillingcenters[district],chillingcenters[chilling_center_id])</f>
        <v>Chill_5</v>
      </c>
      <c r="M786" t="str">
        <f>_xlfn.XLOOKUP(scd[[#This Row],[chilling_center_id]],chillingcenters[chilling_center_id],chillingcenters[zone])</f>
        <v>MH1</v>
      </c>
      <c r="N786" t="str">
        <f>_xlfn.XLOOKUP(scd[[#This Row],[zone]],plants[zone],plants[processing_plant_id])</f>
        <v>Plant_4</v>
      </c>
      <c r="O786" t="s">
        <v>53</v>
      </c>
      <c r="P786">
        <v>27.6</v>
      </c>
      <c r="Q786">
        <v>16.3</v>
      </c>
      <c r="R786">
        <v>4.54</v>
      </c>
      <c r="S786">
        <v>8.68</v>
      </c>
      <c r="T786">
        <v>30.5</v>
      </c>
      <c r="U786">
        <v>7.7</v>
      </c>
      <c r="V786" t="b">
        <v>1</v>
      </c>
      <c r="W786">
        <v>0</v>
      </c>
      <c r="X786">
        <v>802.61</v>
      </c>
      <c r="Y786" s="1">
        <v>45793</v>
      </c>
      <c r="Z786" t="s">
        <v>41</v>
      </c>
      <c r="AA786" t="s">
        <v>42</v>
      </c>
      <c r="AB786" t="s">
        <v>2950</v>
      </c>
      <c r="AC786">
        <v>5</v>
      </c>
      <c r="AD786">
        <v>16.3</v>
      </c>
      <c r="AE786">
        <v>49.24</v>
      </c>
    </row>
    <row r="787" spans="1:31" x14ac:dyDescent="0.25">
      <c r="A787" t="s">
        <v>3351</v>
      </c>
      <c r="B787" s="1">
        <v>45695</v>
      </c>
      <c r="C787" s="2">
        <v>45695.286805555559</v>
      </c>
      <c r="D787" s="2">
        <v>45695.320138888892</v>
      </c>
      <c r="E787" t="s">
        <v>1307</v>
      </c>
      <c r="F787" t="str">
        <f>_xlfn.XLOOKUP(scd[[#This Row],[farm_id]],farms[farm_id],farms[farmer_name])</f>
        <v>Farmer_747</v>
      </c>
      <c r="G787" t="str">
        <f>_xlfn.XLOOKUP(scd[[#This Row],[farm_id]],farms[farm_id],farms[village])</f>
        <v>Village_130</v>
      </c>
      <c r="H787" t="str">
        <f>_xlfn.XLOOKUP(scd[[#This Row],[farm_id]],farms[farm_id],farms[district])</f>
        <v>Vadodara</v>
      </c>
      <c r="I787" t="str">
        <f>_xlfn.XLOOKUP(scd[[#This Row],[farm_id]],farms[farm_id],farms[state])</f>
        <v>Gujarat</v>
      </c>
      <c r="J787" t="str">
        <f>_xlfn.XLOOKUP(scd[[#This Row],[district]],cooperatives[district],cooperatives[cooperative_id])</f>
        <v>Coop_6</v>
      </c>
      <c r="K787" t="str">
        <f>_xlfn.XLOOKUP(scd[[#This Row],[village]],collectioncenters[village],collectioncenters[collection_center_id])</f>
        <v>CC_36</v>
      </c>
      <c r="L787" t="str">
        <f>_xlfn.XLOOKUP(scd[[#This Row],[district]],chillingcenters[district],chillingcenters[chilling_center_id])</f>
        <v>Chill_6</v>
      </c>
      <c r="M787" t="str">
        <f>_xlfn.XLOOKUP(scd[[#This Row],[chilling_center_id]],chillingcenters[chilling_center_id],chillingcenters[zone])</f>
        <v>MH1</v>
      </c>
      <c r="N787" t="str">
        <f>_xlfn.XLOOKUP(scd[[#This Row],[zone]],plants[zone],plants[processing_plant_id])</f>
        <v>Plant_4</v>
      </c>
      <c r="O787" t="s">
        <v>1048</v>
      </c>
      <c r="P787">
        <v>5.3</v>
      </c>
      <c r="Q787">
        <v>38.299999999999997</v>
      </c>
      <c r="R787">
        <v>4.54</v>
      </c>
      <c r="S787">
        <v>8.48</v>
      </c>
      <c r="T787">
        <v>29.2</v>
      </c>
      <c r="U787">
        <v>4</v>
      </c>
      <c r="V787" t="b">
        <v>1</v>
      </c>
      <c r="W787">
        <v>0</v>
      </c>
      <c r="X787">
        <v>1862.91</v>
      </c>
      <c r="Y787" s="1">
        <v>45702</v>
      </c>
      <c r="Z787" t="s">
        <v>118</v>
      </c>
      <c r="AA787" t="s">
        <v>42</v>
      </c>
      <c r="AB787" t="s">
        <v>3353</v>
      </c>
      <c r="AC787">
        <v>48</v>
      </c>
      <c r="AD787">
        <v>38.299999999999997</v>
      </c>
      <c r="AE787">
        <v>48.64</v>
      </c>
    </row>
    <row r="788" spans="1:31" x14ac:dyDescent="0.25">
      <c r="A788" t="s">
        <v>570</v>
      </c>
      <c r="B788" s="1">
        <v>45698</v>
      </c>
      <c r="C788" s="2">
        <v>45698.394444444442</v>
      </c>
      <c r="D788" s="2">
        <v>45698.418749999997</v>
      </c>
      <c r="E788" t="s">
        <v>571</v>
      </c>
      <c r="F788" t="str">
        <f>_xlfn.XLOOKUP(scd[[#This Row],[farm_id]],farms[farm_id],farms[farmer_name])</f>
        <v>Farmer_258</v>
      </c>
      <c r="G788" t="str">
        <f>_xlfn.XLOOKUP(scd[[#This Row],[farm_id]],farms[farm_id],farms[village])</f>
        <v>Village_99</v>
      </c>
      <c r="H788" t="str">
        <f>_xlfn.XLOOKUP(scd[[#This Row],[farm_id]],farms[farm_id],farms[district])</f>
        <v>Hisar</v>
      </c>
      <c r="I788" t="str">
        <f>_xlfn.XLOOKUP(scd[[#This Row],[farm_id]],farms[farm_id],farms[state])</f>
        <v>Haryana</v>
      </c>
      <c r="J788" t="str">
        <f>_xlfn.XLOOKUP(scd[[#This Row],[district]],cooperatives[district],cooperatives[cooperative_id])</f>
        <v>Coop_15</v>
      </c>
      <c r="K788" t="str">
        <f>_xlfn.XLOOKUP(scd[[#This Row],[village]],collectioncenters[village],collectioncenters[collection_center_id])</f>
        <v>CC_195</v>
      </c>
      <c r="L788" t="str">
        <f>_xlfn.XLOOKUP(scd[[#This Row],[district]],chillingcenters[district],chillingcenters[chilling_center_id])</f>
        <v>Chill_15</v>
      </c>
      <c r="M788" t="str">
        <f>_xlfn.XLOOKUP(scd[[#This Row],[chilling_center_id]],chillingcenters[chilling_center_id],chillingcenters[zone])</f>
        <v>HR2</v>
      </c>
      <c r="N788" t="str">
        <f>_xlfn.XLOOKUP(scd[[#This Row],[zone]],plants[zone],plants[processing_plant_id])</f>
        <v>Plant_12</v>
      </c>
      <c r="O788" t="s">
        <v>575</v>
      </c>
      <c r="P788">
        <v>14.3</v>
      </c>
      <c r="Q788">
        <v>83.2</v>
      </c>
      <c r="R788">
        <v>4.55</v>
      </c>
      <c r="S788">
        <v>8.6</v>
      </c>
      <c r="T788">
        <v>32.5</v>
      </c>
      <c r="U788">
        <v>9.6</v>
      </c>
      <c r="V788" t="b">
        <v>1</v>
      </c>
      <c r="W788">
        <v>0</v>
      </c>
      <c r="X788">
        <v>4080.96</v>
      </c>
      <c r="Y788" s="1">
        <v>45700</v>
      </c>
      <c r="Z788" t="s">
        <v>41</v>
      </c>
      <c r="AA788" t="s">
        <v>109</v>
      </c>
      <c r="AB788" t="s">
        <v>576</v>
      </c>
      <c r="AC788">
        <v>35</v>
      </c>
      <c r="AD788">
        <v>83.2</v>
      </c>
      <c r="AE788">
        <v>49.05</v>
      </c>
    </row>
    <row r="789" spans="1:31" x14ac:dyDescent="0.25">
      <c r="A789" t="s">
        <v>761</v>
      </c>
      <c r="B789" s="1">
        <v>45760</v>
      </c>
      <c r="C789" s="2">
        <v>45760.321527777778</v>
      </c>
      <c r="D789" s="2">
        <v>45760.375</v>
      </c>
      <c r="E789" t="s">
        <v>445</v>
      </c>
      <c r="F789" t="str">
        <f>_xlfn.XLOOKUP(scd[[#This Row],[farm_id]],farms[farm_id],farms[farmer_name])</f>
        <v>Farmer_408</v>
      </c>
      <c r="G789" t="str">
        <f>_xlfn.XLOOKUP(scd[[#This Row],[farm_id]],farms[farm_id],farms[village])</f>
        <v>Village_42</v>
      </c>
      <c r="H789" t="str">
        <f>_xlfn.XLOOKUP(scd[[#This Row],[farm_id]],farms[farm_id],farms[district])</f>
        <v>Coimbatore</v>
      </c>
      <c r="I789" t="str">
        <f>_xlfn.XLOOKUP(scd[[#This Row],[farm_id]],farms[farm_id],farms[state])</f>
        <v>Tamil Nadu</v>
      </c>
      <c r="J789" t="str">
        <f>_xlfn.XLOOKUP(scd[[#This Row],[district]],cooperatives[district],cooperatives[cooperative_id])</f>
        <v>Coop_25</v>
      </c>
      <c r="K789" t="str">
        <f>_xlfn.XLOOKUP(scd[[#This Row],[village]],collectioncenters[village],collectioncenters[collection_center_id])</f>
        <v>CC_136</v>
      </c>
      <c r="L789" t="str">
        <f>_xlfn.XLOOKUP(scd[[#This Row],[district]],chillingcenters[district],chillingcenters[chilling_center_id])</f>
        <v>Chill_25</v>
      </c>
      <c r="M789" t="str">
        <f>_xlfn.XLOOKUP(scd[[#This Row],[chilling_center_id]],chillingcenters[chilling_center_id],chillingcenters[zone])</f>
        <v>TN2</v>
      </c>
      <c r="N789" t="str">
        <f>_xlfn.XLOOKUP(scd[[#This Row],[zone]],plants[zone],plants[processing_plant_id])</f>
        <v>Plant_10</v>
      </c>
      <c r="O789" t="s">
        <v>75</v>
      </c>
      <c r="P789">
        <v>3.2</v>
      </c>
      <c r="Q789">
        <v>7.4</v>
      </c>
      <c r="R789">
        <v>4.55</v>
      </c>
      <c r="S789">
        <v>8.61</v>
      </c>
      <c r="T789">
        <v>35.4</v>
      </c>
      <c r="U789">
        <v>12</v>
      </c>
      <c r="V789" t="b">
        <v>1</v>
      </c>
      <c r="W789">
        <v>0</v>
      </c>
      <c r="X789">
        <v>363.19</v>
      </c>
      <c r="Y789" s="1">
        <v>45762</v>
      </c>
      <c r="Z789" t="s">
        <v>76</v>
      </c>
      <c r="AA789" t="s">
        <v>42</v>
      </c>
      <c r="AB789" t="s">
        <v>763</v>
      </c>
      <c r="AC789">
        <v>77</v>
      </c>
      <c r="AD789">
        <v>7.4</v>
      </c>
      <c r="AE789">
        <v>49.08</v>
      </c>
    </row>
    <row r="790" spans="1:31" x14ac:dyDescent="0.25">
      <c r="A790" t="s">
        <v>3214</v>
      </c>
      <c r="B790" s="1">
        <v>45661</v>
      </c>
      <c r="C790" s="2">
        <v>45661.417361111111</v>
      </c>
      <c r="D790" s="2">
        <v>45661.455555555556</v>
      </c>
      <c r="E790" t="s">
        <v>2706</v>
      </c>
      <c r="F790" t="str">
        <f>_xlfn.XLOOKUP(scd[[#This Row],[farm_id]],farms[farm_id],farms[farmer_name])</f>
        <v>Farmer_428</v>
      </c>
      <c r="G790" t="str">
        <f>_xlfn.XLOOKUP(scd[[#This Row],[farm_id]],farms[farm_id],farms[village])</f>
        <v>Village_110</v>
      </c>
      <c r="H790" t="str">
        <f>_xlfn.XLOOKUP(scd[[#This Row],[farm_id]],farms[farm_id],farms[district])</f>
        <v>Jalandhar</v>
      </c>
      <c r="I790" t="str">
        <f>_xlfn.XLOOKUP(scd[[#This Row],[farm_id]],farms[farm_id],farms[state])</f>
        <v>Punjab</v>
      </c>
      <c r="J790" t="str">
        <f>_xlfn.XLOOKUP(scd[[#This Row],[district]],cooperatives[district],cooperatives[cooperative_id])</f>
        <v>Coop_26</v>
      </c>
      <c r="K790" t="str">
        <f>_xlfn.XLOOKUP(scd[[#This Row],[village]],collectioncenters[village],collectioncenters[collection_center_id])</f>
        <v>CC_14</v>
      </c>
      <c r="L790" t="str">
        <f>_xlfn.XLOOKUP(scd[[#This Row],[district]],chillingcenters[district],chillingcenters[chilling_center_id])</f>
        <v>Chill_26</v>
      </c>
      <c r="M790" t="str">
        <f>_xlfn.XLOOKUP(scd[[#This Row],[chilling_center_id]],chillingcenters[chilling_center_id],chillingcenters[zone])</f>
        <v>PJ1</v>
      </c>
      <c r="N790" t="str">
        <f>_xlfn.XLOOKUP(scd[[#This Row],[zone]],plants[zone],plants[processing_plant_id])</f>
        <v>Plant_3</v>
      </c>
      <c r="O790" t="s">
        <v>313</v>
      </c>
      <c r="P790">
        <v>2.8</v>
      </c>
      <c r="Q790">
        <v>23.9</v>
      </c>
      <c r="R790">
        <v>4.55</v>
      </c>
      <c r="S790">
        <v>9.1199999999999992</v>
      </c>
      <c r="T790">
        <v>24.9</v>
      </c>
      <c r="U790">
        <v>5.7</v>
      </c>
      <c r="V790" t="b">
        <v>1</v>
      </c>
      <c r="W790">
        <v>0</v>
      </c>
      <c r="X790">
        <v>1209.58</v>
      </c>
      <c r="Y790" s="1">
        <v>45663</v>
      </c>
      <c r="Z790" t="s">
        <v>41</v>
      </c>
      <c r="AA790" t="s">
        <v>420</v>
      </c>
      <c r="AB790" t="s">
        <v>3215</v>
      </c>
      <c r="AC790">
        <v>55</v>
      </c>
      <c r="AD790">
        <v>23.9</v>
      </c>
      <c r="AE790">
        <v>50.61</v>
      </c>
    </row>
    <row r="791" spans="1:31" x14ac:dyDescent="0.25">
      <c r="A791" t="s">
        <v>233</v>
      </c>
      <c r="B791" s="1">
        <v>45787</v>
      </c>
      <c r="C791" s="2">
        <v>45787.383333333331</v>
      </c>
      <c r="D791" s="2">
        <v>45787.480555555558</v>
      </c>
      <c r="E791" t="s">
        <v>234</v>
      </c>
      <c r="F791" t="str">
        <f>_xlfn.XLOOKUP(scd[[#This Row],[farm_id]],farms[farm_id],farms[farmer_name])</f>
        <v>Farmer_558</v>
      </c>
      <c r="G791" t="str">
        <f>_xlfn.XLOOKUP(scd[[#This Row],[farm_id]],farms[farm_id],farms[village])</f>
        <v>Village_96</v>
      </c>
      <c r="H791" t="str">
        <f>_xlfn.XLOOKUP(scd[[#This Row],[farm_id]],farms[farm_id],farms[district])</f>
        <v>Hisar</v>
      </c>
      <c r="I791" t="str">
        <f>_xlfn.XLOOKUP(scd[[#This Row],[farm_id]],farms[farm_id],farms[state])</f>
        <v>Haryana</v>
      </c>
      <c r="J791" t="str">
        <f>_xlfn.XLOOKUP(scd[[#This Row],[district]],cooperatives[district],cooperatives[cooperative_id])</f>
        <v>Coop_15</v>
      </c>
      <c r="K791" t="str">
        <f>_xlfn.XLOOKUP(scd[[#This Row],[village]],collectioncenters[village],collectioncenters[collection_center_id])</f>
        <v>CC_192</v>
      </c>
      <c r="L791" t="str">
        <f>_xlfn.XLOOKUP(scd[[#This Row],[district]],chillingcenters[district],chillingcenters[chilling_center_id])</f>
        <v>Chill_15</v>
      </c>
      <c r="M791" t="str">
        <f>_xlfn.XLOOKUP(scd[[#This Row],[chilling_center_id]],chillingcenters[chilling_center_id],chillingcenters[zone])</f>
        <v>HR2</v>
      </c>
      <c r="N791" t="str">
        <f>_xlfn.XLOOKUP(scd[[#This Row],[zone]],plants[zone],plants[processing_plant_id])</f>
        <v>Plant_12</v>
      </c>
      <c r="O791" t="s">
        <v>238</v>
      </c>
      <c r="P791">
        <v>30.5</v>
      </c>
      <c r="Q791">
        <v>34</v>
      </c>
      <c r="R791">
        <v>4.5599999999999996</v>
      </c>
      <c r="S791">
        <v>8.58</v>
      </c>
      <c r="T791">
        <v>32.9</v>
      </c>
      <c r="U791">
        <v>9.6999999999999993</v>
      </c>
      <c r="V791" t="b">
        <v>0</v>
      </c>
      <c r="W791">
        <v>2.52</v>
      </c>
      <c r="X791">
        <v>1543.78</v>
      </c>
      <c r="Y791" s="1">
        <v>45787</v>
      </c>
      <c r="Z791" t="s">
        <v>239</v>
      </c>
      <c r="AA791" t="s">
        <v>42</v>
      </c>
      <c r="AB791" t="s">
        <v>240</v>
      </c>
      <c r="AC791">
        <v>140</v>
      </c>
      <c r="AD791">
        <v>31.48</v>
      </c>
      <c r="AE791">
        <v>49.04</v>
      </c>
    </row>
    <row r="792" spans="1:31" x14ac:dyDescent="0.25">
      <c r="A792" t="s">
        <v>948</v>
      </c>
      <c r="B792" s="1">
        <v>45822</v>
      </c>
      <c r="C792" s="2">
        <v>45822.306944444441</v>
      </c>
      <c r="D792" s="2">
        <v>45822.362500000003</v>
      </c>
      <c r="E792" t="s">
        <v>949</v>
      </c>
      <c r="F792" t="str">
        <f>_xlfn.XLOOKUP(scd[[#This Row],[farm_id]],farms[farm_id],farms[farmer_name])</f>
        <v>Farmer_775</v>
      </c>
      <c r="G792" t="str">
        <f>_xlfn.XLOOKUP(scd[[#This Row],[farm_id]],farms[farm_id],farms[village])</f>
        <v>Village_13</v>
      </c>
      <c r="H792" t="str">
        <f>_xlfn.XLOOKUP(scd[[#This Row],[farm_id]],farms[farm_id],farms[district])</f>
        <v>Anand</v>
      </c>
      <c r="I792" t="str">
        <f>_xlfn.XLOOKUP(scd[[#This Row],[farm_id]],farms[farm_id],farms[state])</f>
        <v>Gujarat</v>
      </c>
      <c r="J792" t="str">
        <f>_xlfn.XLOOKUP(scd[[#This Row],[district]],cooperatives[district],cooperatives[cooperative_id])</f>
        <v>Coop_5</v>
      </c>
      <c r="K792" t="str">
        <f>_xlfn.XLOOKUP(scd[[#This Row],[village]],collectioncenters[village],collectioncenters[collection_center_id])</f>
        <v>CC_35</v>
      </c>
      <c r="L792" t="str">
        <f>_xlfn.XLOOKUP(scd[[#This Row],[district]],chillingcenters[district],chillingcenters[chilling_center_id])</f>
        <v>Chill_5</v>
      </c>
      <c r="M792" t="str">
        <f>_xlfn.XLOOKUP(scd[[#This Row],[chilling_center_id]],chillingcenters[chilling_center_id],chillingcenters[zone])</f>
        <v>MH1</v>
      </c>
      <c r="N792" t="str">
        <f>_xlfn.XLOOKUP(scd[[#This Row],[zone]],plants[zone],plants[processing_plant_id])</f>
        <v>Plant_4</v>
      </c>
      <c r="O792" t="s">
        <v>138</v>
      </c>
      <c r="P792">
        <v>12.4</v>
      </c>
      <c r="Q792">
        <v>51.4</v>
      </c>
      <c r="R792">
        <v>4.5599999999999996</v>
      </c>
      <c r="S792">
        <v>8.74</v>
      </c>
      <c r="T792">
        <v>32.299999999999997</v>
      </c>
      <c r="U792">
        <v>10.3</v>
      </c>
      <c r="V792" t="b">
        <v>0</v>
      </c>
      <c r="W792">
        <v>2.4</v>
      </c>
      <c r="X792">
        <v>2426.48</v>
      </c>
      <c r="Y792" s="1">
        <v>45825</v>
      </c>
      <c r="Z792" t="s">
        <v>76</v>
      </c>
      <c r="AA792" t="s">
        <v>216</v>
      </c>
      <c r="AB792" t="s">
        <v>951</v>
      </c>
      <c r="AC792">
        <v>80</v>
      </c>
      <c r="AD792">
        <v>49</v>
      </c>
      <c r="AE792">
        <v>49.52</v>
      </c>
    </row>
    <row r="793" spans="1:31" x14ac:dyDescent="0.25">
      <c r="A793" t="s">
        <v>1481</v>
      </c>
      <c r="B793" s="1">
        <v>45694</v>
      </c>
      <c r="C793" s="2">
        <v>45694.388888888891</v>
      </c>
      <c r="D793" s="2">
        <v>45694.454861111109</v>
      </c>
      <c r="E793" t="s">
        <v>1482</v>
      </c>
      <c r="F793" t="str">
        <f>_xlfn.XLOOKUP(scd[[#This Row],[farm_id]],farms[farm_id],farms[farmer_name])</f>
        <v>Farmer_349</v>
      </c>
      <c r="G793" t="str">
        <f>_xlfn.XLOOKUP(scd[[#This Row],[farm_id]],farms[farm_id],farms[village])</f>
        <v>Village_176</v>
      </c>
      <c r="H793" t="str">
        <f>_xlfn.XLOOKUP(scd[[#This Row],[farm_id]],farms[farm_id],farms[district])</f>
        <v>Vadodara</v>
      </c>
      <c r="I793" t="str">
        <f>_xlfn.XLOOKUP(scd[[#This Row],[farm_id]],farms[farm_id],farms[state])</f>
        <v>Gujarat</v>
      </c>
      <c r="J793" t="str">
        <f>_xlfn.XLOOKUP(scd[[#This Row],[district]],cooperatives[district],cooperatives[cooperative_id])</f>
        <v>Coop_6</v>
      </c>
      <c r="K793" t="str">
        <f>_xlfn.XLOOKUP(scd[[#This Row],[village]],collectioncenters[village],collectioncenters[collection_center_id])</f>
        <v>CC_85</v>
      </c>
      <c r="L793" t="str">
        <f>_xlfn.XLOOKUP(scd[[#This Row],[district]],chillingcenters[district],chillingcenters[chilling_center_id])</f>
        <v>Chill_6</v>
      </c>
      <c r="M793" t="str">
        <f>_xlfn.XLOOKUP(scd[[#This Row],[chilling_center_id]],chillingcenters[chilling_center_id],chillingcenters[zone])</f>
        <v>MH1</v>
      </c>
      <c r="N793" t="str">
        <f>_xlfn.XLOOKUP(scd[[#This Row],[zone]],plants[zone],plants[processing_plant_id])</f>
        <v>Plant_4</v>
      </c>
      <c r="O793" t="s">
        <v>784</v>
      </c>
      <c r="P793">
        <v>38.9</v>
      </c>
      <c r="Q793">
        <v>9.1</v>
      </c>
      <c r="R793">
        <v>4.5599999999999996</v>
      </c>
      <c r="S793">
        <v>8.11</v>
      </c>
      <c r="T793">
        <v>27.7</v>
      </c>
      <c r="U793">
        <v>10.8</v>
      </c>
      <c r="V793" t="b">
        <v>1</v>
      </c>
      <c r="W793">
        <v>0.14000000000000001</v>
      </c>
      <c r="X793">
        <v>426.76</v>
      </c>
      <c r="Y793" s="1">
        <v>45701</v>
      </c>
      <c r="Z793" t="s">
        <v>41</v>
      </c>
      <c r="AA793" t="s">
        <v>109</v>
      </c>
      <c r="AB793" t="s">
        <v>1484</v>
      </c>
      <c r="AC793">
        <v>95</v>
      </c>
      <c r="AD793">
        <v>8.9599999999999902</v>
      </c>
      <c r="AE793">
        <v>47.63</v>
      </c>
    </row>
    <row r="794" spans="1:31" x14ac:dyDescent="0.25">
      <c r="A794" t="s">
        <v>1737</v>
      </c>
      <c r="B794" s="1">
        <v>45717</v>
      </c>
      <c r="C794" s="2">
        <v>45717.331944444442</v>
      </c>
      <c r="D794" s="2">
        <v>45717.411805555559</v>
      </c>
      <c r="E794" t="s">
        <v>1281</v>
      </c>
      <c r="F794" t="str">
        <f>_xlfn.XLOOKUP(scd[[#This Row],[farm_id]],farms[farm_id],farms[farmer_name])</f>
        <v>Farmer_55</v>
      </c>
      <c r="G794" t="str">
        <f>_xlfn.XLOOKUP(scd[[#This Row],[farm_id]],farms[farm_id],farms[village])</f>
        <v>Village_135</v>
      </c>
      <c r="H794" t="str">
        <f>_xlfn.XLOOKUP(scd[[#This Row],[farm_id]],farms[farm_id],farms[district])</f>
        <v>Hisar</v>
      </c>
      <c r="I794" t="str">
        <f>_xlfn.XLOOKUP(scd[[#This Row],[farm_id]],farms[farm_id],farms[state])</f>
        <v>Haryana</v>
      </c>
      <c r="J794" t="str">
        <f>_xlfn.XLOOKUP(scd[[#This Row],[district]],cooperatives[district],cooperatives[cooperative_id])</f>
        <v>Coop_15</v>
      </c>
      <c r="K794" t="str">
        <f>_xlfn.XLOOKUP(scd[[#This Row],[village]],collectioncenters[village],collectioncenters[collection_center_id])</f>
        <v>CC_41</v>
      </c>
      <c r="L794" t="str">
        <f>_xlfn.XLOOKUP(scd[[#This Row],[district]],chillingcenters[district],chillingcenters[chilling_center_id])</f>
        <v>Chill_15</v>
      </c>
      <c r="M794" t="str">
        <f>_xlfn.XLOOKUP(scd[[#This Row],[chilling_center_id]],chillingcenters[chilling_center_id],chillingcenters[zone])</f>
        <v>HR2</v>
      </c>
      <c r="N794" t="str">
        <f>_xlfn.XLOOKUP(scd[[#This Row],[zone]],plants[zone],plants[processing_plant_id])</f>
        <v>Plant_12</v>
      </c>
      <c r="O794" t="s">
        <v>259</v>
      </c>
      <c r="P794">
        <v>8.1999999999999993</v>
      </c>
      <c r="Q794">
        <v>104.4</v>
      </c>
      <c r="R794">
        <v>4.5599999999999996</v>
      </c>
      <c r="S794">
        <v>8.4</v>
      </c>
      <c r="T794">
        <v>33.299999999999997</v>
      </c>
      <c r="U794">
        <v>12</v>
      </c>
      <c r="V794" t="b">
        <v>0</v>
      </c>
      <c r="W794">
        <v>0</v>
      </c>
      <c r="X794">
        <v>5063.3999999999996</v>
      </c>
      <c r="Y794" s="1">
        <v>45719</v>
      </c>
      <c r="Z794" t="s">
        <v>41</v>
      </c>
      <c r="AA794" t="s">
        <v>42</v>
      </c>
      <c r="AB794" t="s">
        <v>1738</v>
      </c>
      <c r="AC794">
        <v>115</v>
      </c>
      <c r="AD794">
        <v>104.4</v>
      </c>
      <c r="AE794">
        <v>48.5</v>
      </c>
    </row>
    <row r="795" spans="1:31" x14ac:dyDescent="0.25">
      <c r="A795" t="s">
        <v>2316</v>
      </c>
      <c r="B795" s="1">
        <v>45798</v>
      </c>
      <c r="C795" s="2">
        <v>45798.265277777777</v>
      </c>
      <c r="D795" s="2">
        <v>45798.310416666667</v>
      </c>
      <c r="E795" t="s">
        <v>2112</v>
      </c>
      <c r="F795" t="str">
        <f>_xlfn.XLOOKUP(scd[[#This Row],[farm_id]],farms[farm_id],farms[farmer_name])</f>
        <v>Farmer_859</v>
      </c>
      <c r="G795" t="str">
        <f>_xlfn.XLOOKUP(scd[[#This Row],[farm_id]],farms[farm_id],farms[village])</f>
        <v>Village_169</v>
      </c>
      <c r="H795" t="str">
        <f>_xlfn.XLOOKUP(scd[[#This Row],[farm_id]],farms[farm_id],farms[district])</f>
        <v>Mysore</v>
      </c>
      <c r="I795" t="str">
        <f>_xlfn.XLOOKUP(scd[[#This Row],[farm_id]],farms[farm_id],farms[state])</f>
        <v>Karnataka</v>
      </c>
      <c r="J795" t="str">
        <f>_xlfn.XLOOKUP(scd[[#This Row],[district]],cooperatives[district],cooperatives[cooperative_id])</f>
        <v>Coop_11</v>
      </c>
      <c r="K795" t="str">
        <f>_xlfn.XLOOKUP(scd[[#This Row],[village]],collectioncenters[village],collectioncenters[collection_center_id])</f>
        <v>CC_78</v>
      </c>
      <c r="L795" t="str">
        <f>_xlfn.XLOOKUP(scd[[#This Row],[district]],chillingcenters[district],chillingcenters[chilling_center_id])</f>
        <v>Chill_11</v>
      </c>
      <c r="M795" t="str">
        <f>_xlfn.XLOOKUP(scd[[#This Row],[chilling_center_id]],chillingcenters[chilling_center_id],chillingcenters[zone])</f>
        <v>KA1</v>
      </c>
      <c r="N795" t="str">
        <f>_xlfn.XLOOKUP(scd[[#This Row],[zone]],plants[zone],plants[processing_plant_id])</f>
        <v>Plant_6</v>
      </c>
      <c r="O795" t="s">
        <v>245</v>
      </c>
      <c r="P795">
        <v>6.2</v>
      </c>
      <c r="Q795">
        <v>28.3</v>
      </c>
      <c r="R795">
        <v>4.5599999999999996</v>
      </c>
      <c r="S795">
        <v>8.42</v>
      </c>
      <c r="T795">
        <v>32</v>
      </c>
      <c r="U795">
        <v>10.199999999999999</v>
      </c>
      <c r="V795" t="b">
        <v>0</v>
      </c>
      <c r="W795">
        <v>2.75</v>
      </c>
      <c r="X795">
        <v>1240.71</v>
      </c>
      <c r="Y795" s="1">
        <v>45800</v>
      </c>
      <c r="Z795" t="s">
        <v>118</v>
      </c>
      <c r="AA795" t="s">
        <v>42</v>
      </c>
      <c r="AB795" t="s">
        <v>2318</v>
      </c>
      <c r="AC795">
        <v>65</v>
      </c>
      <c r="AD795">
        <v>25.55</v>
      </c>
      <c r="AE795">
        <v>48.56</v>
      </c>
    </row>
    <row r="796" spans="1:31" x14ac:dyDescent="0.25">
      <c r="A796" t="s">
        <v>2492</v>
      </c>
      <c r="B796" s="1">
        <v>45704</v>
      </c>
      <c r="C796" s="2">
        <v>45704.292361111111</v>
      </c>
      <c r="D796" s="2">
        <v>45704.334722222222</v>
      </c>
      <c r="E796" t="s">
        <v>2049</v>
      </c>
      <c r="F796" t="str">
        <f>_xlfn.XLOOKUP(scd[[#This Row],[farm_id]],farms[farm_id],farms[farmer_name])</f>
        <v>Farmer_512</v>
      </c>
      <c r="G796" t="str">
        <f>_xlfn.XLOOKUP(scd[[#This Row],[farm_id]],farms[farm_id],farms[village])</f>
        <v>Village_173</v>
      </c>
      <c r="H796" t="str">
        <f>_xlfn.XLOOKUP(scd[[#This Row],[farm_id]],farms[farm_id],farms[district])</f>
        <v>Ahmedabad</v>
      </c>
      <c r="I796" t="str">
        <f>_xlfn.XLOOKUP(scd[[#This Row],[farm_id]],farms[farm_id],farms[state])</f>
        <v>Gujarat</v>
      </c>
      <c r="J796" t="str">
        <f>_xlfn.XLOOKUP(scd[[#This Row],[district]],cooperatives[district],cooperatives[cooperative_id])</f>
        <v>Coop_24</v>
      </c>
      <c r="K796" t="str">
        <f>_xlfn.XLOOKUP(scd[[#This Row],[village]],collectioncenters[village],collectioncenters[collection_center_id])</f>
        <v>CC_83</v>
      </c>
      <c r="L796" t="str">
        <f>_xlfn.XLOOKUP(scd[[#This Row],[district]],chillingcenters[district],chillingcenters[chilling_center_id])</f>
        <v>Chill_24</v>
      </c>
      <c r="M796" t="str">
        <f>_xlfn.XLOOKUP(scd[[#This Row],[chilling_center_id]],chillingcenters[chilling_center_id],chillingcenters[zone])</f>
        <v>MH1</v>
      </c>
      <c r="N796" t="str">
        <f>_xlfn.XLOOKUP(scd[[#This Row],[zone]],plants[zone],plants[processing_plant_id])</f>
        <v>Plant_4</v>
      </c>
      <c r="O796" t="s">
        <v>231</v>
      </c>
      <c r="P796">
        <v>5.4</v>
      </c>
      <c r="Q796">
        <v>89.2</v>
      </c>
      <c r="R796">
        <v>4.5599999999999996</v>
      </c>
      <c r="S796">
        <v>8.23</v>
      </c>
      <c r="T796">
        <v>29.9</v>
      </c>
      <c r="U796">
        <v>5.7</v>
      </c>
      <c r="V796" t="b">
        <v>1</v>
      </c>
      <c r="W796">
        <v>0.43</v>
      </c>
      <c r="X796">
        <v>4260.07</v>
      </c>
      <c r="Y796" s="1">
        <v>45707</v>
      </c>
      <c r="Z796" t="s">
        <v>41</v>
      </c>
      <c r="AA796" t="s">
        <v>109</v>
      </c>
      <c r="AB796" t="s">
        <v>2493</v>
      </c>
      <c r="AC796">
        <v>61</v>
      </c>
      <c r="AD796">
        <v>88.77</v>
      </c>
      <c r="AE796">
        <v>47.99</v>
      </c>
    </row>
    <row r="797" spans="1:31" x14ac:dyDescent="0.25">
      <c r="A797" t="s">
        <v>3210</v>
      </c>
      <c r="B797" s="1">
        <v>45723</v>
      </c>
      <c r="C797" s="2">
        <v>45723.344444444447</v>
      </c>
      <c r="D797" s="2">
        <v>45723.362500000003</v>
      </c>
      <c r="E797" t="s">
        <v>608</v>
      </c>
      <c r="F797" t="str">
        <f>_xlfn.XLOOKUP(scd[[#This Row],[farm_id]],farms[farm_id],farms[farmer_name])</f>
        <v>Farmer_344</v>
      </c>
      <c r="G797" t="str">
        <f>_xlfn.XLOOKUP(scd[[#This Row],[farm_id]],farms[farm_id],farms[village])</f>
        <v>Village_180</v>
      </c>
      <c r="H797" t="str">
        <f>_xlfn.XLOOKUP(scd[[#This Row],[farm_id]],farms[farm_id],farms[district])</f>
        <v>Anand</v>
      </c>
      <c r="I797" t="str">
        <f>_xlfn.XLOOKUP(scd[[#This Row],[farm_id]],farms[farm_id],farms[state])</f>
        <v>Gujarat</v>
      </c>
      <c r="J797" t="str">
        <f>_xlfn.XLOOKUP(scd[[#This Row],[district]],cooperatives[district],cooperatives[cooperative_id])</f>
        <v>Coop_5</v>
      </c>
      <c r="K797" t="str">
        <f>_xlfn.XLOOKUP(scd[[#This Row],[village]],collectioncenters[village],collectioncenters[collection_center_id])</f>
        <v>CC_90</v>
      </c>
      <c r="L797" t="str">
        <f>_xlfn.XLOOKUP(scd[[#This Row],[district]],chillingcenters[district],chillingcenters[chilling_center_id])</f>
        <v>Chill_5</v>
      </c>
      <c r="M797" t="str">
        <f>_xlfn.XLOOKUP(scd[[#This Row],[chilling_center_id]],chillingcenters[chilling_center_id],chillingcenters[zone])</f>
        <v>MH1</v>
      </c>
      <c r="N797" t="str">
        <f>_xlfn.XLOOKUP(scd[[#This Row],[zone]],plants[zone],plants[processing_plant_id])</f>
        <v>Plant_4</v>
      </c>
      <c r="O797" t="s">
        <v>64</v>
      </c>
      <c r="P797">
        <v>4.7</v>
      </c>
      <c r="Q797">
        <v>69.5</v>
      </c>
      <c r="R797">
        <v>4.5599999999999996</v>
      </c>
      <c r="S797">
        <v>8.6199999999999992</v>
      </c>
      <c r="T797">
        <v>29.6</v>
      </c>
      <c r="U797">
        <v>9.3000000000000007</v>
      </c>
      <c r="V797" t="b">
        <v>1</v>
      </c>
      <c r="W797">
        <v>0.35</v>
      </c>
      <c r="X797">
        <v>3399.41</v>
      </c>
      <c r="Y797" s="1">
        <v>45724</v>
      </c>
      <c r="Z797" t="s">
        <v>118</v>
      </c>
      <c r="AA797" t="s">
        <v>109</v>
      </c>
      <c r="AB797" t="s">
        <v>3211</v>
      </c>
      <c r="AC797">
        <v>26</v>
      </c>
      <c r="AD797">
        <v>69.150000000000006</v>
      </c>
      <c r="AE797">
        <v>49.16</v>
      </c>
    </row>
    <row r="798" spans="1:31" x14ac:dyDescent="0.25">
      <c r="A798" t="s">
        <v>3341</v>
      </c>
      <c r="B798" s="1">
        <v>45730</v>
      </c>
      <c r="C798" s="2">
        <v>45730.456250000003</v>
      </c>
      <c r="D798" s="2">
        <v>45730.477777777778</v>
      </c>
      <c r="E798" t="s">
        <v>3342</v>
      </c>
      <c r="F798" t="str">
        <f>_xlfn.XLOOKUP(scd[[#This Row],[farm_id]],farms[farm_id],farms[farmer_name])</f>
        <v>Farmer_151</v>
      </c>
      <c r="G798" t="str">
        <f>_xlfn.XLOOKUP(scd[[#This Row],[farm_id]],farms[farm_id],farms[village])</f>
        <v>Village_59</v>
      </c>
      <c r="H798" t="str">
        <f>_xlfn.XLOOKUP(scd[[#This Row],[farm_id]],farms[farm_id],farms[district])</f>
        <v>Jodhpur</v>
      </c>
      <c r="I798" t="str">
        <f>_xlfn.XLOOKUP(scd[[#This Row],[farm_id]],farms[farm_id],farms[state])</f>
        <v>Rajasthan</v>
      </c>
      <c r="J798" t="str">
        <f>_xlfn.XLOOKUP(scd[[#This Row],[district]],cooperatives[district],cooperatives[cooperative_id])</f>
        <v>Coop_23</v>
      </c>
      <c r="K798" t="str">
        <f>_xlfn.XLOOKUP(scd[[#This Row],[village]],collectioncenters[village],collectioncenters[collection_center_id])</f>
        <v>CC_154</v>
      </c>
      <c r="L798" t="str">
        <f>_xlfn.XLOOKUP(scd[[#This Row],[district]],chillingcenters[district],chillingcenters[chilling_center_id])</f>
        <v>Chill_23</v>
      </c>
      <c r="M798" t="str">
        <f>_xlfn.XLOOKUP(scd[[#This Row],[chilling_center_id]],chillingcenters[chilling_center_id],chillingcenters[zone])</f>
        <v>RJ2</v>
      </c>
      <c r="N798" t="str">
        <f>_xlfn.XLOOKUP(scd[[#This Row],[zone]],plants[zone],plants[processing_plant_id])</f>
        <v>Plant_5</v>
      </c>
      <c r="O798" t="s">
        <v>593</v>
      </c>
      <c r="P798">
        <v>22.7</v>
      </c>
      <c r="Q798">
        <v>5.9</v>
      </c>
      <c r="R798">
        <v>4.5599999999999996</v>
      </c>
      <c r="S798">
        <v>8.1999999999999993</v>
      </c>
      <c r="T798">
        <v>30.7</v>
      </c>
      <c r="U798">
        <v>27.5</v>
      </c>
      <c r="V798" t="b">
        <v>1</v>
      </c>
      <c r="W798">
        <v>0.14000000000000001</v>
      </c>
      <c r="X798">
        <v>275.89999999999998</v>
      </c>
      <c r="Y798" s="1">
        <v>45737</v>
      </c>
      <c r="Z798" t="s">
        <v>41</v>
      </c>
      <c r="AA798" t="s">
        <v>42</v>
      </c>
      <c r="AB798" t="s">
        <v>3343</v>
      </c>
      <c r="AC798">
        <v>31</v>
      </c>
      <c r="AD798">
        <v>5.76</v>
      </c>
      <c r="AE798">
        <v>47.9</v>
      </c>
    </row>
    <row r="799" spans="1:31" x14ac:dyDescent="0.25">
      <c r="A799" t="s">
        <v>363</v>
      </c>
      <c r="B799" s="1">
        <v>45675</v>
      </c>
      <c r="C799" s="2">
        <v>45675.177777777775</v>
      </c>
      <c r="D799" s="2">
        <v>45675.181250000001</v>
      </c>
      <c r="E799" t="s">
        <v>364</v>
      </c>
      <c r="F799" t="str">
        <f>_xlfn.XLOOKUP(scd[[#This Row],[farm_id]],farms[farm_id],farms[farmer_name])</f>
        <v>Farmer_550</v>
      </c>
      <c r="G799" t="str">
        <f>_xlfn.XLOOKUP(scd[[#This Row],[farm_id]],farms[farm_id],farms[village])</f>
        <v>Village_195</v>
      </c>
      <c r="H799" t="str">
        <f>_xlfn.XLOOKUP(scd[[#This Row],[farm_id]],farms[farm_id],farms[district])</f>
        <v>Surat</v>
      </c>
      <c r="I799" t="str">
        <f>_xlfn.XLOOKUP(scd[[#This Row],[farm_id]],farms[farm_id],farms[state])</f>
        <v>Gujarat</v>
      </c>
      <c r="J799" t="str">
        <f>_xlfn.XLOOKUP(scd[[#This Row],[district]],cooperatives[district],cooperatives[cooperative_id])</f>
        <v>Coop_12</v>
      </c>
      <c r="K799" t="str">
        <f>_xlfn.XLOOKUP(scd[[#This Row],[village]],collectioncenters[village],collectioncenters[collection_center_id])</f>
        <v>CC_106</v>
      </c>
      <c r="L799" t="str">
        <f>_xlfn.XLOOKUP(scd[[#This Row],[district]],chillingcenters[district],chillingcenters[chilling_center_id])</f>
        <v>Chill_12</v>
      </c>
      <c r="M799" t="str">
        <f>_xlfn.XLOOKUP(scd[[#This Row],[chilling_center_id]],chillingcenters[chilling_center_id],chillingcenters[zone])</f>
        <v>MH1</v>
      </c>
      <c r="N799" t="str">
        <f>_xlfn.XLOOKUP(scd[[#This Row],[zone]],plants[zone],plants[processing_plant_id])</f>
        <v>Plant_4</v>
      </c>
      <c r="O799" t="s">
        <v>185</v>
      </c>
      <c r="P799">
        <v>40.6</v>
      </c>
      <c r="Q799">
        <v>90.7</v>
      </c>
      <c r="R799">
        <v>4.57</v>
      </c>
      <c r="S799">
        <v>8.9499999999999993</v>
      </c>
      <c r="T799">
        <v>30.6</v>
      </c>
      <c r="U799">
        <v>12</v>
      </c>
      <c r="V799" t="b">
        <v>1</v>
      </c>
      <c r="W799">
        <v>0.56999999999999995</v>
      </c>
      <c r="X799">
        <v>4524.53</v>
      </c>
      <c r="Y799" s="1">
        <v>45678</v>
      </c>
      <c r="Z799" t="s">
        <v>41</v>
      </c>
      <c r="AA799" t="s">
        <v>42</v>
      </c>
      <c r="AB799" t="s">
        <v>367</v>
      </c>
      <c r="AC799">
        <v>5</v>
      </c>
      <c r="AD799">
        <v>90.13</v>
      </c>
      <c r="AE799">
        <v>50.2</v>
      </c>
    </row>
    <row r="800" spans="1:31" x14ac:dyDescent="0.25">
      <c r="A800" t="s">
        <v>1246</v>
      </c>
      <c r="B800" s="1">
        <v>45666</v>
      </c>
      <c r="C800" s="2">
        <v>45666.350694444445</v>
      </c>
      <c r="D800" s="2">
        <v>45666.382638888892</v>
      </c>
      <c r="E800" t="s">
        <v>1165</v>
      </c>
      <c r="F800" t="str">
        <f>_xlfn.XLOOKUP(scd[[#This Row],[farm_id]],farms[farm_id],farms[farmer_name])</f>
        <v>Farmer_796</v>
      </c>
      <c r="G800" t="str">
        <f>_xlfn.XLOOKUP(scd[[#This Row],[farm_id]],farms[farm_id],farms[village])</f>
        <v>Village_176</v>
      </c>
      <c r="H800" t="str">
        <f>_xlfn.XLOOKUP(scd[[#This Row],[farm_id]],farms[farm_id],farms[district])</f>
        <v>Gurugram</v>
      </c>
      <c r="I800" t="str">
        <f>_xlfn.XLOOKUP(scd[[#This Row],[farm_id]],farms[farm_id],farms[state])</f>
        <v>Haryana</v>
      </c>
      <c r="J800" t="str">
        <f>_xlfn.XLOOKUP(scd[[#This Row],[district]],cooperatives[district],cooperatives[cooperative_id])</f>
        <v>Coop_2</v>
      </c>
      <c r="K800" t="str">
        <f>_xlfn.XLOOKUP(scd[[#This Row],[village]],collectioncenters[village],collectioncenters[collection_center_id])</f>
        <v>CC_85</v>
      </c>
      <c r="L800" t="str">
        <f>_xlfn.XLOOKUP(scd[[#This Row],[district]],chillingcenters[district],chillingcenters[chilling_center_id])</f>
        <v>Chill_2</v>
      </c>
      <c r="M800" t="str">
        <f>_xlfn.XLOOKUP(scd[[#This Row],[chilling_center_id]],chillingcenters[chilling_center_id],chillingcenters[zone])</f>
        <v>HR1</v>
      </c>
      <c r="N800" t="str">
        <f>_xlfn.XLOOKUP(scd[[#This Row],[zone]],plants[zone],plants[processing_plant_id])</f>
        <v>Plant_11</v>
      </c>
      <c r="O800" t="s">
        <v>297</v>
      </c>
      <c r="P800">
        <v>24.4</v>
      </c>
      <c r="Q800">
        <v>36.5</v>
      </c>
      <c r="R800">
        <v>4.57</v>
      </c>
      <c r="S800">
        <v>8.36</v>
      </c>
      <c r="T800">
        <v>31.9</v>
      </c>
      <c r="U800">
        <v>10.6</v>
      </c>
      <c r="V800" t="b">
        <v>1</v>
      </c>
      <c r="W800">
        <v>0.28000000000000003</v>
      </c>
      <c r="X800">
        <v>1754.13</v>
      </c>
      <c r="Y800" s="1">
        <v>45668</v>
      </c>
      <c r="Z800" t="s">
        <v>41</v>
      </c>
      <c r="AA800" t="s">
        <v>42</v>
      </c>
      <c r="AB800" t="s">
        <v>1247</v>
      </c>
      <c r="AC800">
        <v>46</v>
      </c>
      <c r="AD800">
        <v>36.22</v>
      </c>
      <c r="AE800">
        <v>48.43</v>
      </c>
    </row>
    <row r="801" spans="1:31" x14ac:dyDescent="0.25">
      <c r="A801" t="s">
        <v>1890</v>
      </c>
      <c r="B801" s="1">
        <v>45750</v>
      </c>
      <c r="C801" s="2">
        <v>45750.310416666667</v>
      </c>
      <c r="D801" s="2">
        <v>45750.334027777775</v>
      </c>
      <c r="E801" t="s">
        <v>1891</v>
      </c>
      <c r="F801" t="str">
        <f>_xlfn.XLOOKUP(scd[[#This Row],[farm_id]],farms[farm_id],farms[farmer_name])</f>
        <v>Farmer_413</v>
      </c>
      <c r="G801" t="str">
        <f>_xlfn.XLOOKUP(scd[[#This Row],[farm_id]],farms[farm_id],farms[village])</f>
        <v>Village_43</v>
      </c>
      <c r="H801" t="str">
        <f>_xlfn.XLOOKUP(scd[[#This Row],[farm_id]],farms[farm_id],farms[district])</f>
        <v>Hubli</v>
      </c>
      <c r="I801" t="str">
        <f>_xlfn.XLOOKUP(scd[[#This Row],[farm_id]],farms[farm_id],farms[state])</f>
        <v>Karnataka</v>
      </c>
      <c r="J801" t="str">
        <f>_xlfn.XLOOKUP(scd[[#This Row],[district]],cooperatives[district],cooperatives[cooperative_id])</f>
        <v>Coop_18</v>
      </c>
      <c r="K801" t="str">
        <f>_xlfn.XLOOKUP(scd[[#This Row],[village]],collectioncenters[village],collectioncenters[collection_center_id])</f>
        <v>CC_137</v>
      </c>
      <c r="L801" t="str">
        <f>_xlfn.XLOOKUP(scd[[#This Row],[district]],chillingcenters[district],chillingcenters[chilling_center_id])</f>
        <v>Chill_18</v>
      </c>
      <c r="M801" t="str">
        <f>_xlfn.XLOOKUP(scd[[#This Row],[chilling_center_id]],chillingcenters[chilling_center_id],chillingcenters[zone])</f>
        <v>KA2</v>
      </c>
      <c r="N801" t="str">
        <f>_xlfn.XLOOKUP(scd[[#This Row],[zone]],plants[zone],plants[processing_plant_id])</f>
        <v>Plant_8</v>
      </c>
      <c r="O801" t="s">
        <v>856</v>
      </c>
      <c r="P801">
        <v>23.4</v>
      </c>
      <c r="Q801">
        <v>7.4</v>
      </c>
      <c r="R801">
        <v>4.57</v>
      </c>
      <c r="S801">
        <v>8.16</v>
      </c>
      <c r="T801">
        <v>27.3</v>
      </c>
      <c r="U801">
        <v>6.3</v>
      </c>
      <c r="V801" t="b">
        <v>1</v>
      </c>
      <c r="W801">
        <v>0.22</v>
      </c>
      <c r="X801">
        <v>343.42</v>
      </c>
      <c r="Y801" s="1">
        <v>45753</v>
      </c>
      <c r="Z801" t="s">
        <v>41</v>
      </c>
      <c r="AA801" t="s">
        <v>54</v>
      </c>
      <c r="AB801" t="s">
        <v>1892</v>
      </c>
      <c r="AC801">
        <v>34</v>
      </c>
      <c r="AD801">
        <v>7.18</v>
      </c>
      <c r="AE801">
        <v>47.83</v>
      </c>
    </row>
    <row r="802" spans="1:31" x14ac:dyDescent="0.25">
      <c r="A802" t="s">
        <v>2273</v>
      </c>
      <c r="B802" s="1">
        <v>45766</v>
      </c>
      <c r="C802" s="2">
        <v>45766.193749999999</v>
      </c>
      <c r="D802" s="2">
        <v>45766.24722222222</v>
      </c>
      <c r="E802" t="s">
        <v>641</v>
      </c>
      <c r="F802" t="str">
        <f>_xlfn.XLOOKUP(scd[[#This Row],[farm_id]],farms[farm_id],farms[farmer_name])</f>
        <v>Farmer_222</v>
      </c>
      <c r="G802" t="str">
        <f>_xlfn.XLOOKUP(scd[[#This Row],[farm_id]],farms[farm_id],farms[village])</f>
        <v>Village_130</v>
      </c>
      <c r="H802" t="str">
        <f>_xlfn.XLOOKUP(scd[[#This Row],[farm_id]],farms[farm_id],farms[district])</f>
        <v>Jaipur</v>
      </c>
      <c r="I802" t="str">
        <f>_xlfn.XLOOKUP(scd[[#This Row],[farm_id]],farms[farm_id],farms[state])</f>
        <v>Rajasthan</v>
      </c>
      <c r="J802" t="str">
        <f>_xlfn.XLOOKUP(scd[[#This Row],[district]],cooperatives[district],cooperatives[cooperative_id])</f>
        <v>Coop_8</v>
      </c>
      <c r="K802" t="str">
        <f>_xlfn.XLOOKUP(scd[[#This Row],[village]],collectioncenters[village],collectioncenters[collection_center_id])</f>
        <v>CC_36</v>
      </c>
      <c r="L802" t="str">
        <f>_xlfn.XLOOKUP(scd[[#This Row],[district]],chillingcenters[district],chillingcenters[chilling_center_id])</f>
        <v>Chill_8</v>
      </c>
      <c r="M802" t="str">
        <f>_xlfn.XLOOKUP(scd[[#This Row],[chilling_center_id]],chillingcenters[chilling_center_id],chillingcenters[zone])</f>
        <v>RJ1</v>
      </c>
      <c r="N802" t="str">
        <f>_xlfn.XLOOKUP(scd[[#This Row],[zone]],plants[zone],plants[processing_plant_id])</f>
        <v>Plant_2</v>
      </c>
      <c r="O802" t="s">
        <v>53</v>
      </c>
      <c r="P802">
        <v>3.6</v>
      </c>
      <c r="Q802">
        <v>21.9</v>
      </c>
      <c r="R802">
        <v>4.57</v>
      </c>
      <c r="S802">
        <v>8.6300000000000008</v>
      </c>
      <c r="T802">
        <v>30.1</v>
      </c>
      <c r="U802">
        <v>5.9</v>
      </c>
      <c r="V802" t="b">
        <v>1</v>
      </c>
      <c r="W802">
        <v>0</v>
      </c>
      <c r="X802">
        <v>1078.3599999999999</v>
      </c>
      <c r="Y802" s="1">
        <v>45766</v>
      </c>
      <c r="Z802" t="s">
        <v>41</v>
      </c>
      <c r="AA802" t="s">
        <v>42</v>
      </c>
      <c r="AB802" t="s">
        <v>2275</v>
      </c>
      <c r="AC802">
        <v>77</v>
      </c>
      <c r="AD802">
        <v>21.9</v>
      </c>
      <c r="AE802">
        <v>49.24</v>
      </c>
    </row>
    <row r="803" spans="1:31" x14ac:dyDescent="0.25">
      <c r="A803" t="s">
        <v>2838</v>
      </c>
      <c r="B803" s="1">
        <v>45789</v>
      </c>
      <c r="C803" s="2">
        <v>45789.249305555553</v>
      </c>
      <c r="D803" s="2">
        <v>45789.30972222222</v>
      </c>
      <c r="E803" t="s">
        <v>2482</v>
      </c>
      <c r="F803" t="str">
        <f>_xlfn.XLOOKUP(scd[[#This Row],[farm_id]],farms[farm_id],farms[farmer_name])</f>
        <v>Farmer_75</v>
      </c>
      <c r="G803" t="str">
        <f>_xlfn.XLOOKUP(scd[[#This Row],[farm_id]],farms[farm_id],farms[village])</f>
        <v>Village_118</v>
      </c>
      <c r="H803" t="str">
        <f>_xlfn.XLOOKUP(scd[[#This Row],[farm_id]],farms[farm_id],farms[district])</f>
        <v>Jodhpur</v>
      </c>
      <c r="I803" t="str">
        <f>_xlfn.XLOOKUP(scd[[#This Row],[farm_id]],farms[farm_id],farms[state])</f>
        <v>Rajasthan</v>
      </c>
      <c r="J803" t="str">
        <f>_xlfn.XLOOKUP(scd[[#This Row],[district]],cooperatives[district],cooperatives[cooperative_id])</f>
        <v>Coop_23</v>
      </c>
      <c r="K803" t="str">
        <f>_xlfn.XLOOKUP(scd[[#This Row],[village]],collectioncenters[village],collectioncenters[collection_center_id])</f>
        <v>CC_22</v>
      </c>
      <c r="L803" t="str">
        <f>_xlfn.XLOOKUP(scd[[#This Row],[district]],chillingcenters[district],chillingcenters[chilling_center_id])</f>
        <v>Chill_23</v>
      </c>
      <c r="M803" t="str">
        <f>_xlfn.XLOOKUP(scd[[#This Row],[chilling_center_id]],chillingcenters[chilling_center_id],chillingcenters[zone])</f>
        <v>RJ2</v>
      </c>
      <c r="N803" t="str">
        <f>_xlfn.XLOOKUP(scd[[#This Row],[zone]],plants[zone],plants[processing_plant_id])</f>
        <v>Plant_5</v>
      </c>
      <c r="O803" t="s">
        <v>638</v>
      </c>
      <c r="P803">
        <v>5.8</v>
      </c>
      <c r="Q803">
        <v>97.8</v>
      </c>
      <c r="R803">
        <v>4.57</v>
      </c>
      <c r="S803">
        <v>8.32</v>
      </c>
      <c r="T803">
        <v>26.7</v>
      </c>
      <c r="U803">
        <v>6.6</v>
      </c>
      <c r="V803" t="b">
        <v>1</v>
      </c>
      <c r="W803">
        <v>0</v>
      </c>
      <c r="X803">
        <v>4724.72</v>
      </c>
      <c r="Y803" s="1">
        <v>45789</v>
      </c>
      <c r="Z803" t="s">
        <v>41</v>
      </c>
      <c r="AA803" t="s">
        <v>216</v>
      </c>
      <c r="AB803" t="s">
        <v>2839</v>
      </c>
      <c r="AC803">
        <v>87</v>
      </c>
      <c r="AD803">
        <v>97.8</v>
      </c>
      <c r="AE803">
        <v>48.31</v>
      </c>
    </row>
    <row r="804" spans="1:31" x14ac:dyDescent="0.25">
      <c r="A804" t="s">
        <v>3220</v>
      </c>
      <c r="B804" s="1">
        <v>45775</v>
      </c>
      <c r="C804" s="2">
        <v>45775.225694444445</v>
      </c>
      <c r="D804" s="2">
        <v>45775.249305555553</v>
      </c>
      <c r="E804" t="s">
        <v>3221</v>
      </c>
      <c r="F804" t="str">
        <f>_xlfn.XLOOKUP(scd[[#This Row],[farm_id]],farms[farm_id],farms[farmer_name])</f>
        <v>Farmer_813</v>
      </c>
      <c r="G804" t="str">
        <f>_xlfn.XLOOKUP(scd[[#This Row],[farm_id]],farms[farm_id],farms[village])</f>
        <v>Village_148</v>
      </c>
      <c r="H804" t="str">
        <f>_xlfn.XLOOKUP(scd[[#This Row],[farm_id]],farms[farm_id],farms[district])</f>
        <v>Gurugram</v>
      </c>
      <c r="I804" t="str">
        <f>_xlfn.XLOOKUP(scd[[#This Row],[farm_id]],farms[farm_id],farms[state])</f>
        <v>Haryana</v>
      </c>
      <c r="J804" t="str">
        <f>_xlfn.XLOOKUP(scd[[#This Row],[district]],cooperatives[district],cooperatives[cooperative_id])</f>
        <v>Coop_2</v>
      </c>
      <c r="K804" t="str">
        <f>_xlfn.XLOOKUP(scd[[#This Row],[village]],collectioncenters[village],collectioncenters[collection_center_id])</f>
        <v>CC_55</v>
      </c>
      <c r="L804" t="str">
        <f>_xlfn.XLOOKUP(scd[[#This Row],[district]],chillingcenters[district],chillingcenters[chilling_center_id])</f>
        <v>Chill_2</v>
      </c>
      <c r="M804" t="str">
        <f>_xlfn.XLOOKUP(scd[[#This Row],[chilling_center_id]],chillingcenters[chilling_center_id],chillingcenters[zone])</f>
        <v>HR1</v>
      </c>
      <c r="N804" t="str">
        <f>_xlfn.XLOOKUP(scd[[#This Row],[zone]],plants[zone],plants[processing_plant_id])</f>
        <v>Plant_11</v>
      </c>
      <c r="O804" t="s">
        <v>416</v>
      </c>
      <c r="P804">
        <v>16.600000000000001</v>
      </c>
      <c r="Q804">
        <v>30.4</v>
      </c>
      <c r="R804">
        <v>4.57</v>
      </c>
      <c r="S804">
        <v>8.56</v>
      </c>
      <c r="T804">
        <v>29.5</v>
      </c>
      <c r="U804">
        <v>5.8</v>
      </c>
      <c r="V804" t="b">
        <v>1</v>
      </c>
      <c r="W804">
        <v>0.25</v>
      </c>
      <c r="X804">
        <v>1478.25</v>
      </c>
      <c r="Y804" s="1">
        <v>45776</v>
      </c>
      <c r="Z804" t="s">
        <v>41</v>
      </c>
      <c r="AA804" t="s">
        <v>42</v>
      </c>
      <c r="AB804" t="s">
        <v>3222</v>
      </c>
      <c r="AC804">
        <v>34</v>
      </c>
      <c r="AD804">
        <v>30.15</v>
      </c>
      <c r="AE804">
        <v>49.03</v>
      </c>
    </row>
    <row r="805" spans="1:31" x14ac:dyDescent="0.25">
      <c r="A805" t="s">
        <v>863</v>
      </c>
      <c r="B805" s="1">
        <v>45827</v>
      </c>
      <c r="C805" s="2">
        <v>45827.356249999997</v>
      </c>
      <c r="D805" s="2">
        <v>45827.359722222223</v>
      </c>
      <c r="E805" t="s">
        <v>864</v>
      </c>
      <c r="F805" t="str">
        <f>_xlfn.XLOOKUP(scd[[#This Row],[farm_id]],farms[farm_id],farms[farmer_name])</f>
        <v>Farmer_422</v>
      </c>
      <c r="G805" t="str">
        <f>_xlfn.XLOOKUP(scd[[#This Row],[farm_id]],farms[farm_id],farms[village])</f>
        <v>Village_187</v>
      </c>
      <c r="H805" t="str">
        <f>_xlfn.XLOOKUP(scd[[#This Row],[farm_id]],farms[farm_id],farms[district])</f>
        <v>Gurugram</v>
      </c>
      <c r="I805" t="str">
        <f>_xlfn.XLOOKUP(scd[[#This Row],[farm_id]],farms[farm_id],farms[state])</f>
        <v>Haryana</v>
      </c>
      <c r="J805" t="str">
        <f>_xlfn.XLOOKUP(scd[[#This Row],[district]],cooperatives[district],cooperatives[cooperative_id])</f>
        <v>Coop_2</v>
      </c>
      <c r="K805" t="str">
        <f>_xlfn.XLOOKUP(scd[[#This Row],[village]],collectioncenters[village],collectioncenters[collection_center_id])</f>
        <v>CC_97</v>
      </c>
      <c r="L805" t="str">
        <f>_xlfn.XLOOKUP(scd[[#This Row],[district]],chillingcenters[district],chillingcenters[chilling_center_id])</f>
        <v>Chill_2</v>
      </c>
      <c r="M805" t="str">
        <f>_xlfn.XLOOKUP(scd[[#This Row],[chilling_center_id]],chillingcenters[chilling_center_id],chillingcenters[zone])</f>
        <v>HR1</v>
      </c>
      <c r="N805" t="str">
        <f>_xlfn.XLOOKUP(scd[[#This Row],[zone]],plants[zone],plants[processing_plant_id])</f>
        <v>Plant_11</v>
      </c>
      <c r="O805" t="s">
        <v>575</v>
      </c>
      <c r="P805">
        <v>20.5</v>
      </c>
      <c r="Q805">
        <v>12.2</v>
      </c>
      <c r="R805">
        <v>4.58</v>
      </c>
      <c r="S805">
        <v>8.44</v>
      </c>
      <c r="T805">
        <v>30</v>
      </c>
      <c r="U805">
        <v>11.6</v>
      </c>
      <c r="V805" t="b">
        <v>1</v>
      </c>
      <c r="W805">
        <v>0</v>
      </c>
      <c r="X805">
        <v>594.38</v>
      </c>
      <c r="Y805" s="1">
        <v>45828</v>
      </c>
      <c r="Z805" t="s">
        <v>41</v>
      </c>
      <c r="AA805" t="s">
        <v>42</v>
      </c>
      <c r="AB805" t="s">
        <v>866</v>
      </c>
      <c r="AC805">
        <v>5</v>
      </c>
      <c r="AD805">
        <v>12.2</v>
      </c>
      <c r="AE805">
        <v>48.72</v>
      </c>
    </row>
    <row r="806" spans="1:31" x14ac:dyDescent="0.25">
      <c r="A806" t="s">
        <v>1748</v>
      </c>
      <c r="B806" s="1">
        <v>45663</v>
      </c>
      <c r="C806" s="2">
        <v>45663.331944444442</v>
      </c>
      <c r="D806" s="2">
        <v>45663.397916666669</v>
      </c>
      <c r="E806" t="s">
        <v>884</v>
      </c>
      <c r="F806" t="str">
        <f>_xlfn.XLOOKUP(scd[[#This Row],[farm_id]],farms[farm_id],farms[farmer_name])</f>
        <v>Farmer_413</v>
      </c>
      <c r="G806" t="str">
        <f>_xlfn.XLOOKUP(scd[[#This Row],[farm_id]],farms[farm_id],farms[village])</f>
        <v>Village_7</v>
      </c>
      <c r="H806" t="str">
        <f>_xlfn.XLOOKUP(scd[[#This Row],[farm_id]],farms[farm_id],farms[district])</f>
        <v>Hubli</v>
      </c>
      <c r="I806" t="str">
        <f>_xlfn.XLOOKUP(scd[[#This Row],[farm_id]],farms[farm_id],farms[state])</f>
        <v>Karnataka</v>
      </c>
      <c r="J806" t="str">
        <f>_xlfn.XLOOKUP(scd[[#This Row],[district]],cooperatives[district],cooperatives[cooperative_id])</f>
        <v>Coop_18</v>
      </c>
      <c r="K806" t="str">
        <f>_xlfn.XLOOKUP(scd[[#This Row],[village]],collectioncenters[village],collectioncenters[collection_center_id])</f>
        <v>CC_165</v>
      </c>
      <c r="L806" t="str">
        <f>_xlfn.XLOOKUP(scd[[#This Row],[district]],chillingcenters[district],chillingcenters[chilling_center_id])</f>
        <v>Chill_18</v>
      </c>
      <c r="M806" t="str">
        <f>_xlfn.XLOOKUP(scd[[#This Row],[chilling_center_id]],chillingcenters[chilling_center_id],chillingcenters[zone])</f>
        <v>KA2</v>
      </c>
      <c r="N806" t="str">
        <f>_xlfn.XLOOKUP(scd[[#This Row],[zone]],plants[zone],plants[processing_plant_id])</f>
        <v>Plant_8</v>
      </c>
      <c r="O806" t="s">
        <v>688</v>
      </c>
      <c r="P806">
        <v>21.3</v>
      </c>
      <c r="Q806">
        <v>39.1</v>
      </c>
      <c r="R806">
        <v>4.58</v>
      </c>
      <c r="S806">
        <v>7.94</v>
      </c>
      <c r="T806">
        <v>32.6</v>
      </c>
      <c r="U806">
        <v>9.6999999999999993</v>
      </c>
      <c r="V806" t="b">
        <v>1</v>
      </c>
      <c r="W806">
        <v>0</v>
      </c>
      <c r="X806">
        <v>1846.3</v>
      </c>
      <c r="Y806" s="1">
        <v>45663</v>
      </c>
      <c r="Z806" t="s">
        <v>41</v>
      </c>
      <c r="AA806" t="s">
        <v>42</v>
      </c>
      <c r="AB806" t="s">
        <v>1749</v>
      </c>
      <c r="AC806">
        <v>95</v>
      </c>
      <c r="AD806">
        <v>39.1</v>
      </c>
      <c r="AE806">
        <v>47.22</v>
      </c>
    </row>
    <row r="807" spans="1:31" x14ac:dyDescent="0.25">
      <c r="A807" t="s">
        <v>2034</v>
      </c>
      <c r="B807" s="1">
        <v>45818</v>
      </c>
      <c r="C807" s="2">
        <v>45818.34652777778</v>
      </c>
      <c r="D807" s="2">
        <v>45818.375</v>
      </c>
      <c r="E807" t="s">
        <v>2035</v>
      </c>
      <c r="F807" t="str">
        <f>_xlfn.XLOOKUP(scd[[#This Row],[farm_id]],farms[farm_id],farms[farmer_name])</f>
        <v>Farmer_611</v>
      </c>
      <c r="G807" t="str">
        <f>_xlfn.XLOOKUP(scd[[#This Row],[farm_id]],farms[farm_id],farms[village])</f>
        <v>Village_14</v>
      </c>
      <c r="H807" t="str">
        <f>_xlfn.XLOOKUP(scd[[#This Row],[farm_id]],farms[farm_id],farms[district])</f>
        <v>Ahmedabad</v>
      </c>
      <c r="I807" t="str">
        <f>_xlfn.XLOOKUP(scd[[#This Row],[farm_id]],farms[farm_id],farms[state])</f>
        <v>Gujarat</v>
      </c>
      <c r="J807" t="str">
        <f>_xlfn.XLOOKUP(scd[[#This Row],[district]],cooperatives[district],cooperatives[cooperative_id])</f>
        <v>Coop_24</v>
      </c>
      <c r="K807" t="str">
        <f>_xlfn.XLOOKUP(scd[[#This Row],[village]],collectioncenters[village],collectioncenters[collection_center_id])</f>
        <v>CC_46</v>
      </c>
      <c r="L807" t="str">
        <f>_xlfn.XLOOKUP(scd[[#This Row],[district]],chillingcenters[district],chillingcenters[chilling_center_id])</f>
        <v>Chill_24</v>
      </c>
      <c r="M807" t="str">
        <f>_xlfn.XLOOKUP(scd[[#This Row],[chilling_center_id]],chillingcenters[chilling_center_id],chillingcenters[zone])</f>
        <v>MH1</v>
      </c>
      <c r="N807" t="str">
        <f>_xlfn.XLOOKUP(scd[[#This Row],[zone]],plants[zone],plants[processing_plant_id])</f>
        <v>Plant_4</v>
      </c>
      <c r="O807" t="s">
        <v>393</v>
      </c>
      <c r="P807">
        <v>33.299999999999997</v>
      </c>
      <c r="Q807">
        <v>38.299999999999997</v>
      </c>
      <c r="R807">
        <v>4.58</v>
      </c>
      <c r="S807">
        <v>9.2200000000000006</v>
      </c>
      <c r="T807">
        <v>33.6</v>
      </c>
      <c r="U807">
        <v>11.1</v>
      </c>
      <c r="V807" t="b">
        <v>0</v>
      </c>
      <c r="W807">
        <v>0.95</v>
      </c>
      <c r="X807">
        <v>1907.09</v>
      </c>
      <c r="Y807" s="1">
        <v>45821</v>
      </c>
      <c r="Z807" t="s">
        <v>118</v>
      </c>
      <c r="AA807" t="s">
        <v>216</v>
      </c>
      <c r="AB807" t="s">
        <v>2037</v>
      </c>
      <c r="AC807">
        <v>41</v>
      </c>
      <c r="AD807">
        <v>37.349999999999902</v>
      </c>
      <c r="AE807">
        <v>51.06</v>
      </c>
    </row>
    <row r="808" spans="1:31" x14ac:dyDescent="0.25">
      <c r="A808" t="s">
        <v>2350</v>
      </c>
      <c r="B808" s="1">
        <v>45740</v>
      </c>
      <c r="C808" s="2">
        <v>45740.191666666666</v>
      </c>
      <c r="D808" s="2">
        <v>45740.228472222225</v>
      </c>
      <c r="E808" t="s">
        <v>2351</v>
      </c>
      <c r="F808" t="str">
        <f>_xlfn.XLOOKUP(scd[[#This Row],[farm_id]],farms[farm_id],farms[farmer_name])</f>
        <v>Farmer_601</v>
      </c>
      <c r="G808" t="str">
        <f>_xlfn.XLOOKUP(scd[[#This Row],[farm_id]],farms[farm_id],farms[village])</f>
        <v>Village_7</v>
      </c>
      <c r="H808" t="str">
        <f>_xlfn.XLOOKUP(scd[[#This Row],[farm_id]],farms[farm_id],farms[district])</f>
        <v>Karnal</v>
      </c>
      <c r="I808" t="str">
        <f>_xlfn.XLOOKUP(scd[[#This Row],[farm_id]],farms[farm_id],farms[state])</f>
        <v>Haryana</v>
      </c>
      <c r="J808" t="str">
        <f>_xlfn.XLOOKUP(scd[[#This Row],[district]],cooperatives[district],cooperatives[cooperative_id])</f>
        <v>Coop_1</v>
      </c>
      <c r="K808" t="str">
        <f>_xlfn.XLOOKUP(scd[[#This Row],[village]],collectioncenters[village],collectioncenters[collection_center_id])</f>
        <v>CC_165</v>
      </c>
      <c r="L808" t="str">
        <f>_xlfn.XLOOKUP(scd[[#This Row],[district]],chillingcenters[district],chillingcenters[chilling_center_id])</f>
        <v>Chill_1</v>
      </c>
      <c r="M808" t="str">
        <f>_xlfn.XLOOKUP(scd[[#This Row],[chilling_center_id]],chillingcenters[chilling_center_id],chillingcenters[zone])</f>
        <v>HR1</v>
      </c>
      <c r="N808" t="str">
        <f>_xlfn.XLOOKUP(scd[[#This Row],[zone]],plants[zone],plants[processing_plant_id])</f>
        <v>Plant_11</v>
      </c>
      <c r="O808" t="s">
        <v>638</v>
      </c>
      <c r="P808">
        <v>11.2</v>
      </c>
      <c r="Q808">
        <v>11.7</v>
      </c>
      <c r="R808">
        <v>4.58</v>
      </c>
      <c r="S808">
        <v>8.77</v>
      </c>
      <c r="T808">
        <v>30.1</v>
      </c>
      <c r="U808">
        <v>6.7</v>
      </c>
      <c r="V808" t="b">
        <v>1</v>
      </c>
      <c r="W808">
        <v>0</v>
      </c>
      <c r="X808">
        <v>581.61</v>
      </c>
      <c r="Y808" s="1">
        <v>45747</v>
      </c>
      <c r="Z808" t="s">
        <v>239</v>
      </c>
      <c r="AA808" t="s">
        <v>42</v>
      </c>
      <c r="AB808" t="s">
        <v>2353</v>
      </c>
      <c r="AC808">
        <v>53</v>
      </c>
      <c r="AD808">
        <v>11.7</v>
      </c>
      <c r="AE808">
        <v>49.71</v>
      </c>
    </row>
    <row r="809" spans="1:31" x14ac:dyDescent="0.25">
      <c r="A809" t="s">
        <v>2850</v>
      </c>
      <c r="B809" s="1">
        <v>45741</v>
      </c>
      <c r="C809" s="2">
        <v>45741.339583333334</v>
      </c>
      <c r="D809" s="2">
        <v>45741.424305555556</v>
      </c>
      <c r="E809" t="s">
        <v>2347</v>
      </c>
      <c r="F809" t="str">
        <f>_xlfn.XLOOKUP(scd[[#This Row],[farm_id]],farms[farm_id],farms[farmer_name])</f>
        <v>Farmer_568</v>
      </c>
      <c r="G809" t="str">
        <f>_xlfn.XLOOKUP(scd[[#This Row],[farm_id]],farms[farm_id],farms[village])</f>
        <v>Village_100</v>
      </c>
      <c r="H809" t="str">
        <f>_xlfn.XLOOKUP(scd[[#This Row],[farm_id]],farms[farm_id],farms[district])</f>
        <v>Chennai</v>
      </c>
      <c r="I809" t="str">
        <f>_xlfn.XLOOKUP(scd[[#This Row],[farm_id]],farms[farm_id],farms[state])</f>
        <v>Tamil Nadu</v>
      </c>
      <c r="J809" t="str">
        <f>_xlfn.XLOOKUP(scd[[#This Row],[district]],cooperatives[district],cooperatives[cooperative_id])</f>
        <v>Coop_22</v>
      </c>
      <c r="K809" t="str">
        <f>_xlfn.XLOOKUP(scd[[#This Row],[village]],collectioncenters[village],collectioncenters[collection_center_id])</f>
        <v>CC_3</v>
      </c>
      <c r="L809" t="str">
        <f>_xlfn.XLOOKUP(scd[[#This Row],[district]],chillingcenters[district],chillingcenters[chilling_center_id])</f>
        <v>Chill_22</v>
      </c>
      <c r="M809" t="str">
        <f>_xlfn.XLOOKUP(scd[[#This Row],[chilling_center_id]],chillingcenters[chilling_center_id],chillingcenters[zone])</f>
        <v>TN1</v>
      </c>
      <c r="N809" t="str">
        <f>_xlfn.XLOOKUP(scd[[#This Row],[zone]],plants[zone],plants[processing_plant_id])</f>
        <v>Plant_1</v>
      </c>
      <c r="O809" t="s">
        <v>259</v>
      </c>
      <c r="P809">
        <v>10.6</v>
      </c>
      <c r="Q809">
        <v>116</v>
      </c>
      <c r="R809">
        <v>4.58</v>
      </c>
      <c r="S809">
        <v>8.74</v>
      </c>
      <c r="T809">
        <v>27.5</v>
      </c>
      <c r="U809">
        <v>6.7</v>
      </c>
      <c r="V809" t="b">
        <v>1</v>
      </c>
      <c r="W809">
        <v>0</v>
      </c>
      <c r="X809">
        <v>5755.92</v>
      </c>
      <c r="Y809" s="1">
        <v>45742</v>
      </c>
      <c r="Z809" t="s">
        <v>41</v>
      </c>
      <c r="AA809" t="s">
        <v>42</v>
      </c>
      <c r="AB809" t="s">
        <v>2851</v>
      </c>
      <c r="AC809">
        <v>122</v>
      </c>
      <c r="AD809">
        <v>116</v>
      </c>
      <c r="AE809">
        <v>49.62</v>
      </c>
    </row>
    <row r="810" spans="1:31" x14ac:dyDescent="0.25">
      <c r="A810" t="s">
        <v>3187</v>
      </c>
      <c r="B810" s="1">
        <v>45809</v>
      </c>
      <c r="C810" s="2">
        <v>45809.443055555559</v>
      </c>
      <c r="D810" s="2">
        <v>45809.508333333331</v>
      </c>
      <c r="E810" t="s">
        <v>1690</v>
      </c>
      <c r="F810" t="str">
        <f>_xlfn.XLOOKUP(scd[[#This Row],[farm_id]],farms[farm_id],farms[farmer_name])</f>
        <v>Farmer_564</v>
      </c>
      <c r="G810" t="str">
        <f>_xlfn.XLOOKUP(scd[[#This Row],[farm_id]],farms[farm_id],farms[village])</f>
        <v>Village_95</v>
      </c>
      <c r="H810" t="str">
        <f>_xlfn.XLOOKUP(scd[[#This Row],[farm_id]],farms[farm_id],farms[district])</f>
        <v>Ludhiana</v>
      </c>
      <c r="I810" t="str">
        <f>_xlfn.XLOOKUP(scd[[#This Row],[farm_id]],farms[farm_id],farms[state])</f>
        <v>Punjab</v>
      </c>
      <c r="J810" t="str">
        <f>_xlfn.XLOOKUP(scd[[#This Row],[district]],cooperatives[district],cooperatives[cooperative_id])</f>
        <v>Coop_27</v>
      </c>
      <c r="K810" t="str">
        <f>_xlfn.XLOOKUP(scd[[#This Row],[village]],collectioncenters[village],collectioncenters[collection_center_id])</f>
        <v>CC_191</v>
      </c>
      <c r="L810" t="str">
        <f>_xlfn.XLOOKUP(scd[[#This Row],[district]],chillingcenters[district],chillingcenters[chilling_center_id])</f>
        <v>Chill_27</v>
      </c>
      <c r="M810" t="str">
        <f>_xlfn.XLOOKUP(scd[[#This Row],[chilling_center_id]],chillingcenters[chilling_center_id],chillingcenters[zone])</f>
        <v>PJ2</v>
      </c>
      <c r="N810" t="str">
        <f>_xlfn.XLOOKUP(scd[[#This Row],[zone]],plants[zone],plants[processing_plant_id])</f>
        <v>Plant_7</v>
      </c>
      <c r="O810" t="s">
        <v>605</v>
      </c>
      <c r="P810">
        <v>7.9</v>
      </c>
      <c r="Q810">
        <v>112.4</v>
      </c>
      <c r="R810">
        <v>4.58</v>
      </c>
      <c r="S810">
        <v>8.67</v>
      </c>
      <c r="T810">
        <v>29.7</v>
      </c>
      <c r="U810">
        <v>4.8</v>
      </c>
      <c r="V810" t="b">
        <v>1</v>
      </c>
      <c r="W810">
        <v>0</v>
      </c>
      <c r="X810">
        <v>5553.68</v>
      </c>
      <c r="Y810" s="1">
        <v>45811</v>
      </c>
      <c r="Z810" t="s">
        <v>41</v>
      </c>
      <c r="AA810" t="s">
        <v>42</v>
      </c>
      <c r="AB810" t="s">
        <v>3188</v>
      </c>
      <c r="AC810">
        <v>94</v>
      </c>
      <c r="AD810">
        <v>112.4</v>
      </c>
      <c r="AE810">
        <v>49.41</v>
      </c>
    </row>
    <row r="811" spans="1:31" x14ac:dyDescent="0.25">
      <c r="A811" t="s">
        <v>738</v>
      </c>
      <c r="B811" s="1">
        <v>45832</v>
      </c>
      <c r="C811" s="2">
        <v>45832.306250000001</v>
      </c>
      <c r="D811" s="2">
        <v>45832.372916666667</v>
      </c>
      <c r="E811" t="s">
        <v>739</v>
      </c>
      <c r="F811" t="str">
        <f>_xlfn.XLOOKUP(scd[[#This Row],[farm_id]],farms[farm_id],farms[farmer_name])</f>
        <v>Farmer_768</v>
      </c>
      <c r="G811" t="str">
        <f>_xlfn.XLOOKUP(scd[[#This Row],[farm_id]],farms[farm_id],farms[village])</f>
        <v>Village_87</v>
      </c>
      <c r="H811" t="str">
        <f>_xlfn.XLOOKUP(scd[[#This Row],[farm_id]],farms[farm_id],farms[district])</f>
        <v>Nashik</v>
      </c>
      <c r="I811" t="str">
        <f>_xlfn.XLOOKUP(scd[[#This Row],[farm_id]],farms[farm_id],farms[state])</f>
        <v>Maharashtra</v>
      </c>
      <c r="J811" t="str">
        <f>_xlfn.XLOOKUP(scd[[#This Row],[district]],cooperatives[district],cooperatives[cooperative_id])</f>
        <v>Coop_10</v>
      </c>
      <c r="K811" t="str">
        <f>_xlfn.XLOOKUP(scd[[#This Row],[village]],collectioncenters[village],collectioncenters[collection_center_id])</f>
        <v>CC_182</v>
      </c>
      <c r="L811" t="str">
        <f>_xlfn.XLOOKUP(scd[[#This Row],[district]],chillingcenters[district],chillingcenters[chilling_center_id])</f>
        <v>Chill_10</v>
      </c>
      <c r="M811" t="str">
        <f>_xlfn.XLOOKUP(scd[[#This Row],[chilling_center_id]],chillingcenters[chilling_center_id],chillingcenters[zone])</f>
        <v>MH1</v>
      </c>
      <c r="N811" t="str">
        <f>_xlfn.XLOOKUP(scd[[#This Row],[zone]],plants[zone],plants[processing_plant_id])</f>
        <v>Plant_4</v>
      </c>
      <c r="O811" t="s">
        <v>742</v>
      </c>
      <c r="P811">
        <v>1.9</v>
      </c>
      <c r="Q811">
        <v>52.7</v>
      </c>
      <c r="R811">
        <v>4.59</v>
      </c>
      <c r="S811">
        <v>8.1999999999999993</v>
      </c>
      <c r="T811">
        <v>30.9</v>
      </c>
      <c r="U811">
        <v>8</v>
      </c>
      <c r="V811" t="b">
        <v>1</v>
      </c>
      <c r="W811">
        <v>0.14000000000000001</v>
      </c>
      <c r="X811">
        <v>2525.5100000000002</v>
      </c>
      <c r="Y811" s="1">
        <v>45833</v>
      </c>
      <c r="Z811" t="s">
        <v>41</v>
      </c>
      <c r="AA811" t="s">
        <v>42</v>
      </c>
      <c r="AB811" t="s">
        <v>743</v>
      </c>
      <c r="AC811">
        <v>96</v>
      </c>
      <c r="AD811">
        <v>52.56</v>
      </c>
      <c r="AE811">
        <v>48.05</v>
      </c>
    </row>
    <row r="812" spans="1:31" x14ac:dyDescent="0.25">
      <c r="A812" t="s">
        <v>1813</v>
      </c>
      <c r="B812" s="1">
        <v>45676</v>
      </c>
      <c r="C812" s="2">
        <v>45676.443749999999</v>
      </c>
      <c r="D812" s="2">
        <v>45676.513194444444</v>
      </c>
      <c r="E812" t="s">
        <v>1814</v>
      </c>
      <c r="F812" t="str">
        <f>_xlfn.XLOOKUP(scd[[#This Row],[farm_id]],farms[farm_id],farms[farmer_name])</f>
        <v>Farmer_691</v>
      </c>
      <c r="G812" t="str">
        <f>_xlfn.XLOOKUP(scd[[#This Row],[farm_id]],farms[farm_id],farms[village])</f>
        <v>Village_148</v>
      </c>
      <c r="H812" t="str">
        <f>_xlfn.XLOOKUP(scd[[#This Row],[farm_id]],farms[farm_id],farms[district])</f>
        <v>Belgaum</v>
      </c>
      <c r="I812" t="str">
        <f>_xlfn.XLOOKUP(scd[[#This Row],[farm_id]],farms[farm_id],farms[state])</f>
        <v>Karnataka</v>
      </c>
      <c r="J812" t="str">
        <f>_xlfn.XLOOKUP(scd[[#This Row],[district]],cooperatives[district],cooperatives[cooperative_id])</f>
        <v>Coop_21</v>
      </c>
      <c r="K812" t="str">
        <f>_xlfn.XLOOKUP(scd[[#This Row],[village]],collectioncenters[village],collectioncenters[collection_center_id])</f>
        <v>CC_55</v>
      </c>
      <c r="L812" t="str">
        <f>_xlfn.XLOOKUP(scd[[#This Row],[district]],chillingcenters[district],chillingcenters[chilling_center_id])</f>
        <v>Chill_21</v>
      </c>
      <c r="M812" t="str">
        <f>_xlfn.XLOOKUP(scd[[#This Row],[chilling_center_id]],chillingcenters[chilling_center_id],chillingcenters[zone])</f>
        <v>KA2</v>
      </c>
      <c r="N812" t="str">
        <f>_xlfn.XLOOKUP(scd[[#This Row],[zone]],plants[zone],plants[processing_plant_id])</f>
        <v>Plant_8</v>
      </c>
      <c r="O812" t="s">
        <v>727</v>
      </c>
      <c r="P812">
        <v>5</v>
      </c>
      <c r="Q812">
        <v>287.3</v>
      </c>
      <c r="R812">
        <v>4.59</v>
      </c>
      <c r="S812">
        <v>8.68</v>
      </c>
      <c r="T812">
        <v>28.2</v>
      </c>
      <c r="U812">
        <v>4.9000000000000004</v>
      </c>
      <c r="V812" t="b">
        <v>1</v>
      </c>
      <c r="W812">
        <v>0</v>
      </c>
      <c r="X812">
        <v>14218.48</v>
      </c>
      <c r="Y812" s="1">
        <v>45683</v>
      </c>
      <c r="Z812" t="s">
        <v>76</v>
      </c>
      <c r="AA812" t="s">
        <v>42</v>
      </c>
      <c r="AB812" t="s">
        <v>1815</v>
      </c>
      <c r="AC812">
        <v>100</v>
      </c>
      <c r="AD812">
        <v>287.3</v>
      </c>
      <c r="AE812">
        <v>49.49</v>
      </c>
    </row>
    <row r="813" spans="1:31" x14ac:dyDescent="0.25">
      <c r="A813" t="s">
        <v>2460</v>
      </c>
      <c r="B813" s="1">
        <v>45715</v>
      </c>
      <c r="C813" s="2">
        <v>45715.1875</v>
      </c>
      <c r="D813" s="2">
        <v>45715.192361111112</v>
      </c>
      <c r="E813" t="s">
        <v>1588</v>
      </c>
      <c r="F813" t="str">
        <f>_xlfn.XLOOKUP(scd[[#This Row],[farm_id]],farms[farm_id],farms[farmer_name])</f>
        <v>Farmer_797</v>
      </c>
      <c r="G813" t="str">
        <f>_xlfn.XLOOKUP(scd[[#This Row],[farm_id]],farms[farm_id],farms[village])</f>
        <v>Village_1</v>
      </c>
      <c r="H813" t="str">
        <f>_xlfn.XLOOKUP(scd[[#This Row],[farm_id]],farms[farm_id],farms[district])</f>
        <v>Jaipur</v>
      </c>
      <c r="I813" t="str">
        <f>_xlfn.XLOOKUP(scd[[#This Row],[farm_id]],farms[farm_id],farms[state])</f>
        <v>Rajasthan</v>
      </c>
      <c r="J813" t="str">
        <f>_xlfn.XLOOKUP(scd[[#This Row],[district]],cooperatives[district],cooperatives[cooperative_id])</f>
        <v>Coop_8</v>
      </c>
      <c r="K813" t="str">
        <f>_xlfn.XLOOKUP(scd[[#This Row],[village]],collectioncenters[village],collectioncenters[collection_center_id])</f>
        <v>CC_1</v>
      </c>
      <c r="L813" t="str">
        <f>_xlfn.XLOOKUP(scd[[#This Row],[district]],chillingcenters[district],chillingcenters[chilling_center_id])</f>
        <v>Chill_8</v>
      </c>
      <c r="M813" t="str">
        <f>_xlfn.XLOOKUP(scd[[#This Row],[chilling_center_id]],chillingcenters[chilling_center_id],chillingcenters[zone])</f>
        <v>RJ1</v>
      </c>
      <c r="N813" t="str">
        <f>_xlfn.XLOOKUP(scd[[#This Row],[zone]],plants[zone],plants[processing_plant_id])</f>
        <v>Plant_2</v>
      </c>
      <c r="O813" t="s">
        <v>638</v>
      </c>
      <c r="P813">
        <v>19.7</v>
      </c>
      <c r="Q813">
        <v>46.8</v>
      </c>
      <c r="R813">
        <v>4.59</v>
      </c>
      <c r="S813">
        <v>8.41</v>
      </c>
      <c r="T813">
        <v>28.8</v>
      </c>
      <c r="U813">
        <v>7.8</v>
      </c>
      <c r="V813" t="b">
        <v>1</v>
      </c>
      <c r="W813">
        <v>0.35</v>
      </c>
      <c r="X813">
        <v>2261.19</v>
      </c>
      <c r="Y813" s="1">
        <v>45717</v>
      </c>
      <c r="Z813" t="s">
        <v>41</v>
      </c>
      <c r="AA813" t="s">
        <v>42</v>
      </c>
      <c r="AB813" t="s">
        <v>2461</v>
      </c>
      <c r="AC813">
        <v>7</v>
      </c>
      <c r="AD813">
        <v>46.449999999999903</v>
      </c>
      <c r="AE813">
        <v>48.68</v>
      </c>
    </row>
    <row r="814" spans="1:31" x14ac:dyDescent="0.25">
      <c r="A814" t="s">
        <v>2557</v>
      </c>
      <c r="B814" s="1">
        <v>45717</v>
      </c>
      <c r="C814" s="2">
        <v>45717.299305555556</v>
      </c>
      <c r="D814" s="2">
        <v>45717.379861111112</v>
      </c>
      <c r="E814" t="s">
        <v>2558</v>
      </c>
      <c r="F814" t="str">
        <f>_xlfn.XLOOKUP(scd[[#This Row],[farm_id]],farms[farm_id],farms[farmer_name])</f>
        <v>Farmer_73</v>
      </c>
      <c r="G814" t="str">
        <f>_xlfn.XLOOKUP(scd[[#This Row],[farm_id]],farms[farm_id],farms[village])</f>
        <v>Village_118</v>
      </c>
      <c r="H814" t="str">
        <f>_xlfn.XLOOKUP(scd[[#This Row],[farm_id]],farms[farm_id],farms[district])</f>
        <v>Tiruchirappalli</v>
      </c>
      <c r="I814" t="str">
        <f>_xlfn.XLOOKUP(scd[[#This Row],[farm_id]],farms[farm_id],farms[state])</f>
        <v>Tamil Nadu</v>
      </c>
      <c r="J814" t="str">
        <f>_xlfn.XLOOKUP(scd[[#This Row],[district]],cooperatives[district],cooperatives[cooperative_id])</f>
        <v>Coop_9</v>
      </c>
      <c r="K814" t="str">
        <f>_xlfn.XLOOKUP(scd[[#This Row],[village]],collectioncenters[village],collectioncenters[collection_center_id])</f>
        <v>CC_22</v>
      </c>
      <c r="L814" t="str">
        <f>_xlfn.XLOOKUP(scd[[#This Row],[district]],chillingcenters[district],chillingcenters[chilling_center_id])</f>
        <v>Chill_9</v>
      </c>
      <c r="M814" t="str">
        <f>_xlfn.XLOOKUP(scd[[#This Row],[chilling_center_id]],chillingcenters[chilling_center_id],chillingcenters[zone])</f>
        <v>TN2</v>
      </c>
      <c r="N814" t="str">
        <f>_xlfn.XLOOKUP(scd[[#This Row],[zone]],plants[zone],plants[processing_plant_id])</f>
        <v>Plant_10</v>
      </c>
      <c r="O814" t="s">
        <v>723</v>
      </c>
      <c r="P814">
        <v>14.3</v>
      </c>
      <c r="Q814">
        <v>114.6</v>
      </c>
      <c r="R814">
        <v>4.59</v>
      </c>
      <c r="S814">
        <v>8.5500000000000007</v>
      </c>
      <c r="T814">
        <v>28.1</v>
      </c>
      <c r="U814">
        <v>9.8000000000000007</v>
      </c>
      <c r="V814" t="b">
        <v>1</v>
      </c>
      <c r="W814">
        <v>0.39</v>
      </c>
      <c r="X814">
        <v>5607.71</v>
      </c>
      <c r="Y814" s="1">
        <v>45717</v>
      </c>
      <c r="Z814" t="s">
        <v>41</v>
      </c>
      <c r="AA814" t="s">
        <v>109</v>
      </c>
      <c r="AB814" t="s">
        <v>2559</v>
      </c>
      <c r="AC814">
        <v>116</v>
      </c>
      <c r="AD814">
        <v>114.21</v>
      </c>
      <c r="AE814">
        <v>49.1</v>
      </c>
    </row>
    <row r="815" spans="1:31" x14ac:dyDescent="0.25">
      <c r="A815" t="s">
        <v>3077</v>
      </c>
      <c r="B815" s="1">
        <v>45674</v>
      </c>
      <c r="C815" s="2">
        <v>45674.402777777781</v>
      </c>
      <c r="D815" s="2">
        <v>45674.486111111109</v>
      </c>
      <c r="E815" t="s">
        <v>630</v>
      </c>
      <c r="F815" t="str">
        <f>_xlfn.XLOOKUP(scd[[#This Row],[farm_id]],farms[farm_id],farms[farmer_name])</f>
        <v>Farmer_234</v>
      </c>
      <c r="G815" t="str">
        <f>_xlfn.XLOOKUP(scd[[#This Row],[farm_id]],farms[farm_id],farms[village])</f>
        <v>Village_138</v>
      </c>
      <c r="H815" t="str">
        <f>_xlfn.XLOOKUP(scd[[#This Row],[farm_id]],farms[farm_id],farms[district])</f>
        <v>Vadodara</v>
      </c>
      <c r="I815" t="str">
        <f>_xlfn.XLOOKUP(scd[[#This Row],[farm_id]],farms[farm_id],farms[state])</f>
        <v>Gujarat</v>
      </c>
      <c r="J815" t="str">
        <f>_xlfn.XLOOKUP(scd[[#This Row],[district]],cooperatives[district],cooperatives[cooperative_id])</f>
        <v>Coop_6</v>
      </c>
      <c r="K815" t="str">
        <f>_xlfn.XLOOKUP(scd[[#This Row],[village]],collectioncenters[village],collectioncenters[collection_center_id])</f>
        <v>CC_44</v>
      </c>
      <c r="L815" t="str">
        <f>_xlfn.XLOOKUP(scd[[#This Row],[district]],chillingcenters[district],chillingcenters[chilling_center_id])</f>
        <v>Chill_6</v>
      </c>
      <c r="M815" t="str">
        <f>_xlfn.XLOOKUP(scd[[#This Row],[chilling_center_id]],chillingcenters[chilling_center_id],chillingcenters[zone])</f>
        <v>MH1</v>
      </c>
      <c r="N815" t="str">
        <f>_xlfn.XLOOKUP(scd[[#This Row],[zone]],plants[zone],plants[processing_plant_id])</f>
        <v>Plant_4</v>
      </c>
      <c r="O815" t="s">
        <v>279</v>
      </c>
      <c r="P815">
        <v>23.5</v>
      </c>
      <c r="Q815">
        <v>19.600000000000001</v>
      </c>
      <c r="R815">
        <v>4.59</v>
      </c>
      <c r="S815">
        <v>8.27</v>
      </c>
      <c r="T815">
        <v>32.200000000000003</v>
      </c>
      <c r="U815">
        <v>12</v>
      </c>
      <c r="V815" t="b">
        <v>1</v>
      </c>
      <c r="W815">
        <v>0</v>
      </c>
      <c r="X815">
        <v>945.9</v>
      </c>
      <c r="Y815" s="1">
        <v>45676</v>
      </c>
      <c r="Z815" t="s">
        <v>41</v>
      </c>
      <c r="AA815" t="s">
        <v>42</v>
      </c>
      <c r="AB815" t="s">
        <v>3078</v>
      </c>
      <c r="AC815">
        <v>120</v>
      </c>
      <c r="AD815">
        <v>19.600000000000001</v>
      </c>
      <c r="AE815">
        <v>48.26</v>
      </c>
    </row>
    <row r="816" spans="1:31" x14ac:dyDescent="0.25">
      <c r="A816" t="s">
        <v>3104</v>
      </c>
      <c r="B816" s="1">
        <v>45766</v>
      </c>
      <c r="C816" s="2">
        <v>45766.29791666667</v>
      </c>
      <c r="D816" s="2">
        <v>45766.365972222222</v>
      </c>
      <c r="E816" t="s">
        <v>1702</v>
      </c>
      <c r="F816" t="str">
        <f>_xlfn.XLOOKUP(scd[[#This Row],[farm_id]],farms[farm_id],farms[farmer_name])</f>
        <v>Farmer_558</v>
      </c>
      <c r="G816" t="str">
        <f>_xlfn.XLOOKUP(scd[[#This Row],[farm_id]],farms[farm_id],farms[village])</f>
        <v>Village_61</v>
      </c>
      <c r="H816" t="str">
        <f>_xlfn.XLOOKUP(scd[[#This Row],[farm_id]],farms[farm_id],farms[district])</f>
        <v>Tiruchirappalli</v>
      </c>
      <c r="I816" t="str">
        <f>_xlfn.XLOOKUP(scd[[#This Row],[farm_id]],farms[farm_id],farms[state])</f>
        <v>Tamil Nadu</v>
      </c>
      <c r="J816" t="str">
        <f>_xlfn.XLOOKUP(scd[[#This Row],[district]],cooperatives[district],cooperatives[cooperative_id])</f>
        <v>Coop_9</v>
      </c>
      <c r="K816" t="str">
        <f>_xlfn.XLOOKUP(scd[[#This Row],[village]],collectioncenters[village],collectioncenters[collection_center_id])</f>
        <v>CC_157</v>
      </c>
      <c r="L816" t="str">
        <f>_xlfn.XLOOKUP(scd[[#This Row],[district]],chillingcenters[district],chillingcenters[chilling_center_id])</f>
        <v>Chill_9</v>
      </c>
      <c r="M816" t="str">
        <f>_xlfn.XLOOKUP(scd[[#This Row],[chilling_center_id]],chillingcenters[chilling_center_id],chillingcenters[zone])</f>
        <v>TN2</v>
      </c>
      <c r="N816" t="str">
        <f>_xlfn.XLOOKUP(scd[[#This Row],[zone]],plants[zone],plants[processing_plant_id])</f>
        <v>Plant_10</v>
      </c>
      <c r="O816" t="s">
        <v>245</v>
      </c>
      <c r="P816">
        <v>3.1</v>
      </c>
      <c r="Q816">
        <v>56.1</v>
      </c>
      <c r="R816">
        <v>4.59</v>
      </c>
      <c r="S816">
        <v>8.5399999999999991</v>
      </c>
      <c r="T816">
        <v>25.7</v>
      </c>
      <c r="U816">
        <v>23.9</v>
      </c>
      <c r="V816" t="b">
        <v>0</v>
      </c>
      <c r="W816">
        <v>0</v>
      </c>
      <c r="X816">
        <v>2752.83</v>
      </c>
      <c r="Y816" s="1">
        <v>45769</v>
      </c>
      <c r="Z816" t="s">
        <v>41</v>
      </c>
      <c r="AA816" t="s">
        <v>42</v>
      </c>
      <c r="AB816" t="s">
        <v>3105</v>
      </c>
      <c r="AC816">
        <v>98</v>
      </c>
      <c r="AD816">
        <v>56.1</v>
      </c>
      <c r="AE816">
        <v>49.07</v>
      </c>
    </row>
    <row r="817" spans="1:31" x14ac:dyDescent="0.25">
      <c r="A817" t="s">
        <v>650</v>
      </c>
      <c r="B817" s="1">
        <v>45820</v>
      </c>
      <c r="C817" s="2">
        <v>45820.177083333336</v>
      </c>
      <c r="D817" s="2">
        <v>45820.226388888892</v>
      </c>
      <c r="E817" t="s">
        <v>651</v>
      </c>
      <c r="F817" t="str">
        <f>_xlfn.XLOOKUP(scd[[#This Row],[farm_id]],farms[farm_id],farms[farmer_name])</f>
        <v>Farmer_603</v>
      </c>
      <c r="G817" t="str">
        <f>_xlfn.XLOOKUP(scd[[#This Row],[farm_id]],farms[farm_id],farms[village])</f>
        <v>Village_6</v>
      </c>
      <c r="H817" t="str">
        <f>_xlfn.XLOOKUP(scd[[#This Row],[farm_id]],farms[farm_id],farms[district])</f>
        <v>Patiala</v>
      </c>
      <c r="I817" t="str">
        <f>_xlfn.XLOOKUP(scd[[#This Row],[farm_id]],farms[farm_id],farms[state])</f>
        <v>Punjab</v>
      </c>
      <c r="J817" t="str">
        <f>_xlfn.XLOOKUP(scd[[#This Row],[district]],cooperatives[district],cooperatives[cooperative_id])</f>
        <v>Coop_13</v>
      </c>
      <c r="K817" t="str">
        <f>_xlfn.XLOOKUP(scd[[#This Row],[village]],collectioncenters[village],collectioncenters[collection_center_id])</f>
        <v>CC_155</v>
      </c>
      <c r="L817" t="str">
        <f>_xlfn.XLOOKUP(scd[[#This Row],[district]],chillingcenters[district],chillingcenters[chilling_center_id])</f>
        <v>Chill_13</v>
      </c>
      <c r="M817" t="str">
        <f>_xlfn.XLOOKUP(scd[[#This Row],[chilling_center_id]],chillingcenters[chilling_center_id],chillingcenters[zone])</f>
        <v>PJ2</v>
      </c>
      <c r="N817" t="str">
        <f>_xlfn.XLOOKUP(scd[[#This Row],[zone]],plants[zone],plants[processing_plant_id])</f>
        <v>Plant_7</v>
      </c>
      <c r="O817" t="s">
        <v>545</v>
      </c>
      <c r="P817">
        <v>14.7</v>
      </c>
      <c r="Q817">
        <v>89.1</v>
      </c>
      <c r="R817">
        <v>4.5999999999999996</v>
      </c>
      <c r="S817">
        <v>8.51</v>
      </c>
      <c r="T817">
        <v>27.7</v>
      </c>
      <c r="U817">
        <v>8.6999999999999993</v>
      </c>
      <c r="V817" t="b">
        <v>1</v>
      </c>
      <c r="W817">
        <v>0.62</v>
      </c>
      <c r="X817">
        <v>4338.17</v>
      </c>
      <c r="Y817" s="1">
        <v>45827</v>
      </c>
      <c r="Z817" t="s">
        <v>41</v>
      </c>
      <c r="AA817" t="s">
        <v>216</v>
      </c>
      <c r="AB817" t="s">
        <v>653</v>
      </c>
      <c r="AC817">
        <v>71</v>
      </c>
      <c r="AD817">
        <v>88.479999999999905</v>
      </c>
      <c r="AE817">
        <v>49.03</v>
      </c>
    </row>
    <row r="818" spans="1:31" x14ac:dyDescent="0.25">
      <c r="A818" t="s">
        <v>1094</v>
      </c>
      <c r="B818" s="1">
        <v>45726</v>
      </c>
      <c r="C818" s="2">
        <v>45726.361805555556</v>
      </c>
      <c r="D818" s="2">
        <v>45726.429861111108</v>
      </c>
      <c r="E818" t="s">
        <v>1095</v>
      </c>
      <c r="F818" t="str">
        <f>_xlfn.XLOOKUP(scd[[#This Row],[farm_id]],farms[farm_id],farms[farmer_name])</f>
        <v>Farmer_788</v>
      </c>
      <c r="G818" t="str">
        <f>_xlfn.XLOOKUP(scd[[#This Row],[farm_id]],farms[farm_id],farms[village])</f>
        <v>Village_48</v>
      </c>
      <c r="H818" t="str">
        <f>_xlfn.XLOOKUP(scd[[#This Row],[farm_id]],farms[farm_id],farms[district])</f>
        <v>Mumbai Suburban</v>
      </c>
      <c r="I818" t="str">
        <f>_xlfn.XLOOKUP(scd[[#This Row],[farm_id]],farms[farm_id],farms[state])</f>
        <v>Maharashtra</v>
      </c>
      <c r="J818" t="str">
        <f>_xlfn.XLOOKUP(scd[[#This Row],[district]],cooperatives[district],cooperatives[cooperative_id])</f>
        <v>Coop_3</v>
      </c>
      <c r="K818" t="str">
        <f>_xlfn.XLOOKUP(scd[[#This Row],[village]],collectioncenters[village],collectioncenters[collection_center_id])</f>
        <v>CC_142</v>
      </c>
      <c r="L818" t="str">
        <f>_xlfn.XLOOKUP(scd[[#This Row],[district]],chillingcenters[district],chillingcenters[chilling_center_id])</f>
        <v>Chill_3</v>
      </c>
      <c r="M818" t="str">
        <f>_xlfn.XLOOKUP(scd[[#This Row],[chilling_center_id]],chillingcenters[chilling_center_id],chillingcenters[zone])</f>
        <v>MH1</v>
      </c>
      <c r="N818" t="str">
        <f>_xlfn.XLOOKUP(scd[[#This Row],[zone]],plants[zone],plants[processing_plant_id])</f>
        <v>Plant_4</v>
      </c>
      <c r="O818" t="s">
        <v>688</v>
      </c>
      <c r="P818">
        <v>8.4</v>
      </c>
      <c r="Q818">
        <v>8.6</v>
      </c>
      <c r="R818">
        <v>4.5999999999999996</v>
      </c>
      <c r="S818">
        <v>9.1</v>
      </c>
      <c r="T818">
        <v>39.299999999999997</v>
      </c>
      <c r="U818">
        <v>12</v>
      </c>
      <c r="V818" t="b">
        <v>1</v>
      </c>
      <c r="W818">
        <v>0.4</v>
      </c>
      <c r="X818">
        <v>416.56</v>
      </c>
      <c r="Y818" s="1">
        <v>45729</v>
      </c>
      <c r="Z818" t="s">
        <v>76</v>
      </c>
      <c r="AA818" t="s">
        <v>42</v>
      </c>
      <c r="AB818" t="s">
        <v>1097</v>
      </c>
      <c r="AC818">
        <v>98</v>
      </c>
      <c r="AD818">
        <v>8.1999999999999993</v>
      </c>
      <c r="AE818">
        <v>50.8</v>
      </c>
    </row>
    <row r="819" spans="1:31" x14ac:dyDescent="0.25">
      <c r="A819" t="s">
        <v>2271</v>
      </c>
      <c r="B819" s="1">
        <v>45696</v>
      </c>
      <c r="C819" s="2">
        <v>45696.229166666664</v>
      </c>
      <c r="D819" s="2">
        <v>45696.288194444445</v>
      </c>
      <c r="E819" t="s">
        <v>990</v>
      </c>
      <c r="F819" t="str">
        <f>_xlfn.XLOOKUP(scd[[#This Row],[farm_id]],farms[farm_id],farms[farmer_name])</f>
        <v>Farmer_302</v>
      </c>
      <c r="G819" t="str">
        <f>_xlfn.XLOOKUP(scd[[#This Row],[farm_id]],farms[farm_id],farms[village])</f>
        <v>Village_42</v>
      </c>
      <c r="H819" t="str">
        <f>_xlfn.XLOOKUP(scd[[#This Row],[farm_id]],farms[farm_id],farms[district])</f>
        <v>Karnal</v>
      </c>
      <c r="I819" t="str">
        <f>_xlfn.XLOOKUP(scd[[#This Row],[farm_id]],farms[farm_id],farms[state])</f>
        <v>Haryana</v>
      </c>
      <c r="J819" t="str">
        <f>_xlfn.XLOOKUP(scd[[#This Row],[district]],cooperatives[district],cooperatives[cooperative_id])</f>
        <v>Coop_1</v>
      </c>
      <c r="K819" t="str">
        <f>_xlfn.XLOOKUP(scd[[#This Row],[village]],collectioncenters[village],collectioncenters[collection_center_id])</f>
        <v>CC_136</v>
      </c>
      <c r="L819" t="str">
        <f>_xlfn.XLOOKUP(scd[[#This Row],[district]],chillingcenters[district],chillingcenters[chilling_center_id])</f>
        <v>Chill_1</v>
      </c>
      <c r="M819" t="str">
        <f>_xlfn.XLOOKUP(scd[[#This Row],[chilling_center_id]],chillingcenters[chilling_center_id],chillingcenters[zone])</f>
        <v>HR1</v>
      </c>
      <c r="N819" t="str">
        <f>_xlfn.XLOOKUP(scd[[#This Row],[zone]],plants[zone],plants[processing_plant_id])</f>
        <v>Plant_11</v>
      </c>
      <c r="O819" t="s">
        <v>53</v>
      </c>
      <c r="P819">
        <v>2.7</v>
      </c>
      <c r="Q819">
        <v>74.099999999999994</v>
      </c>
      <c r="R819">
        <v>4.5999999999999996</v>
      </c>
      <c r="S819">
        <v>8.1300000000000008</v>
      </c>
      <c r="T819">
        <v>27.5</v>
      </c>
      <c r="U819">
        <v>24.3</v>
      </c>
      <c r="V819" t="b">
        <v>1</v>
      </c>
      <c r="W819">
        <v>0.53</v>
      </c>
      <c r="X819">
        <v>3523.27</v>
      </c>
      <c r="Y819" s="1">
        <v>45703</v>
      </c>
      <c r="Z819" t="s">
        <v>76</v>
      </c>
      <c r="AA819" t="s">
        <v>42</v>
      </c>
      <c r="AB819" t="s">
        <v>2272</v>
      </c>
      <c r="AC819">
        <v>85</v>
      </c>
      <c r="AD819">
        <v>73.569999999999993</v>
      </c>
      <c r="AE819">
        <v>47.89</v>
      </c>
    </row>
    <row r="820" spans="1:31" x14ac:dyDescent="0.25">
      <c r="A820" t="s">
        <v>2467</v>
      </c>
      <c r="B820" s="1">
        <v>45817</v>
      </c>
      <c r="C820" s="2">
        <v>45817.243055555555</v>
      </c>
      <c r="D820" s="2">
        <v>45817.301388888889</v>
      </c>
      <c r="E820" t="s">
        <v>686</v>
      </c>
      <c r="F820" t="str">
        <f>_xlfn.XLOOKUP(scd[[#This Row],[farm_id]],farms[farm_id],farms[farmer_name])</f>
        <v>Farmer_584</v>
      </c>
      <c r="G820" t="str">
        <f>_xlfn.XLOOKUP(scd[[#This Row],[farm_id]],farms[farm_id],farms[village])</f>
        <v>Village_14</v>
      </c>
      <c r="H820" t="str">
        <f>_xlfn.XLOOKUP(scd[[#This Row],[farm_id]],farms[farm_id],farms[district])</f>
        <v>Panipat</v>
      </c>
      <c r="I820" t="str">
        <f>_xlfn.XLOOKUP(scd[[#This Row],[farm_id]],farms[farm_id],farms[state])</f>
        <v>Haryana</v>
      </c>
      <c r="J820" t="str">
        <f>_xlfn.XLOOKUP(scd[[#This Row],[district]],cooperatives[district],cooperatives[cooperative_id])</f>
        <v>Coop_28</v>
      </c>
      <c r="K820" t="str">
        <f>_xlfn.XLOOKUP(scd[[#This Row],[village]],collectioncenters[village],collectioncenters[collection_center_id])</f>
        <v>CC_46</v>
      </c>
      <c r="L820" t="str">
        <f>_xlfn.XLOOKUP(scd[[#This Row],[district]],chillingcenters[district],chillingcenters[chilling_center_id])</f>
        <v>Chill_28</v>
      </c>
      <c r="M820" t="str">
        <f>_xlfn.XLOOKUP(scd[[#This Row],[chilling_center_id]],chillingcenters[chilling_center_id],chillingcenters[zone])</f>
        <v>HR2</v>
      </c>
      <c r="N820" t="str">
        <f>_xlfn.XLOOKUP(scd[[#This Row],[zone]],plants[zone],plants[processing_plant_id])</f>
        <v>Plant_12</v>
      </c>
      <c r="O820" t="s">
        <v>723</v>
      </c>
      <c r="P820">
        <v>10.4</v>
      </c>
      <c r="Q820">
        <v>28.2</v>
      </c>
      <c r="R820">
        <v>4.5999999999999996</v>
      </c>
      <c r="S820">
        <v>8.6</v>
      </c>
      <c r="T820">
        <v>28.2</v>
      </c>
      <c r="U820">
        <v>6.6</v>
      </c>
      <c r="V820" t="b">
        <v>1</v>
      </c>
      <c r="W820">
        <v>0</v>
      </c>
      <c r="X820">
        <v>1390.26</v>
      </c>
      <c r="Y820" s="1">
        <v>45819</v>
      </c>
      <c r="Z820" t="s">
        <v>76</v>
      </c>
      <c r="AA820" t="s">
        <v>42</v>
      </c>
      <c r="AB820" t="s">
        <v>2468</v>
      </c>
      <c r="AC820">
        <v>84</v>
      </c>
      <c r="AD820">
        <v>28.2</v>
      </c>
      <c r="AE820">
        <v>49.3</v>
      </c>
    </row>
    <row r="821" spans="1:31" x14ac:dyDescent="0.25">
      <c r="A821" t="s">
        <v>2545</v>
      </c>
      <c r="B821" s="1">
        <v>45779</v>
      </c>
      <c r="C821" s="2">
        <v>45779.222916666666</v>
      </c>
      <c r="D821" s="2">
        <v>45779.277083333334</v>
      </c>
      <c r="E821" t="s">
        <v>369</v>
      </c>
      <c r="F821" t="str">
        <f>_xlfn.XLOOKUP(scd[[#This Row],[farm_id]],farms[farm_id],farms[farmer_name])</f>
        <v>Farmer_145</v>
      </c>
      <c r="G821" t="str">
        <f>_xlfn.XLOOKUP(scd[[#This Row],[farm_id]],farms[farm_id],farms[village])</f>
        <v>Village_45</v>
      </c>
      <c r="H821" t="str">
        <f>_xlfn.XLOOKUP(scd[[#This Row],[farm_id]],farms[farm_id],farms[district])</f>
        <v>Madurai</v>
      </c>
      <c r="I821" t="str">
        <f>_xlfn.XLOOKUP(scd[[#This Row],[farm_id]],farms[farm_id],farms[state])</f>
        <v>Tamil Nadu</v>
      </c>
      <c r="J821" t="str">
        <f>_xlfn.XLOOKUP(scd[[#This Row],[district]],cooperatives[district],cooperatives[cooperative_id])</f>
        <v>Coop_20</v>
      </c>
      <c r="K821" t="str">
        <f>_xlfn.XLOOKUP(scd[[#This Row],[village]],collectioncenters[village],collectioncenters[collection_center_id])</f>
        <v>CC_139</v>
      </c>
      <c r="L821" t="str">
        <f>_xlfn.XLOOKUP(scd[[#This Row],[district]],chillingcenters[district],chillingcenters[chilling_center_id])</f>
        <v>Chill_20</v>
      </c>
      <c r="M821" t="str">
        <f>_xlfn.XLOOKUP(scd[[#This Row],[chilling_center_id]],chillingcenters[chilling_center_id],chillingcenters[zone])</f>
        <v>TN2</v>
      </c>
      <c r="N821" t="str">
        <f>_xlfn.XLOOKUP(scd[[#This Row],[zone]],plants[zone],plants[processing_plant_id])</f>
        <v>Plant_10</v>
      </c>
      <c r="O821" t="s">
        <v>1141</v>
      </c>
      <c r="P821">
        <v>20.5</v>
      </c>
      <c r="Q821">
        <v>22.2</v>
      </c>
      <c r="R821">
        <v>4.5999999999999996</v>
      </c>
      <c r="S821">
        <v>8.66</v>
      </c>
      <c r="T821">
        <v>29</v>
      </c>
      <c r="U821">
        <v>6.2</v>
      </c>
      <c r="V821" t="b">
        <v>1</v>
      </c>
      <c r="W821">
        <v>0</v>
      </c>
      <c r="X821">
        <v>1098.46</v>
      </c>
      <c r="Y821" s="1">
        <v>45779</v>
      </c>
      <c r="Z821" t="s">
        <v>41</v>
      </c>
      <c r="AA821" t="s">
        <v>42</v>
      </c>
      <c r="AB821" t="s">
        <v>2546</v>
      </c>
      <c r="AC821">
        <v>78</v>
      </c>
      <c r="AD821">
        <v>22.2</v>
      </c>
      <c r="AE821">
        <v>49.48</v>
      </c>
    </row>
    <row r="822" spans="1:31" x14ac:dyDescent="0.25">
      <c r="A822" t="s">
        <v>2600</v>
      </c>
      <c r="B822" s="1">
        <v>45810</v>
      </c>
      <c r="C822" s="2">
        <v>45810.355555555558</v>
      </c>
      <c r="D822" s="2">
        <v>45810.371527777781</v>
      </c>
      <c r="E822" t="s">
        <v>322</v>
      </c>
      <c r="F822" t="str">
        <f>_xlfn.XLOOKUP(scd[[#This Row],[farm_id]],farms[farm_id],farms[farmer_name])</f>
        <v>Farmer_489</v>
      </c>
      <c r="G822" t="str">
        <f>_xlfn.XLOOKUP(scd[[#This Row],[farm_id]],farms[farm_id],farms[village])</f>
        <v>Village_139</v>
      </c>
      <c r="H822" t="str">
        <f>_xlfn.XLOOKUP(scd[[#This Row],[farm_id]],farms[farm_id],farms[district])</f>
        <v>Belgaum</v>
      </c>
      <c r="I822" t="str">
        <f>_xlfn.XLOOKUP(scd[[#This Row],[farm_id]],farms[farm_id],farms[state])</f>
        <v>Karnataka</v>
      </c>
      <c r="J822" t="str">
        <f>_xlfn.XLOOKUP(scd[[#This Row],[district]],cooperatives[district],cooperatives[cooperative_id])</f>
        <v>Coop_21</v>
      </c>
      <c r="K822" t="str">
        <f>_xlfn.XLOOKUP(scd[[#This Row],[village]],collectioncenters[village],collectioncenters[collection_center_id])</f>
        <v>CC_45</v>
      </c>
      <c r="L822" t="str">
        <f>_xlfn.XLOOKUP(scd[[#This Row],[district]],chillingcenters[district],chillingcenters[chilling_center_id])</f>
        <v>Chill_21</v>
      </c>
      <c r="M822" t="str">
        <f>_xlfn.XLOOKUP(scd[[#This Row],[chilling_center_id]],chillingcenters[chilling_center_id],chillingcenters[zone])</f>
        <v>KA2</v>
      </c>
      <c r="N822" t="str">
        <f>_xlfn.XLOOKUP(scd[[#This Row],[zone]],plants[zone],plants[processing_plant_id])</f>
        <v>Plant_8</v>
      </c>
      <c r="O822" t="s">
        <v>539</v>
      </c>
      <c r="P822">
        <v>5</v>
      </c>
      <c r="Q822">
        <v>53.7</v>
      </c>
      <c r="R822">
        <v>4.5999999999999996</v>
      </c>
      <c r="S822">
        <v>7.95</v>
      </c>
      <c r="T822">
        <v>30.8</v>
      </c>
      <c r="U822">
        <v>8.6999999999999993</v>
      </c>
      <c r="V822" t="b">
        <v>0</v>
      </c>
      <c r="W822">
        <v>0</v>
      </c>
      <c r="X822">
        <v>2542.6999999999998</v>
      </c>
      <c r="Y822" s="1">
        <v>45812</v>
      </c>
      <c r="Z822" t="s">
        <v>76</v>
      </c>
      <c r="AA822" t="s">
        <v>216</v>
      </c>
      <c r="AB822" t="s">
        <v>2601</v>
      </c>
      <c r="AC822">
        <v>23</v>
      </c>
      <c r="AD822">
        <v>53.7</v>
      </c>
      <c r="AE822">
        <v>47.35</v>
      </c>
    </row>
    <row r="823" spans="1:31" x14ac:dyDescent="0.25">
      <c r="A823" t="s">
        <v>1000</v>
      </c>
      <c r="B823" s="1">
        <v>45696</v>
      </c>
      <c r="C823" s="2">
        <v>45696.220833333333</v>
      </c>
      <c r="D823" s="2">
        <v>45696.224305555559</v>
      </c>
      <c r="E823" t="s">
        <v>1001</v>
      </c>
      <c r="F823" t="str">
        <f>_xlfn.XLOOKUP(scd[[#This Row],[farm_id]],farms[farm_id],farms[farmer_name])</f>
        <v>Farmer_857</v>
      </c>
      <c r="G823" t="str">
        <f>_xlfn.XLOOKUP(scd[[#This Row],[farm_id]],farms[farm_id],farms[village])</f>
        <v>Village_188</v>
      </c>
      <c r="H823" t="str">
        <f>_xlfn.XLOOKUP(scd[[#This Row],[farm_id]],farms[farm_id],farms[district])</f>
        <v>Anand</v>
      </c>
      <c r="I823" t="str">
        <f>_xlfn.XLOOKUP(scd[[#This Row],[farm_id]],farms[farm_id],farms[state])</f>
        <v>Gujarat</v>
      </c>
      <c r="J823" t="str">
        <f>_xlfn.XLOOKUP(scd[[#This Row],[district]],cooperatives[district],cooperatives[cooperative_id])</f>
        <v>Coop_5</v>
      </c>
      <c r="K823" t="str">
        <f>_xlfn.XLOOKUP(scd[[#This Row],[village]],collectioncenters[village],collectioncenters[collection_center_id])</f>
        <v>CC_98</v>
      </c>
      <c r="L823" t="str">
        <f>_xlfn.XLOOKUP(scd[[#This Row],[district]],chillingcenters[district],chillingcenters[chilling_center_id])</f>
        <v>Chill_5</v>
      </c>
      <c r="M823" t="str">
        <f>_xlfn.XLOOKUP(scd[[#This Row],[chilling_center_id]],chillingcenters[chilling_center_id],chillingcenters[zone])</f>
        <v>MH1</v>
      </c>
      <c r="N823" t="str">
        <f>_xlfn.XLOOKUP(scd[[#This Row],[zone]],plants[zone],plants[processing_plant_id])</f>
        <v>Plant_4</v>
      </c>
      <c r="O823" t="s">
        <v>545</v>
      </c>
      <c r="P823">
        <v>16</v>
      </c>
      <c r="Q823">
        <v>9.8000000000000007</v>
      </c>
      <c r="R823">
        <v>4.6100000000000003</v>
      </c>
      <c r="S823">
        <v>8.8800000000000008</v>
      </c>
      <c r="T823">
        <v>32.4</v>
      </c>
      <c r="U823">
        <v>11</v>
      </c>
      <c r="V823" t="b">
        <v>0</v>
      </c>
      <c r="W823">
        <v>4.79</v>
      </c>
      <c r="X823">
        <v>251.45</v>
      </c>
      <c r="Y823" s="1">
        <v>45699</v>
      </c>
      <c r="Z823" t="s">
        <v>76</v>
      </c>
      <c r="AA823" t="s">
        <v>42</v>
      </c>
      <c r="AB823" t="s">
        <v>1003</v>
      </c>
      <c r="AC823">
        <v>5</v>
      </c>
      <c r="AD823">
        <v>5.01</v>
      </c>
      <c r="AE823">
        <v>50.19</v>
      </c>
    </row>
    <row r="824" spans="1:31" x14ac:dyDescent="0.25">
      <c r="A824" t="s">
        <v>2182</v>
      </c>
      <c r="B824" s="1">
        <v>45719</v>
      </c>
      <c r="C824" s="2">
        <v>45719.253472222219</v>
      </c>
      <c r="D824" s="2">
        <v>45719.256944444445</v>
      </c>
      <c r="E824" t="s">
        <v>242</v>
      </c>
      <c r="F824" t="str">
        <f>_xlfn.XLOOKUP(scd[[#This Row],[farm_id]],farms[farm_id],farms[farmer_name])</f>
        <v>Farmer_838</v>
      </c>
      <c r="G824" t="str">
        <f>_xlfn.XLOOKUP(scd[[#This Row],[farm_id]],farms[farm_id],farms[village])</f>
        <v>Village_192</v>
      </c>
      <c r="H824" t="str">
        <f>_xlfn.XLOOKUP(scd[[#This Row],[farm_id]],farms[farm_id],farms[district])</f>
        <v>Chennai</v>
      </c>
      <c r="I824" t="str">
        <f>_xlfn.XLOOKUP(scd[[#This Row],[farm_id]],farms[farm_id],farms[state])</f>
        <v>Tamil Nadu</v>
      </c>
      <c r="J824" t="str">
        <f>_xlfn.XLOOKUP(scd[[#This Row],[district]],cooperatives[district],cooperatives[cooperative_id])</f>
        <v>Coop_22</v>
      </c>
      <c r="K824" t="str">
        <f>_xlfn.XLOOKUP(scd[[#This Row],[village]],collectioncenters[village],collectioncenters[collection_center_id])</f>
        <v>CC_103</v>
      </c>
      <c r="L824" t="str">
        <f>_xlfn.XLOOKUP(scd[[#This Row],[district]],chillingcenters[district],chillingcenters[chilling_center_id])</f>
        <v>Chill_22</v>
      </c>
      <c r="M824" t="str">
        <f>_xlfn.XLOOKUP(scd[[#This Row],[chilling_center_id]],chillingcenters[chilling_center_id],chillingcenters[zone])</f>
        <v>TN1</v>
      </c>
      <c r="N824" t="str">
        <f>_xlfn.XLOOKUP(scd[[#This Row],[zone]],plants[zone],plants[processing_plant_id])</f>
        <v>Plant_1</v>
      </c>
      <c r="O824" t="s">
        <v>551</v>
      </c>
      <c r="P824">
        <v>3.7</v>
      </c>
      <c r="Q824">
        <v>19.399999999999999</v>
      </c>
      <c r="R824">
        <v>4.6100000000000003</v>
      </c>
      <c r="S824">
        <v>8.4</v>
      </c>
      <c r="T824">
        <v>27.2</v>
      </c>
      <c r="U824">
        <v>9.6999999999999993</v>
      </c>
      <c r="V824" t="b">
        <v>0</v>
      </c>
      <c r="W824">
        <v>0.13</v>
      </c>
      <c r="X824">
        <v>939.41</v>
      </c>
      <c r="Y824" s="1">
        <v>45726</v>
      </c>
      <c r="Z824" t="s">
        <v>118</v>
      </c>
      <c r="AA824" t="s">
        <v>42</v>
      </c>
      <c r="AB824" t="s">
        <v>2184</v>
      </c>
      <c r="AC824">
        <v>5</v>
      </c>
      <c r="AD824">
        <v>19.27</v>
      </c>
      <c r="AE824">
        <v>48.75</v>
      </c>
    </row>
    <row r="825" spans="1:31" x14ac:dyDescent="0.25">
      <c r="A825" t="s">
        <v>2214</v>
      </c>
      <c r="B825" s="1">
        <v>45733</v>
      </c>
      <c r="C825" s="2">
        <v>45733.327777777777</v>
      </c>
      <c r="D825" s="2">
        <v>45733.435416666667</v>
      </c>
      <c r="E825" t="s">
        <v>817</v>
      </c>
      <c r="F825" t="str">
        <f>_xlfn.XLOOKUP(scd[[#This Row],[farm_id]],farms[farm_id],farms[farmer_name])</f>
        <v>Farmer_886</v>
      </c>
      <c r="G825" t="str">
        <f>_xlfn.XLOOKUP(scd[[#This Row],[farm_id]],farms[farm_id],farms[village])</f>
        <v>Village_113</v>
      </c>
      <c r="H825" t="str">
        <f>_xlfn.XLOOKUP(scd[[#This Row],[farm_id]],farms[farm_id],farms[district])</f>
        <v>Madurai</v>
      </c>
      <c r="I825" t="str">
        <f>_xlfn.XLOOKUP(scd[[#This Row],[farm_id]],farms[farm_id],farms[state])</f>
        <v>Tamil Nadu</v>
      </c>
      <c r="J825" t="str">
        <f>_xlfn.XLOOKUP(scd[[#This Row],[district]],cooperatives[district],cooperatives[cooperative_id])</f>
        <v>Coop_20</v>
      </c>
      <c r="K825" t="str">
        <f>_xlfn.XLOOKUP(scd[[#This Row],[village]],collectioncenters[village],collectioncenters[collection_center_id])</f>
        <v>CC_17</v>
      </c>
      <c r="L825" t="str">
        <f>_xlfn.XLOOKUP(scd[[#This Row],[district]],chillingcenters[district],chillingcenters[chilling_center_id])</f>
        <v>Chill_20</v>
      </c>
      <c r="M825" t="str">
        <f>_xlfn.XLOOKUP(scd[[#This Row],[chilling_center_id]],chillingcenters[chilling_center_id],chillingcenters[zone])</f>
        <v>TN2</v>
      </c>
      <c r="N825" t="str">
        <f>_xlfn.XLOOKUP(scd[[#This Row],[zone]],plants[zone],plants[processing_plant_id])</f>
        <v>Plant_10</v>
      </c>
      <c r="O825" t="s">
        <v>185</v>
      </c>
      <c r="P825">
        <v>34.1</v>
      </c>
      <c r="Q825">
        <v>69.3</v>
      </c>
      <c r="R825">
        <v>4.6100000000000003</v>
      </c>
      <c r="S825">
        <v>8.5299999999999994</v>
      </c>
      <c r="T825">
        <v>34.200000000000003</v>
      </c>
      <c r="U825">
        <v>12</v>
      </c>
      <c r="V825" t="b">
        <v>1</v>
      </c>
      <c r="W825">
        <v>0</v>
      </c>
      <c r="X825">
        <v>3405.4</v>
      </c>
      <c r="Y825" s="1">
        <v>45740</v>
      </c>
      <c r="Z825" t="s">
        <v>41</v>
      </c>
      <c r="AA825" t="s">
        <v>109</v>
      </c>
      <c r="AB825" t="s">
        <v>2215</v>
      </c>
      <c r="AC825">
        <v>155</v>
      </c>
      <c r="AD825">
        <v>69.3</v>
      </c>
      <c r="AE825">
        <v>49.14</v>
      </c>
    </row>
    <row r="826" spans="1:31" x14ac:dyDescent="0.25">
      <c r="A826" t="s">
        <v>2588</v>
      </c>
      <c r="B826" s="1">
        <v>45692</v>
      </c>
      <c r="C826" s="2">
        <v>45692.452777777777</v>
      </c>
      <c r="D826" s="2">
        <v>45692.552083333336</v>
      </c>
      <c r="E826" t="s">
        <v>461</v>
      </c>
      <c r="F826" t="str">
        <f>_xlfn.XLOOKUP(scd[[#This Row],[farm_id]],farms[farm_id],farms[farmer_name])</f>
        <v>Farmer_757</v>
      </c>
      <c r="G826" t="str">
        <f>_xlfn.XLOOKUP(scd[[#This Row],[farm_id]],farms[farm_id],farms[village])</f>
        <v>Village_42</v>
      </c>
      <c r="H826" t="str">
        <f>_xlfn.XLOOKUP(scd[[#This Row],[farm_id]],farms[farm_id],farms[district])</f>
        <v>Hubli</v>
      </c>
      <c r="I826" t="str">
        <f>_xlfn.XLOOKUP(scd[[#This Row],[farm_id]],farms[farm_id],farms[state])</f>
        <v>Karnataka</v>
      </c>
      <c r="J826" t="str">
        <f>_xlfn.XLOOKUP(scd[[#This Row],[district]],cooperatives[district],cooperatives[cooperative_id])</f>
        <v>Coop_18</v>
      </c>
      <c r="K826" t="str">
        <f>_xlfn.XLOOKUP(scd[[#This Row],[village]],collectioncenters[village],collectioncenters[collection_center_id])</f>
        <v>CC_136</v>
      </c>
      <c r="L826" t="str">
        <f>_xlfn.XLOOKUP(scd[[#This Row],[district]],chillingcenters[district],chillingcenters[chilling_center_id])</f>
        <v>Chill_18</v>
      </c>
      <c r="M826" t="str">
        <f>_xlfn.XLOOKUP(scd[[#This Row],[chilling_center_id]],chillingcenters[chilling_center_id],chillingcenters[zone])</f>
        <v>KA2</v>
      </c>
      <c r="N826" t="str">
        <f>_xlfn.XLOOKUP(scd[[#This Row],[zone]],plants[zone],plants[processing_plant_id])</f>
        <v>Plant_8</v>
      </c>
      <c r="O826" t="s">
        <v>714</v>
      </c>
      <c r="P826">
        <v>7.4</v>
      </c>
      <c r="Q826">
        <v>166.3</v>
      </c>
      <c r="R826">
        <v>4.6100000000000003</v>
      </c>
      <c r="S826">
        <v>7.88</v>
      </c>
      <c r="T826">
        <v>29.3</v>
      </c>
      <c r="U826">
        <v>6.4</v>
      </c>
      <c r="V826" t="b">
        <v>1</v>
      </c>
      <c r="W826">
        <v>0.67</v>
      </c>
      <c r="X826">
        <v>7816.08</v>
      </c>
      <c r="Y826" s="1">
        <v>45693</v>
      </c>
      <c r="Z826" t="s">
        <v>76</v>
      </c>
      <c r="AA826" t="s">
        <v>42</v>
      </c>
      <c r="AB826" t="s">
        <v>2589</v>
      </c>
      <c r="AC826">
        <v>143</v>
      </c>
      <c r="AD826">
        <v>165.63</v>
      </c>
      <c r="AE826">
        <v>47.19</v>
      </c>
    </row>
    <row r="827" spans="1:31" x14ac:dyDescent="0.25">
      <c r="A827" t="s">
        <v>2640</v>
      </c>
      <c r="B827" s="1">
        <v>45743</v>
      </c>
      <c r="C827" s="2">
        <v>45743.301388888889</v>
      </c>
      <c r="D827" s="2">
        <v>45743.323611111111</v>
      </c>
      <c r="E827" t="s">
        <v>879</v>
      </c>
      <c r="F827" t="str">
        <f>_xlfn.XLOOKUP(scd[[#This Row],[farm_id]],farms[farm_id],farms[farmer_name])</f>
        <v>Farmer_326</v>
      </c>
      <c r="G827" t="str">
        <f>_xlfn.XLOOKUP(scd[[#This Row],[farm_id]],farms[farm_id],farms[village])</f>
        <v>Village_127</v>
      </c>
      <c r="H827" t="str">
        <f>_xlfn.XLOOKUP(scd[[#This Row],[farm_id]],farms[farm_id],farms[district])</f>
        <v>Amritsar</v>
      </c>
      <c r="I827" t="str">
        <f>_xlfn.XLOOKUP(scd[[#This Row],[farm_id]],farms[farm_id],farms[state])</f>
        <v>Punjab</v>
      </c>
      <c r="J827" t="str">
        <f>_xlfn.XLOOKUP(scd[[#This Row],[district]],cooperatives[district],cooperatives[cooperative_id])</f>
        <v>Coop_7</v>
      </c>
      <c r="K827" t="str">
        <f>_xlfn.XLOOKUP(scd[[#This Row],[village]],collectioncenters[village],collectioncenters[collection_center_id])</f>
        <v>CC_32</v>
      </c>
      <c r="L827" t="str">
        <f>_xlfn.XLOOKUP(scd[[#This Row],[district]],chillingcenters[district],chillingcenters[chilling_center_id])</f>
        <v>Chill_7</v>
      </c>
      <c r="M827" t="str">
        <f>_xlfn.XLOOKUP(scd[[#This Row],[chilling_center_id]],chillingcenters[chilling_center_id],chillingcenters[zone])</f>
        <v>PJ1</v>
      </c>
      <c r="N827" t="str">
        <f>_xlfn.XLOOKUP(scd[[#This Row],[zone]],plants[zone],plants[processing_plant_id])</f>
        <v>Plant_3</v>
      </c>
      <c r="O827" t="s">
        <v>245</v>
      </c>
      <c r="P827">
        <v>8.8000000000000007</v>
      </c>
      <c r="Q827">
        <v>29.8</v>
      </c>
      <c r="R827">
        <v>4.6100000000000003</v>
      </c>
      <c r="S827">
        <v>8.34</v>
      </c>
      <c r="T827">
        <v>30</v>
      </c>
      <c r="U827">
        <v>28.9</v>
      </c>
      <c r="V827" t="b">
        <v>0</v>
      </c>
      <c r="W827">
        <v>0</v>
      </c>
      <c r="X827">
        <v>1447.39</v>
      </c>
      <c r="Y827" s="1">
        <v>45744</v>
      </c>
      <c r="Z827" t="s">
        <v>41</v>
      </c>
      <c r="AA827" t="s">
        <v>42</v>
      </c>
      <c r="AB827" t="s">
        <v>2642</v>
      </c>
      <c r="AC827">
        <v>32</v>
      </c>
      <c r="AD827">
        <v>29.8</v>
      </c>
      <c r="AE827">
        <v>48.57</v>
      </c>
    </row>
    <row r="828" spans="1:31" x14ac:dyDescent="0.25">
      <c r="A828" t="s">
        <v>2971</v>
      </c>
      <c r="B828" s="1">
        <v>45812</v>
      </c>
      <c r="C828" s="2">
        <v>45812.447222222225</v>
      </c>
      <c r="D828" s="2">
        <v>45812.459722222222</v>
      </c>
      <c r="E828" t="s">
        <v>2972</v>
      </c>
      <c r="F828" t="str">
        <f>_xlfn.XLOOKUP(scd[[#This Row],[farm_id]],farms[farm_id],farms[farmer_name])</f>
        <v>Farmer_498</v>
      </c>
      <c r="G828" t="str">
        <f>_xlfn.XLOOKUP(scd[[#This Row],[farm_id]],farms[farm_id],farms[village])</f>
        <v>Village_50</v>
      </c>
      <c r="H828" t="str">
        <f>_xlfn.XLOOKUP(scd[[#This Row],[farm_id]],farms[farm_id],farms[district])</f>
        <v>Jalandhar</v>
      </c>
      <c r="I828" t="str">
        <f>_xlfn.XLOOKUP(scd[[#This Row],[farm_id]],farms[farm_id],farms[state])</f>
        <v>Punjab</v>
      </c>
      <c r="J828" t="str">
        <f>_xlfn.XLOOKUP(scd[[#This Row],[district]],cooperatives[district],cooperatives[cooperative_id])</f>
        <v>Coop_26</v>
      </c>
      <c r="K828" t="str">
        <f>_xlfn.XLOOKUP(scd[[#This Row],[village]],collectioncenters[village],collectioncenters[collection_center_id])</f>
        <v>CC_145</v>
      </c>
      <c r="L828" t="str">
        <f>_xlfn.XLOOKUP(scd[[#This Row],[district]],chillingcenters[district],chillingcenters[chilling_center_id])</f>
        <v>Chill_26</v>
      </c>
      <c r="M828" t="str">
        <f>_xlfn.XLOOKUP(scd[[#This Row],[chilling_center_id]],chillingcenters[chilling_center_id],chillingcenters[zone])</f>
        <v>PJ1</v>
      </c>
      <c r="N828" t="str">
        <f>_xlfn.XLOOKUP(scd[[#This Row],[zone]],plants[zone],plants[processing_plant_id])</f>
        <v>Plant_3</v>
      </c>
      <c r="O828" t="s">
        <v>621</v>
      </c>
      <c r="P828">
        <v>8</v>
      </c>
      <c r="Q828">
        <v>112.3</v>
      </c>
      <c r="R828">
        <v>4.6100000000000003</v>
      </c>
      <c r="S828">
        <v>8.6300000000000008</v>
      </c>
      <c r="T828">
        <v>32.4</v>
      </c>
      <c r="U828">
        <v>7</v>
      </c>
      <c r="V828" t="b">
        <v>1</v>
      </c>
      <c r="W828">
        <v>0.28000000000000003</v>
      </c>
      <c r="X828">
        <v>5538.27</v>
      </c>
      <c r="Y828" s="1">
        <v>45819</v>
      </c>
      <c r="Z828" t="s">
        <v>41</v>
      </c>
      <c r="AA828" t="s">
        <v>42</v>
      </c>
      <c r="AB828" t="s">
        <v>2973</v>
      </c>
      <c r="AC828">
        <v>18</v>
      </c>
      <c r="AD828">
        <v>112.02</v>
      </c>
      <c r="AE828">
        <v>49.44</v>
      </c>
    </row>
    <row r="829" spans="1:31" x14ac:dyDescent="0.25">
      <c r="A829" t="s">
        <v>3123</v>
      </c>
      <c r="B829" s="1">
        <v>45770</v>
      </c>
      <c r="C829" s="2">
        <v>45770.390972222223</v>
      </c>
      <c r="D829" s="2">
        <v>45770.431250000001</v>
      </c>
      <c r="E829" t="s">
        <v>1788</v>
      </c>
      <c r="F829" t="str">
        <f>_xlfn.XLOOKUP(scd[[#This Row],[farm_id]],farms[farm_id],farms[farmer_name])</f>
        <v>Farmer_769</v>
      </c>
      <c r="G829" t="str">
        <f>_xlfn.XLOOKUP(scd[[#This Row],[farm_id]],farms[farm_id],farms[village])</f>
        <v>Village_126</v>
      </c>
      <c r="H829" t="str">
        <f>_xlfn.XLOOKUP(scd[[#This Row],[farm_id]],farms[farm_id],farms[district])</f>
        <v>Jaipur</v>
      </c>
      <c r="I829" t="str">
        <f>_xlfn.XLOOKUP(scd[[#This Row],[farm_id]],farms[farm_id],farms[state])</f>
        <v>Rajasthan</v>
      </c>
      <c r="J829" t="str">
        <f>_xlfn.XLOOKUP(scd[[#This Row],[district]],cooperatives[district],cooperatives[cooperative_id])</f>
        <v>Coop_8</v>
      </c>
      <c r="K829" t="str">
        <f>_xlfn.XLOOKUP(scd[[#This Row],[village]],collectioncenters[village],collectioncenters[collection_center_id])</f>
        <v>CC_31</v>
      </c>
      <c r="L829" t="str">
        <f>_xlfn.XLOOKUP(scd[[#This Row],[district]],chillingcenters[district],chillingcenters[chilling_center_id])</f>
        <v>Chill_8</v>
      </c>
      <c r="M829" t="str">
        <f>_xlfn.XLOOKUP(scd[[#This Row],[chilling_center_id]],chillingcenters[chilling_center_id],chillingcenters[zone])</f>
        <v>RJ1</v>
      </c>
      <c r="N829" t="str">
        <f>_xlfn.XLOOKUP(scd[[#This Row],[zone]],plants[zone],plants[processing_plant_id])</f>
        <v>Plant_2</v>
      </c>
      <c r="O829" t="s">
        <v>539</v>
      </c>
      <c r="P829">
        <v>32.200000000000003</v>
      </c>
      <c r="Q829">
        <v>26.8</v>
      </c>
      <c r="R829">
        <v>4.6100000000000003</v>
      </c>
      <c r="S829">
        <v>8.3699999999999992</v>
      </c>
      <c r="T829">
        <v>33.200000000000003</v>
      </c>
      <c r="U829">
        <v>10.4</v>
      </c>
      <c r="V829" t="b">
        <v>0</v>
      </c>
      <c r="W829">
        <v>0</v>
      </c>
      <c r="X829">
        <v>1304.0899999999999</v>
      </c>
      <c r="Y829" s="1">
        <v>45773</v>
      </c>
      <c r="Z829" t="s">
        <v>41</v>
      </c>
      <c r="AA829" t="s">
        <v>42</v>
      </c>
      <c r="AB829" t="s">
        <v>3124</v>
      </c>
      <c r="AC829">
        <v>58</v>
      </c>
      <c r="AD829">
        <v>26.8</v>
      </c>
      <c r="AE829">
        <v>48.66</v>
      </c>
    </row>
    <row r="830" spans="1:31" x14ac:dyDescent="0.25">
      <c r="A830" t="s">
        <v>3195</v>
      </c>
      <c r="B830" s="1">
        <v>45788</v>
      </c>
      <c r="C830" s="2">
        <v>45788.227083333331</v>
      </c>
      <c r="D830" s="2">
        <v>45788.254861111112</v>
      </c>
      <c r="E830" t="s">
        <v>3196</v>
      </c>
      <c r="F830" t="str">
        <f>_xlfn.XLOOKUP(scd[[#This Row],[farm_id]],farms[farm_id],farms[farmer_name])</f>
        <v>Farmer_447</v>
      </c>
      <c r="G830" t="str">
        <f>_xlfn.XLOOKUP(scd[[#This Row],[farm_id]],farms[farm_id],farms[village])</f>
        <v>Village_69</v>
      </c>
      <c r="H830" t="str">
        <f>_xlfn.XLOOKUP(scd[[#This Row],[farm_id]],farms[farm_id],farms[district])</f>
        <v>Anand</v>
      </c>
      <c r="I830" t="str">
        <f>_xlfn.XLOOKUP(scd[[#This Row],[farm_id]],farms[farm_id],farms[state])</f>
        <v>Gujarat</v>
      </c>
      <c r="J830" t="str">
        <f>_xlfn.XLOOKUP(scd[[#This Row],[district]],cooperatives[district],cooperatives[cooperative_id])</f>
        <v>Coop_5</v>
      </c>
      <c r="K830" t="str">
        <f>_xlfn.XLOOKUP(scd[[#This Row],[village]],collectioncenters[village],collectioncenters[collection_center_id])</f>
        <v>CC_164</v>
      </c>
      <c r="L830" t="str">
        <f>_xlfn.XLOOKUP(scd[[#This Row],[district]],chillingcenters[district],chillingcenters[chilling_center_id])</f>
        <v>Chill_5</v>
      </c>
      <c r="M830" t="str">
        <f>_xlfn.XLOOKUP(scd[[#This Row],[chilling_center_id]],chillingcenters[chilling_center_id],chillingcenters[zone])</f>
        <v>MH1</v>
      </c>
      <c r="N830" t="str">
        <f>_xlfn.XLOOKUP(scd[[#This Row],[zone]],plants[zone],plants[processing_plant_id])</f>
        <v>Plant_4</v>
      </c>
      <c r="O830" t="s">
        <v>350</v>
      </c>
      <c r="P830">
        <v>10.7</v>
      </c>
      <c r="Q830">
        <v>68.3</v>
      </c>
      <c r="R830">
        <v>4.6100000000000003</v>
      </c>
      <c r="S830">
        <v>8.5399999999999991</v>
      </c>
      <c r="T830">
        <v>29.5</v>
      </c>
      <c r="U830">
        <v>8.6</v>
      </c>
      <c r="V830" t="b">
        <v>1</v>
      </c>
      <c r="W830">
        <v>0.18</v>
      </c>
      <c r="X830">
        <v>3349.46</v>
      </c>
      <c r="Y830" s="1">
        <v>45795</v>
      </c>
      <c r="Z830" t="s">
        <v>76</v>
      </c>
      <c r="AA830" t="s">
        <v>109</v>
      </c>
      <c r="AB830" t="s">
        <v>3197</v>
      </c>
      <c r="AC830">
        <v>40</v>
      </c>
      <c r="AD830">
        <v>68.119999999999905</v>
      </c>
      <c r="AE830">
        <v>49.17</v>
      </c>
    </row>
    <row r="831" spans="1:31" x14ac:dyDescent="0.25">
      <c r="A831" t="s">
        <v>595</v>
      </c>
      <c r="B831" s="1">
        <v>45746</v>
      </c>
      <c r="C831" s="2">
        <v>45746.429166666669</v>
      </c>
      <c r="D831" s="2">
        <v>45746.470138888886</v>
      </c>
      <c r="E831" t="s">
        <v>566</v>
      </c>
      <c r="F831" t="str">
        <f>_xlfn.XLOOKUP(scd[[#This Row],[farm_id]],farms[farm_id],farms[farmer_name])</f>
        <v>Farmer_852</v>
      </c>
      <c r="G831" t="str">
        <f>_xlfn.XLOOKUP(scd[[#This Row],[farm_id]],farms[farm_id],farms[village])</f>
        <v>Village_182</v>
      </c>
      <c r="H831" t="str">
        <f>_xlfn.XLOOKUP(scd[[#This Row],[farm_id]],farms[farm_id],farms[district])</f>
        <v>Vadodara</v>
      </c>
      <c r="I831" t="str">
        <f>_xlfn.XLOOKUP(scd[[#This Row],[farm_id]],farms[farm_id],farms[state])</f>
        <v>Gujarat</v>
      </c>
      <c r="J831" t="str">
        <f>_xlfn.XLOOKUP(scd[[#This Row],[district]],cooperatives[district],cooperatives[cooperative_id])</f>
        <v>Coop_6</v>
      </c>
      <c r="K831" t="str">
        <f>_xlfn.XLOOKUP(scd[[#This Row],[village]],collectioncenters[village],collectioncenters[collection_center_id])</f>
        <v>CC_92</v>
      </c>
      <c r="L831" t="str">
        <f>_xlfn.XLOOKUP(scd[[#This Row],[district]],chillingcenters[district],chillingcenters[chilling_center_id])</f>
        <v>Chill_6</v>
      </c>
      <c r="M831" t="str">
        <f>_xlfn.XLOOKUP(scd[[#This Row],[chilling_center_id]],chillingcenters[chilling_center_id],chillingcenters[zone])</f>
        <v>MH1</v>
      </c>
      <c r="N831" t="str">
        <f>_xlfn.XLOOKUP(scd[[#This Row],[zone]],plants[zone],plants[processing_plant_id])</f>
        <v>Plant_4</v>
      </c>
      <c r="O831" t="s">
        <v>399</v>
      </c>
      <c r="P831">
        <v>6.7</v>
      </c>
      <c r="Q831">
        <v>119.4</v>
      </c>
      <c r="R831">
        <v>4.62</v>
      </c>
      <c r="S831">
        <v>8.3800000000000008</v>
      </c>
      <c r="T831">
        <v>31.4</v>
      </c>
      <c r="U831">
        <v>7</v>
      </c>
      <c r="V831" t="b">
        <v>1</v>
      </c>
      <c r="W831">
        <v>7.0000000000000007E-2</v>
      </c>
      <c r="X831">
        <v>5816.14</v>
      </c>
      <c r="Y831" s="1">
        <v>45749</v>
      </c>
      <c r="Z831" t="s">
        <v>239</v>
      </c>
      <c r="AA831" t="s">
        <v>54</v>
      </c>
      <c r="AB831" t="s">
        <v>598</v>
      </c>
      <c r="AC831">
        <v>59</v>
      </c>
      <c r="AD831">
        <v>119.33</v>
      </c>
      <c r="AE831">
        <v>48.74</v>
      </c>
    </row>
    <row r="832" spans="1:31" x14ac:dyDescent="0.25">
      <c r="A832" t="s">
        <v>1299</v>
      </c>
      <c r="B832" s="1">
        <v>45761</v>
      </c>
      <c r="C832" s="2">
        <v>45761.307638888888</v>
      </c>
      <c r="D832" s="2">
        <v>45761.34097222222</v>
      </c>
      <c r="E832" t="s">
        <v>583</v>
      </c>
      <c r="F832" t="str">
        <f>_xlfn.XLOOKUP(scd[[#This Row],[farm_id]],farms[farm_id],farms[farmer_name])</f>
        <v>Farmer_854</v>
      </c>
      <c r="G832" t="str">
        <f>_xlfn.XLOOKUP(scd[[#This Row],[farm_id]],farms[farm_id],farms[village])</f>
        <v>Village_35</v>
      </c>
      <c r="H832" t="str">
        <f>_xlfn.XLOOKUP(scd[[#This Row],[farm_id]],farms[farm_id],farms[district])</f>
        <v>Amritsar</v>
      </c>
      <c r="I832" t="str">
        <f>_xlfn.XLOOKUP(scd[[#This Row],[farm_id]],farms[farm_id],farms[state])</f>
        <v>Punjab</v>
      </c>
      <c r="J832" t="str">
        <f>_xlfn.XLOOKUP(scd[[#This Row],[district]],cooperatives[district],cooperatives[cooperative_id])</f>
        <v>Coop_7</v>
      </c>
      <c r="K832" t="str">
        <f>_xlfn.XLOOKUP(scd[[#This Row],[village]],collectioncenters[village],collectioncenters[collection_center_id])</f>
        <v>CC_128</v>
      </c>
      <c r="L832" t="str">
        <f>_xlfn.XLOOKUP(scd[[#This Row],[district]],chillingcenters[district],chillingcenters[chilling_center_id])</f>
        <v>Chill_7</v>
      </c>
      <c r="M832" t="str">
        <f>_xlfn.XLOOKUP(scd[[#This Row],[chilling_center_id]],chillingcenters[chilling_center_id],chillingcenters[zone])</f>
        <v>PJ1</v>
      </c>
      <c r="N832" t="str">
        <f>_xlfn.XLOOKUP(scd[[#This Row],[zone]],plants[zone],plants[processing_plant_id])</f>
        <v>Plant_3</v>
      </c>
      <c r="O832" t="s">
        <v>194</v>
      </c>
      <c r="P832">
        <v>6.4</v>
      </c>
      <c r="Q832">
        <v>11.8</v>
      </c>
      <c r="R832">
        <v>4.62</v>
      </c>
      <c r="S832">
        <v>9.01</v>
      </c>
      <c r="T832">
        <v>29.8</v>
      </c>
      <c r="U832">
        <v>9.6</v>
      </c>
      <c r="V832" t="b">
        <v>1</v>
      </c>
      <c r="W832">
        <v>0.08</v>
      </c>
      <c r="X832">
        <v>593.38</v>
      </c>
      <c r="Y832" s="1">
        <v>45768</v>
      </c>
      <c r="Z832" t="s">
        <v>41</v>
      </c>
      <c r="AA832" t="s">
        <v>42</v>
      </c>
      <c r="AB832" t="s">
        <v>1301</v>
      </c>
      <c r="AC832">
        <v>48</v>
      </c>
      <c r="AD832">
        <v>11.72</v>
      </c>
      <c r="AE832">
        <v>50.63</v>
      </c>
    </row>
    <row r="833" spans="1:31" x14ac:dyDescent="0.25">
      <c r="A833" t="s">
        <v>2007</v>
      </c>
      <c r="B833" s="1">
        <v>45781</v>
      </c>
      <c r="C833" s="2">
        <v>45781.320138888892</v>
      </c>
      <c r="D833" s="2">
        <v>45781.37222222222</v>
      </c>
      <c r="E833" t="s">
        <v>2008</v>
      </c>
      <c r="F833" t="str">
        <f>_xlfn.XLOOKUP(scd[[#This Row],[farm_id]],farms[farm_id],farms[farmer_name])</f>
        <v>Farmer_190</v>
      </c>
      <c r="G833" t="str">
        <f>_xlfn.XLOOKUP(scd[[#This Row],[farm_id]],farms[farm_id],farms[village])</f>
        <v>Village_179</v>
      </c>
      <c r="H833" t="str">
        <f>_xlfn.XLOOKUP(scd[[#This Row],[farm_id]],farms[farm_id],farms[district])</f>
        <v>Chennai</v>
      </c>
      <c r="I833" t="str">
        <f>_xlfn.XLOOKUP(scd[[#This Row],[farm_id]],farms[farm_id],farms[state])</f>
        <v>Tamil Nadu</v>
      </c>
      <c r="J833" t="str">
        <f>_xlfn.XLOOKUP(scd[[#This Row],[district]],cooperatives[district],cooperatives[cooperative_id])</f>
        <v>Coop_22</v>
      </c>
      <c r="K833" t="str">
        <f>_xlfn.XLOOKUP(scd[[#This Row],[village]],collectioncenters[village],collectioncenters[collection_center_id])</f>
        <v>CC_88</v>
      </c>
      <c r="L833" t="str">
        <f>_xlfn.XLOOKUP(scd[[#This Row],[district]],chillingcenters[district],chillingcenters[chilling_center_id])</f>
        <v>Chill_22</v>
      </c>
      <c r="M833" t="str">
        <f>_xlfn.XLOOKUP(scd[[#This Row],[chilling_center_id]],chillingcenters[chilling_center_id],chillingcenters[zone])</f>
        <v>TN1</v>
      </c>
      <c r="N833" t="str">
        <f>_xlfn.XLOOKUP(scd[[#This Row],[zone]],plants[zone],plants[processing_plant_id])</f>
        <v>Plant_1</v>
      </c>
      <c r="O833" t="s">
        <v>117</v>
      </c>
      <c r="P833">
        <v>11</v>
      </c>
      <c r="Q833">
        <v>75.8</v>
      </c>
      <c r="R833">
        <v>4.62</v>
      </c>
      <c r="S833">
        <v>8.07</v>
      </c>
      <c r="T833">
        <v>29.8</v>
      </c>
      <c r="U833">
        <v>5.4</v>
      </c>
      <c r="V833" t="b">
        <v>1</v>
      </c>
      <c r="W833">
        <v>0</v>
      </c>
      <c r="X833">
        <v>3624</v>
      </c>
      <c r="Y833" s="1">
        <v>45783</v>
      </c>
      <c r="Z833" t="s">
        <v>41</v>
      </c>
      <c r="AA833" t="s">
        <v>42</v>
      </c>
      <c r="AB833" t="s">
        <v>2009</v>
      </c>
      <c r="AC833">
        <v>75</v>
      </c>
      <c r="AD833">
        <v>75.8</v>
      </c>
      <c r="AE833">
        <v>47.81</v>
      </c>
    </row>
    <row r="834" spans="1:31" x14ac:dyDescent="0.25">
      <c r="A834" t="s">
        <v>2740</v>
      </c>
      <c r="B834" s="1">
        <v>45819</v>
      </c>
      <c r="C834" s="2">
        <v>45819.275000000001</v>
      </c>
      <c r="D834" s="2">
        <v>45819.281944444447</v>
      </c>
      <c r="E834" t="s">
        <v>1535</v>
      </c>
      <c r="F834" t="str">
        <f>_xlfn.XLOOKUP(scd[[#This Row],[farm_id]],farms[farm_id],farms[farmer_name])</f>
        <v>Farmer_679</v>
      </c>
      <c r="G834" t="str">
        <f>_xlfn.XLOOKUP(scd[[#This Row],[farm_id]],farms[farm_id],farms[village])</f>
        <v>Village_46</v>
      </c>
      <c r="H834" t="str">
        <f>_xlfn.XLOOKUP(scd[[#This Row],[farm_id]],farms[farm_id],farms[district])</f>
        <v>Ahmedabad</v>
      </c>
      <c r="I834" t="str">
        <f>_xlfn.XLOOKUP(scd[[#This Row],[farm_id]],farms[farm_id],farms[state])</f>
        <v>Gujarat</v>
      </c>
      <c r="J834" t="str">
        <f>_xlfn.XLOOKUP(scd[[#This Row],[district]],cooperatives[district],cooperatives[cooperative_id])</f>
        <v>Coop_24</v>
      </c>
      <c r="K834" t="str">
        <f>_xlfn.XLOOKUP(scd[[#This Row],[village]],collectioncenters[village],collectioncenters[collection_center_id])</f>
        <v>CC_140</v>
      </c>
      <c r="L834" t="str">
        <f>_xlfn.XLOOKUP(scd[[#This Row],[district]],chillingcenters[district],chillingcenters[chilling_center_id])</f>
        <v>Chill_24</v>
      </c>
      <c r="M834" t="str">
        <f>_xlfn.XLOOKUP(scd[[#This Row],[chilling_center_id]],chillingcenters[chilling_center_id],chillingcenters[zone])</f>
        <v>MH1</v>
      </c>
      <c r="N834" t="str">
        <f>_xlfn.XLOOKUP(scd[[#This Row],[zone]],plants[zone],plants[processing_plant_id])</f>
        <v>Plant_4</v>
      </c>
      <c r="O834" t="s">
        <v>279</v>
      </c>
      <c r="P834">
        <v>11.2</v>
      </c>
      <c r="Q834">
        <v>5.4</v>
      </c>
      <c r="R834">
        <v>4.62</v>
      </c>
      <c r="S834">
        <v>9.23</v>
      </c>
      <c r="T834">
        <v>33.700000000000003</v>
      </c>
      <c r="U834">
        <v>29.1</v>
      </c>
      <c r="V834" t="b">
        <v>1</v>
      </c>
      <c r="W834">
        <v>0.84</v>
      </c>
      <c r="X834">
        <v>233.88</v>
      </c>
      <c r="Y834" s="1">
        <v>45822</v>
      </c>
      <c r="Z834" t="s">
        <v>41</v>
      </c>
      <c r="AA834" t="s">
        <v>42</v>
      </c>
      <c r="AB834" t="s">
        <v>2741</v>
      </c>
      <c r="AC834">
        <v>10</v>
      </c>
      <c r="AD834">
        <v>4.5599999999999996</v>
      </c>
      <c r="AE834">
        <v>51.29</v>
      </c>
    </row>
    <row r="835" spans="1:31" x14ac:dyDescent="0.25">
      <c r="A835" t="s">
        <v>2749</v>
      </c>
      <c r="B835" s="1">
        <v>45707</v>
      </c>
      <c r="C835" s="2">
        <v>45707.359027777777</v>
      </c>
      <c r="D835" s="2">
        <v>45707.376388888886</v>
      </c>
      <c r="E835" t="s">
        <v>2750</v>
      </c>
      <c r="F835" t="str">
        <f>_xlfn.XLOOKUP(scd[[#This Row],[farm_id]],farms[farm_id],farms[farmer_name])</f>
        <v>Farmer_79</v>
      </c>
      <c r="G835" t="str">
        <f>_xlfn.XLOOKUP(scd[[#This Row],[farm_id]],farms[farm_id],farms[village])</f>
        <v>Village_161</v>
      </c>
      <c r="H835" t="str">
        <f>_xlfn.XLOOKUP(scd[[#This Row],[farm_id]],farms[farm_id],farms[district])</f>
        <v>Surat</v>
      </c>
      <c r="I835" t="str">
        <f>_xlfn.XLOOKUP(scd[[#This Row],[farm_id]],farms[farm_id],farms[state])</f>
        <v>Gujarat</v>
      </c>
      <c r="J835" t="str">
        <f>_xlfn.XLOOKUP(scd[[#This Row],[district]],cooperatives[district],cooperatives[cooperative_id])</f>
        <v>Coop_12</v>
      </c>
      <c r="K835" t="str">
        <f>_xlfn.XLOOKUP(scd[[#This Row],[village]],collectioncenters[village],collectioncenters[collection_center_id])</f>
        <v>CC_70</v>
      </c>
      <c r="L835" t="str">
        <f>_xlfn.XLOOKUP(scd[[#This Row],[district]],chillingcenters[district],chillingcenters[chilling_center_id])</f>
        <v>Chill_12</v>
      </c>
      <c r="M835" t="str">
        <f>_xlfn.XLOOKUP(scd[[#This Row],[chilling_center_id]],chillingcenters[chilling_center_id],chillingcenters[zone])</f>
        <v>MH1</v>
      </c>
      <c r="N835" t="str">
        <f>_xlfn.XLOOKUP(scd[[#This Row],[zone]],plants[zone],plants[processing_plant_id])</f>
        <v>Plant_4</v>
      </c>
      <c r="O835" t="s">
        <v>178</v>
      </c>
      <c r="P835">
        <v>7.5</v>
      </c>
      <c r="Q835">
        <v>20.9</v>
      </c>
      <c r="R835">
        <v>4.62</v>
      </c>
      <c r="S835">
        <v>8.56</v>
      </c>
      <c r="T835">
        <v>29.9</v>
      </c>
      <c r="U835">
        <v>10.9</v>
      </c>
      <c r="V835" t="b">
        <v>1</v>
      </c>
      <c r="W835">
        <v>0.56000000000000005</v>
      </c>
      <c r="X835">
        <v>1002.36</v>
      </c>
      <c r="Y835" s="1">
        <v>45710</v>
      </c>
      <c r="Z835" t="s">
        <v>41</v>
      </c>
      <c r="AA835" t="s">
        <v>420</v>
      </c>
      <c r="AB835" t="s">
        <v>2751</v>
      </c>
      <c r="AC835">
        <v>25</v>
      </c>
      <c r="AD835">
        <v>20.34</v>
      </c>
      <c r="AE835">
        <v>49.28</v>
      </c>
    </row>
    <row r="836" spans="1:31" x14ac:dyDescent="0.25">
      <c r="A836" t="s">
        <v>524</v>
      </c>
      <c r="B836" s="1">
        <v>45705</v>
      </c>
      <c r="C836" s="2">
        <v>45705.402777777781</v>
      </c>
      <c r="D836" s="2">
        <v>45705.460416666669</v>
      </c>
      <c r="E836" t="s">
        <v>525</v>
      </c>
      <c r="F836" t="str">
        <f>_xlfn.XLOOKUP(scd[[#This Row],[farm_id]],farms[farm_id],farms[farmer_name])</f>
        <v>Farmer_330</v>
      </c>
      <c r="G836" t="str">
        <f>_xlfn.XLOOKUP(scd[[#This Row],[farm_id]],farms[farm_id],farms[village])</f>
        <v>Village_43</v>
      </c>
      <c r="H836" t="str">
        <f>_xlfn.XLOOKUP(scd[[#This Row],[farm_id]],farms[farm_id],farms[district])</f>
        <v>Bengaluru Rural</v>
      </c>
      <c r="I836" t="str">
        <f>_xlfn.XLOOKUP(scd[[#This Row],[farm_id]],farms[farm_id],farms[state])</f>
        <v>Karnataka</v>
      </c>
      <c r="J836" t="str">
        <f>_xlfn.XLOOKUP(scd[[#This Row],[district]],cooperatives[district],cooperatives[cooperative_id])</f>
        <v>Coop_19</v>
      </c>
      <c r="K836" t="str">
        <f>_xlfn.XLOOKUP(scd[[#This Row],[village]],collectioncenters[village],collectioncenters[collection_center_id])</f>
        <v>CC_137</v>
      </c>
      <c r="L836" t="str">
        <f>_xlfn.XLOOKUP(scd[[#This Row],[district]],chillingcenters[district],chillingcenters[chilling_center_id])</f>
        <v>Chill_19</v>
      </c>
      <c r="M836" t="str">
        <f>_xlfn.XLOOKUP(scd[[#This Row],[chilling_center_id]],chillingcenters[chilling_center_id],chillingcenters[zone])</f>
        <v>KA1</v>
      </c>
      <c r="N836" t="str">
        <f>_xlfn.XLOOKUP(scd[[#This Row],[zone]],plants[zone],plants[processing_plant_id])</f>
        <v>Plant_6</v>
      </c>
      <c r="O836" t="s">
        <v>97</v>
      </c>
      <c r="P836">
        <v>9</v>
      </c>
      <c r="Q836">
        <v>116.4</v>
      </c>
      <c r="R836">
        <v>4.63</v>
      </c>
      <c r="S836">
        <v>8.42</v>
      </c>
      <c r="T836">
        <v>31.2</v>
      </c>
      <c r="U836">
        <v>6</v>
      </c>
      <c r="V836" t="b">
        <v>1</v>
      </c>
      <c r="W836">
        <v>0.02</v>
      </c>
      <c r="X836">
        <v>5692.15</v>
      </c>
      <c r="Y836" s="1">
        <v>45712</v>
      </c>
      <c r="Z836" t="s">
        <v>41</v>
      </c>
      <c r="AA836" t="s">
        <v>42</v>
      </c>
      <c r="AB836" t="s">
        <v>529</v>
      </c>
      <c r="AC836">
        <v>83</v>
      </c>
      <c r="AD836">
        <v>116.38</v>
      </c>
      <c r="AE836">
        <v>48.91</v>
      </c>
    </row>
    <row r="837" spans="1:31" x14ac:dyDescent="0.25">
      <c r="A837" t="s">
        <v>2104</v>
      </c>
      <c r="B837" s="1">
        <v>45732</v>
      </c>
      <c r="C837" s="2">
        <v>45732.18472222222</v>
      </c>
      <c r="D837" s="2">
        <v>45732.229166666664</v>
      </c>
      <c r="E837" t="s">
        <v>2105</v>
      </c>
      <c r="F837" t="str">
        <f>_xlfn.XLOOKUP(scd[[#This Row],[farm_id]],farms[farm_id],farms[farmer_name])</f>
        <v>Farmer_558</v>
      </c>
      <c r="G837" t="str">
        <f>_xlfn.XLOOKUP(scd[[#This Row],[farm_id]],farms[farm_id],farms[village])</f>
        <v>Village_200</v>
      </c>
      <c r="H837" t="str">
        <f>_xlfn.XLOOKUP(scd[[#This Row],[farm_id]],farms[farm_id],farms[district])</f>
        <v>Udaipur</v>
      </c>
      <c r="I837" t="str">
        <f>_xlfn.XLOOKUP(scd[[#This Row],[farm_id]],farms[farm_id],farms[state])</f>
        <v>Rajasthan</v>
      </c>
      <c r="J837" t="str">
        <f>_xlfn.XLOOKUP(scd[[#This Row],[district]],cooperatives[district],cooperatives[cooperative_id])</f>
        <v>Coop_17</v>
      </c>
      <c r="K837" t="str">
        <f>_xlfn.XLOOKUP(scd[[#This Row],[village]],collectioncenters[village],collectioncenters[collection_center_id])</f>
        <v>CC_112</v>
      </c>
      <c r="L837" t="str">
        <f>_xlfn.XLOOKUP(scd[[#This Row],[district]],chillingcenters[district],chillingcenters[chilling_center_id])</f>
        <v>Chill_17</v>
      </c>
      <c r="M837" t="str">
        <f>_xlfn.XLOOKUP(scd[[#This Row],[chilling_center_id]],chillingcenters[chilling_center_id],chillingcenters[zone])</f>
        <v>RJ2</v>
      </c>
      <c r="N837" t="str">
        <f>_xlfn.XLOOKUP(scd[[#This Row],[zone]],plants[zone],plants[processing_plant_id])</f>
        <v>Plant_5</v>
      </c>
      <c r="O837" t="s">
        <v>40</v>
      </c>
      <c r="P837">
        <v>27.9</v>
      </c>
      <c r="Q837">
        <v>11.1</v>
      </c>
      <c r="R837">
        <v>4.63</v>
      </c>
      <c r="S837">
        <v>8.82</v>
      </c>
      <c r="T837">
        <v>28.9</v>
      </c>
      <c r="U837">
        <v>7.3</v>
      </c>
      <c r="V837" t="b">
        <v>1</v>
      </c>
      <c r="W837">
        <v>0.21</v>
      </c>
      <c r="X837">
        <v>545.70000000000005</v>
      </c>
      <c r="Y837" s="1">
        <v>45732</v>
      </c>
      <c r="Z837" t="s">
        <v>41</v>
      </c>
      <c r="AA837" t="s">
        <v>42</v>
      </c>
      <c r="AB837" t="s">
        <v>2107</v>
      </c>
      <c r="AC837">
        <v>64</v>
      </c>
      <c r="AD837">
        <v>10.889999999999899</v>
      </c>
      <c r="AE837">
        <v>50.11</v>
      </c>
    </row>
    <row r="838" spans="1:31" x14ac:dyDescent="0.25">
      <c r="A838" t="s">
        <v>2359</v>
      </c>
      <c r="B838" s="1">
        <v>45722</v>
      </c>
      <c r="C838" s="2">
        <v>45722.40902777778</v>
      </c>
      <c r="D838" s="2">
        <v>45722.429861111108</v>
      </c>
      <c r="E838" t="s">
        <v>121</v>
      </c>
      <c r="F838" t="str">
        <f>_xlfn.XLOOKUP(scd[[#This Row],[farm_id]],farms[farm_id],farms[farmer_name])</f>
        <v>Farmer_560</v>
      </c>
      <c r="G838" t="str">
        <f>_xlfn.XLOOKUP(scd[[#This Row],[farm_id]],farms[farm_id],farms[village])</f>
        <v>Village_75</v>
      </c>
      <c r="H838" t="str">
        <f>_xlfn.XLOOKUP(scd[[#This Row],[farm_id]],farms[farm_id],farms[district])</f>
        <v>Mysore</v>
      </c>
      <c r="I838" t="str">
        <f>_xlfn.XLOOKUP(scd[[#This Row],[farm_id]],farms[farm_id],farms[state])</f>
        <v>Karnataka</v>
      </c>
      <c r="J838" t="str">
        <f>_xlfn.XLOOKUP(scd[[#This Row],[district]],cooperatives[district],cooperatives[cooperative_id])</f>
        <v>Coop_11</v>
      </c>
      <c r="K838" t="str">
        <f>_xlfn.XLOOKUP(scd[[#This Row],[village]],collectioncenters[village],collectioncenters[collection_center_id])</f>
        <v>CC_171</v>
      </c>
      <c r="L838" t="str">
        <f>_xlfn.XLOOKUP(scd[[#This Row],[district]],chillingcenters[district],chillingcenters[chilling_center_id])</f>
        <v>Chill_11</v>
      </c>
      <c r="M838" t="str">
        <f>_xlfn.XLOOKUP(scd[[#This Row],[chilling_center_id]],chillingcenters[chilling_center_id],chillingcenters[zone])</f>
        <v>KA1</v>
      </c>
      <c r="N838" t="str">
        <f>_xlfn.XLOOKUP(scd[[#This Row],[zone]],plants[zone],plants[processing_plant_id])</f>
        <v>Plant_6</v>
      </c>
      <c r="O838" t="s">
        <v>497</v>
      </c>
      <c r="P838">
        <v>18.600000000000001</v>
      </c>
      <c r="Q838">
        <v>114.7</v>
      </c>
      <c r="R838">
        <v>4.63</v>
      </c>
      <c r="S838">
        <v>8.7899999999999991</v>
      </c>
      <c r="T838">
        <v>32.5</v>
      </c>
      <c r="U838">
        <v>12</v>
      </c>
      <c r="V838" t="b">
        <v>1</v>
      </c>
      <c r="W838">
        <v>0</v>
      </c>
      <c r="X838">
        <v>5737.29</v>
      </c>
      <c r="Y838" s="1">
        <v>45729</v>
      </c>
      <c r="Z838" t="s">
        <v>41</v>
      </c>
      <c r="AA838" t="s">
        <v>420</v>
      </c>
      <c r="AB838" t="s">
        <v>2361</v>
      </c>
      <c r="AC838">
        <v>30</v>
      </c>
      <c r="AD838">
        <v>114.7</v>
      </c>
      <c r="AE838">
        <v>50.02</v>
      </c>
    </row>
    <row r="839" spans="1:31" x14ac:dyDescent="0.25">
      <c r="A839" t="s">
        <v>2576</v>
      </c>
      <c r="B839" s="1">
        <v>45802</v>
      </c>
      <c r="C839" s="2">
        <v>45802.250694444447</v>
      </c>
      <c r="D839" s="2">
        <v>45802.269444444442</v>
      </c>
      <c r="E839" t="s">
        <v>2577</v>
      </c>
      <c r="F839" t="str">
        <f>_xlfn.XLOOKUP(scd[[#This Row],[farm_id]],farms[farm_id],farms[farmer_name])</f>
        <v>Farmer_533</v>
      </c>
      <c r="G839" t="str">
        <f>_xlfn.XLOOKUP(scd[[#This Row],[farm_id]],farms[farm_id],farms[village])</f>
        <v>Village_173</v>
      </c>
      <c r="H839" t="str">
        <f>_xlfn.XLOOKUP(scd[[#This Row],[farm_id]],farms[farm_id],farms[district])</f>
        <v>Amritsar</v>
      </c>
      <c r="I839" t="str">
        <f>_xlfn.XLOOKUP(scd[[#This Row],[farm_id]],farms[farm_id],farms[state])</f>
        <v>Punjab</v>
      </c>
      <c r="J839" t="str">
        <f>_xlfn.XLOOKUP(scd[[#This Row],[district]],cooperatives[district],cooperatives[cooperative_id])</f>
        <v>Coop_7</v>
      </c>
      <c r="K839" t="str">
        <f>_xlfn.XLOOKUP(scd[[#This Row],[village]],collectioncenters[village],collectioncenters[collection_center_id])</f>
        <v>CC_83</v>
      </c>
      <c r="L839" t="str">
        <f>_xlfn.XLOOKUP(scd[[#This Row],[district]],chillingcenters[district],chillingcenters[chilling_center_id])</f>
        <v>Chill_7</v>
      </c>
      <c r="M839" t="str">
        <f>_xlfn.XLOOKUP(scd[[#This Row],[chilling_center_id]],chillingcenters[chilling_center_id],chillingcenters[zone])</f>
        <v>PJ1</v>
      </c>
      <c r="N839" t="str">
        <f>_xlfn.XLOOKUP(scd[[#This Row],[zone]],plants[zone],plants[processing_plant_id])</f>
        <v>Plant_3</v>
      </c>
      <c r="O839" t="s">
        <v>215</v>
      </c>
      <c r="P839">
        <v>8.6999999999999993</v>
      </c>
      <c r="Q839">
        <v>95.5</v>
      </c>
      <c r="R839">
        <v>4.63</v>
      </c>
      <c r="S839">
        <v>9.1199999999999992</v>
      </c>
      <c r="T839">
        <v>27.6</v>
      </c>
      <c r="U839">
        <v>9.1999999999999993</v>
      </c>
      <c r="V839" t="b">
        <v>1</v>
      </c>
      <c r="W839">
        <v>0.31</v>
      </c>
      <c r="X839">
        <v>4855.6400000000003</v>
      </c>
      <c r="Y839" s="1">
        <v>45802</v>
      </c>
      <c r="Z839" t="s">
        <v>76</v>
      </c>
      <c r="AA839" t="s">
        <v>42</v>
      </c>
      <c r="AB839" t="s">
        <v>2578</v>
      </c>
      <c r="AC839">
        <v>27</v>
      </c>
      <c r="AD839">
        <v>95.19</v>
      </c>
      <c r="AE839">
        <v>51.01</v>
      </c>
    </row>
    <row r="840" spans="1:31" x14ac:dyDescent="0.25">
      <c r="A840" t="s">
        <v>1256</v>
      </c>
      <c r="B840" s="1">
        <v>45788</v>
      </c>
      <c r="C840" s="2">
        <v>45788.174305555556</v>
      </c>
      <c r="D840" s="2">
        <v>45788.23333333333</v>
      </c>
      <c r="E840" t="s">
        <v>294</v>
      </c>
      <c r="F840" t="str">
        <f>_xlfn.XLOOKUP(scd[[#This Row],[farm_id]],farms[farm_id],farms[farmer_name])</f>
        <v>Farmer_411</v>
      </c>
      <c r="G840" t="str">
        <f>_xlfn.XLOOKUP(scd[[#This Row],[farm_id]],farms[farm_id],farms[village])</f>
        <v>Village_142</v>
      </c>
      <c r="H840" t="str">
        <f>_xlfn.XLOOKUP(scd[[#This Row],[farm_id]],farms[farm_id],farms[district])</f>
        <v>Panipat</v>
      </c>
      <c r="I840" t="str">
        <f>_xlfn.XLOOKUP(scd[[#This Row],[farm_id]],farms[farm_id],farms[state])</f>
        <v>Haryana</v>
      </c>
      <c r="J840" t="str">
        <f>_xlfn.XLOOKUP(scd[[#This Row],[district]],cooperatives[district],cooperatives[cooperative_id])</f>
        <v>Coop_28</v>
      </c>
      <c r="K840" t="str">
        <f>_xlfn.XLOOKUP(scd[[#This Row],[village]],collectioncenters[village],collectioncenters[collection_center_id])</f>
        <v>CC_49</v>
      </c>
      <c r="L840" t="str">
        <f>_xlfn.XLOOKUP(scd[[#This Row],[district]],chillingcenters[district],chillingcenters[chilling_center_id])</f>
        <v>Chill_28</v>
      </c>
      <c r="M840" t="str">
        <f>_xlfn.XLOOKUP(scd[[#This Row],[chilling_center_id]],chillingcenters[chilling_center_id],chillingcenters[zone])</f>
        <v>HR2</v>
      </c>
      <c r="N840" t="str">
        <f>_xlfn.XLOOKUP(scd[[#This Row],[zone]],plants[zone],plants[processing_plant_id])</f>
        <v>Plant_12</v>
      </c>
      <c r="O840" t="s">
        <v>64</v>
      </c>
      <c r="P840">
        <v>35.1</v>
      </c>
      <c r="Q840">
        <v>25.8</v>
      </c>
      <c r="R840">
        <v>4.6399999999999997</v>
      </c>
      <c r="S840">
        <v>8.48</v>
      </c>
      <c r="T840">
        <v>28</v>
      </c>
      <c r="U840">
        <v>4.2</v>
      </c>
      <c r="V840" t="b">
        <v>1</v>
      </c>
      <c r="W840">
        <v>0.54</v>
      </c>
      <c r="X840">
        <v>1241.28</v>
      </c>
      <c r="Y840" s="1">
        <v>45788</v>
      </c>
      <c r="Z840" t="s">
        <v>118</v>
      </c>
      <c r="AA840" t="s">
        <v>42</v>
      </c>
      <c r="AB840" t="s">
        <v>1257</v>
      </c>
      <c r="AC840">
        <v>85</v>
      </c>
      <c r="AD840">
        <v>25.26</v>
      </c>
      <c r="AE840">
        <v>49.14</v>
      </c>
    </row>
    <row r="841" spans="1:31" x14ac:dyDescent="0.25">
      <c r="A841" t="s">
        <v>1323</v>
      </c>
      <c r="B841" s="1">
        <v>45785</v>
      </c>
      <c r="C841" s="2">
        <v>45785.427083333336</v>
      </c>
      <c r="D841" s="2">
        <v>45785.466666666667</v>
      </c>
      <c r="E841" t="s">
        <v>1324</v>
      </c>
      <c r="F841" t="str">
        <f>_xlfn.XLOOKUP(scd[[#This Row],[farm_id]],farms[farm_id],farms[farmer_name])</f>
        <v>Farmer_289</v>
      </c>
      <c r="G841" t="str">
        <f>_xlfn.XLOOKUP(scd[[#This Row],[farm_id]],farms[farm_id],farms[village])</f>
        <v>Village_159</v>
      </c>
      <c r="H841" t="str">
        <f>_xlfn.XLOOKUP(scd[[#This Row],[farm_id]],farms[farm_id],farms[district])</f>
        <v>Nashik</v>
      </c>
      <c r="I841" t="str">
        <f>_xlfn.XLOOKUP(scd[[#This Row],[farm_id]],farms[farm_id],farms[state])</f>
        <v>Maharashtra</v>
      </c>
      <c r="J841" t="str">
        <f>_xlfn.XLOOKUP(scd[[#This Row],[district]],cooperatives[district],cooperatives[cooperative_id])</f>
        <v>Coop_10</v>
      </c>
      <c r="K841" t="str">
        <f>_xlfn.XLOOKUP(scd[[#This Row],[village]],collectioncenters[village],collectioncenters[collection_center_id])</f>
        <v>CC_67</v>
      </c>
      <c r="L841" t="str">
        <f>_xlfn.XLOOKUP(scd[[#This Row],[district]],chillingcenters[district],chillingcenters[chilling_center_id])</f>
        <v>Chill_10</v>
      </c>
      <c r="M841" t="str">
        <f>_xlfn.XLOOKUP(scd[[#This Row],[chilling_center_id]],chillingcenters[chilling_center_id],chillingcenters[zone])</f>
        <v>MH1</v>
      </c>
      <c r="N841" t="str">
        <f>_xlfn.XLOOKUP(scd[[#This Row],[zone]],plants[zone],plants[processing_plant_id])</f>
        <v>Plant_4</v>
      </c>
      <c r="O841" t="s">
        <v>718</v>
      </c>
      <c r="P841">
        <v>93.7</v>
      </c>
      <c r="Q841">
        <v>203.9</v>
      </c>
      <c r="R841">
        <v>4.6399999999999997</v>
      </c>
      <c r="S841">
        <v>8.32</v>
      </c>
      <c r="T841">
        <v>31.4</v>
      </c>
      <c r="U841">
        <v>11.9</v>
      </c>
      <c r="V841" t="b">
        <v>1</v>
      </c>
      <c r="W841">
        <v>0</v>
      </c>
      <c r="X841">
        <v>9921.77</v>
      </c>
      <c r="Y841" s="1">
        <v>45788</v>
      </c>
      <c r="Z841" t="s">
        <v>118</v>
      </c>
      <c r="AA841" t="s">
        <v>42</v>
      </c>
      <c r="AB841" t="s">
        <v>1326</v>
      </c>
      <c r="AC841">
        <v>57</v>
      </c>
      <c r="AD841">
        <v>203.9</v>
      </c>
      <c r="AE841">
        <v>48.66</v>
      </c>
    </row>
    <row r="842" spans="1:31" x14ac:dyDescent="0.25">
      <c r="A842" t="s">
        <v>1552</v>
      </c>
      <c r="B842" s="1">
        <v>45771</v>
      </c>
      <c r="C842" s="2">
        <v>45771.411805555559</v>
      </c>
      <c r="D842" s="2">
        <v>45771.515972222223</v>
      </c>
      <c r="E842" t="s">
        <v>1553</v>
      </c>
      <c r="F842" t="str">
        <f>_xlfn.XLOOKUP(scd[[#This Row],[farm_id]],farms[farm_id],farms[farmer_name])</f>
        <v>Farmer_441</v>
      </c>
      <c r="G842" t="str">
        <f>_xlfn.XLOOKUP(scd[[#This Row],[farm_id]],farms[farm_id],farms[village])</f>
        <v>Village_136</v>
      </c>
      <c r="H842" t="str">
        <f>_xlfn.XLOOKUP(scd[[#This Row],[farm_id]],farms[farm_id],farms[district])</f>
        <v>Jodhpur</v>
      </c>
      <c r="I842" t="str">
        <f>_xlfn.XLOOKUP(scd[[#This Row],[farm_id]],farms[farm_id],farms[state])</f>
        <v>Rajasthan</v>
      </c>
      <c r="J842" t="str">
        <f>_xlfn.XLOOKUP(scd[[#This Row],[district]],cooperatives[district],cooperatives[cooperative_id])</f>
        <v>Coop_23</v>
      </c>
      <c r="K842" t="str">
        <f>_xlfn.XLOOKUP(scd[[#This Row],[village]],collectioncenters[village],collectioncenters[collection_center_id])</f>
        <v>CC_42</v>
      </c>
      <c r="L842" t="str">
        <f>_xlfn.XLOOKUP(scd[[#This Row],[district]],chillingcenters[district],chillingcenters[chilling_center_id])</f>
        <v>Chill_23</v>
      </c>
      <c r="M842" t="str">
        <f>_xlfn.XLOOKUP(scd[[#This Row],[chilling_center_id]],chillingcenters[chilling_center_id],chillingcenters[zone])</f>
        <v>RJ2</v>
      </c>
      <c r="N842" t="str">
        <f>_xlfn.XLOOKUP(scd[[#This Row],[zone]],plants[zone],plants[processing_plant_id])</f>
        <v>Plant_5</v>
      </c>
      <c r="O842" t="s">
        <v>416</v>
      </c>
      <c r="P842">
        <v>18.3</v>
      </c>
      <c r="Q842">
        <v>57.6</v>
      </c>
      <c r="R842">
        <v>4.6399999999999997</v>
      </c>
      <c r="S842">
        <v>8.83</v>
      </c>
      <c r="T842">
        <v>35.799999999999997</v>
      </c>
      <c r="U842">
        <v>12</v>
      </c>
      <c r="V842" t="b">
        <v>1</v>
      </c>
      <c r="W842">
        <v>0</v>
      </c>
      <c r="X842">
        <v>2890.94</v>
      </c>
      <c r="Y842" s="1">
        <v>45773</v>
      </c>
      <c r="Z842" t="s">
        <v>118</v>
      </c>
      <c r="AA842" t="s">
        <v>109</v>
      </c>
      <c r="AB842" t="s">
        <v>1555</v>
      </c>
      <c r="AC842">
        <v>150</v>
      </c>
      <c r="AD842">
        <v>57.6</v>
      </c>
      <c r="AE842">
        <v>50.19</v>
      </c>
    </row>
    <row r="843" spans="1:31" x14ac:dyDescent="0.25">
      <c r="A843" t="s">
        <v>1816</v>
      </c>
      <c r="B843" s="1">
        <v>45749</v>
      </c>
      <c r="C843" s="2">
        <v>45749.286111111112</v>
      </c>
      <c r="D843" s="2">
        <v>45749.365277777775</v>
      </c>
      <c r="E843" t="s">
        <v>1817</v>
      </c>
      <c r="F843" t="str">
        <f>_xlfn.XLOOKUP(scd[[#This Row],[farm_id]],farms[farm_id],farms[farmer_name])</f>
        <v>Farmer_620</v>
      </c>
      <c r="G843" t="str">
        <f>_xlfn.XLOOKUP(scd[[#This Row],[farm_id]],farms[farm_id],farms[village])</f>
        <v>Village_84</v>
      </c>
      <c r="H843" t="str">
        <f>_xlfn.XLOOKUP(scd[[#This Row],[farm_id]],farms[farm_id],farms[district])</f>
        <v>Pune</v>
      </c>
      <c r="I843" t="str">
        <f>_xlfn.XLOOKUP(scd[[#This Row],[farm_id]],farms[farm_id],farms[state])</f>
        <v>Maharashtra</v>
      </c>
      <c r="J843" t="str">
        <f>_xlfn.XLOOKUP(scd[[#This Row],[district]],cooperatives[district],cooperatives[cooperative_id])</f>
        <v>Coop_4</v>
      </c>
      <c r="K843" t="str">
        <f>_xlfn.XLOOKUP(scd[[#This Row],[village]],collectioncenters[village],collectioncenters[collection_center_id])</f>
        <v>CC_179</v>
      </c>
      <c r="L843" t="str">
        <f>_xlfn.XLOOKUP(scd[[#This Row],[district]],chillingcenters[district],chillingcenters[chilling_center_id])</f>
        <v>Chill_4</v>
      </c>
      <c r="M843" t="str">
        <f>_xlfn.XLOOKUP(scd[[#This Row],[chilling_center_id]],chillingcenters[chilling_center_id],chillingcenters[zone])</f>
        <v>MH1</v>
      </c>
      <c r="N843" t="str">
        <f>_xlfn.XLOOKUP(scd[[#This Row],[zone]],plants[zone],plants[processing_plant_id])</f>
        <v>Plant_4</v>
      </c>
      <c r="O843" t="s">
        <v>231</v>
      </c>
      <c r="P843">
        <v>36.4</v>
      </c>
      <c r="Q843">
        <v>39.200000000000003</v>
      </c>
      <c r="R843">
        <v>4.6399999999999997</v>
      </c>
      <c r="S843">
        <v>8.86</v>
      </c>
      <c r="T843">
        <v>28.5</v>
      </c>
      <c r="U843">
        <v>7.3</v>
      </c>
      <c r="V843" t="b">
        <v>1</v>
      </c>
      <c r="W843">
        <v>0.17</v>
      </c>
      <c r="X843">
        <v>1962.43</v>
      </c>
      <c r="Y843" s="1">
        <v>45750</v>
      </c>
      <c r="Z843" t="s">
        <v>41</v>
      </c>
      <c r="AA843" t="s">
        <v>42</v>
      </c>
      <c r="AB843" t="s">
        <v>1819</v>
      </c>
      <c r="AC843">
        <v>114</v>
      </c>
      <c r="AD843">
        <v>39.03</v>
      </c>
      <c r="AE843">
        <v>50.28</v>
      </c>
    </row>
    <row r="844" spans="1:31" x14ac:dyDescent="0.25">
      <c r="A844" t="s">
        <v>2513</v>
      </c>
      <c r="B844" s="1">
        <v>45711</v>
      </c>
      <c r="C844" s="2">
        <v>45711.223611111112</v>
      </c>
      <c r="D844" s="2">
        <v>45711.241666666669</v>
      </c>
      <c r="E844" t="s">
        <v>2514</v>
      </c>
      <c r="F844" t="str">
        <f>_xlfn.XLOOKUP(scd[[#This Row],[farm_id]],farms[farm_id],farms[farmer_name])</f>
        <v>Farmer_69</v>
      </c>
      <c r="G844" t="str">
        <f>_xlfn.XLOOKUP(scd[[#This Row],[farm_id]],farms[farm_id],farms[village])</f>
        <v>Village_55</v>
      </c>
      <c r="H844" t="str">
        <f>_xlfn.XLOOKUP(scd[[#This Row],[farm_id]],farms[farm_id],farms[district])</f>
        <v>Bikaner</v>
      </c>
      <c r="I844" t="str">
        <f>_xlfn.XLOOKUP(scd[[#This Row],[farm_id]],farms[farm_id],farms[state])</f>
        <v>Rajasthan</v>
      </c>
      <c r="J844" t="str">
        <f>_xlfn.XLOOKUP(scd[[#This Row],[district]],cooperatives[district],cooperatives[cooperative_id])</f>
        <v>Coop_14</v>
      </c>
      <c r="K844" t="str">
        <f>_xlfn.XLOOKUP(scd[[#This Row],[village]],collectioncenters[village],collectioncenters[collection_center_id])</f>
        <v>CC_150</v>
      </c>
      <c r="L844" t="str">
        <f>_xlfn.XLOOKUP(scd[[#This Row],[district]],chillingcenters[district],chillingcenters[chilling_center_id])</f>
        <v>Chill_14</v>
      </c>
      <c r="M844" t="str">
        <f>_xlfn.XLOOKUP(scd[[#This Row],[chilling_center_id]],chillingcenters[chilling_center_id],chillingcenters[zone])</f>
        <v>RJ1</v>
      </c>
      <c r="N844" t="str">
        <f>_xlfn.XLOOKUP(scd[[#This Row],[zone]],plants[zone],plants[processing_plant_id])</f>
        <v>Plant_2</v>
      </c>
      <c r="O844" t="s">
        <v>361</v>
      </c>
      <c r="P844">
        <v>16</v>
      </c>
      <c r="Q844">
        <v>35.9</v>
      </c>
      <c r="R844">
        <v>4.6399999999999997</v>
      </c>
      <c r="S844">
        <v>8.4700000000000006</v>
      </c>
      <c r="T844">
        <v>30.4</v>
      </c>
      <c r="U844">
        <v>7.9</v>
      </c>
      <c r="V844" t="b">
        <v>1</v>
      </c>
      <c r="W844">
        <v>0</v>
      </c>
      <c r="X844">
        <v>1763.05</v>
      </c>
      <c r="Y844" s="1">
        <v>45718</v>
      </c>
      <c r="Z844" t="s">
        <v>41</v>
      </c>
      <c r="AA844" t="s">
        <v>42</v>
      </c>
      <c r="AB844" t="s">
        <v>2515</v>
      </c>
      <c r="AC844">
        <v>26</v>
      </c>
      <c r="AD844">
        <v>35.9</v>
      </c>
      <c r="AE844">
        <v>49.11</v>
      </c>
    </row>
    <row r="845" spans="1:31" x14ac:dyDescent="0.25">
      <c r="A845" t="s">
        <v>2526</v>
      </c>
      <c r="B845" s="1">
        <v>45731</v>
      </c>
      <c r="C845" s="2">
        <v>45731.422222222223</v>
      </c>
      <c r="D845" s="2">
        <v>45731.467361111114</v>
      </c>
      <c r="E845" t="s">
        <v>2527</v>
      </c>
      <c r="F845" t="str">
        <f>_xlfn.XLOOKUP(scd[[#This Row],[farm_id]],farms[farm_id],farms[farmer_name])</f>
        <v>Farmer_350</v>
      </c>
      <c r="G845" t="str">
        <f>_xlfn.XLOOKUP(scd[[#This Row],[farm_id]],farms[farm_id],farms[village])</f>
        <v>Village_22</v>
      </c>
      <c r="H845" t="str">
        <f>_xlfn.XLOOKUP(scd[[#This Row],[farm_id]],farms[farm_id],farms[district])</f>
        <v>Belgaum</v>
      </c>
      <c r="I845" t="str">
        <f>_xlfn.XLOOKUP(scd[[#This Row],[farm_id]],farms[farm_id],farms[state])</f>
        <v>Karnataka</v>
      </c>
      <c r="J845" t="str">
        <f>_xlfn.XLOOKUP(scd[[#This Row],[district]],cooperatives[district],cooperatives[cooperative_id])</f>
        <v>Coop_21</v>
      </c>
      <c r="K845" t="str">
        <f>_xlfn.XLOOKUP(scd[[#This Row],[village]],collectioncenters[village],collectioncenters[collection_center_id])</f>
        <v>CC_114</v>
      </c>
      <c r="L845" t="str">
        <f>_xlfn.XLOOKUP(scd[[#This Row],[district]],chillingcenters[district],chillingcenters[chilling_center_id])</f>
        <v>Chill_21</v>
      </c>
      <c r="M845" t="str">
        <f>_xlfn.XLOOKUP(scd[[#This Row],[chilling_center_id]],chillingcenters[chilling_center_id],chillingcenters[zone])</f>
        <v>KA2</v>
      </c>
      <c r="N845" t="str">
        <f>_xlfn.XLOOKUP(scd[[#This Row],[zone]],plants[zone],plants[processing_plant_id])</f>
        <v>Plant_8</v>
      </c>
      <c r="O845" t="s">
        <v>632</v>
      </c>
      <c r="P845">
        <v>35.6</v>
      </c>
      <c r="Q845">
        <v>68.400000000000006</v>
      </c>
      <c r="R845">
        <v>4.6399999999999997</v>
      </c>
      <c r="S845">
        <v>8.11</v>
      </c>
      <c r="T845">
        <v>24.7</v>
      </c>
      <c r="U845">
        <v>2.7</v>
      </c>
      <c r="V845" t="b">
        <v>1</v>
      </c>
      <c r="W845">
        <v>0.05</v>
      </c>
      <c r="X845">
        <v>3282.85</v>
      </c>
      <c r="Y845" s="1">
        <v>45734</v>
      </c>
      <c r="Z845" t="s">
        <v>41</v>
      </c>
      <c r="AA845" t="s">
        <v>42</v>
      </c>
      <c r="AB845" t="s">
        <v>2529</v>
      </c>
      <c r="AC845">
        <v>65</v>
      </c>
      <c r="AD845">
        <v>68.349999999999994</v>
      </c>
      <c r="AE845">
        <v>48.03</v>
      </c>
    </row>
    <row r="846" spans="1:31" x14ac:dyDescent="0.25">
      <c r="A846" t="s">
        <v>2822</v>
      </c>
      <c r="B846" s="1">
        <v>45763</v>
      </c>
      <c r="C846" s="2">
        <v>45763.276388888888</v>
      </c>
      <c r="D846" s="2">
        <v>45763.282638888886</v>
      </c>
      <c r="E846" t="s">
        <v>2823</v>
      </c>
      <c r="F846" t="str">
        <f>_xlfn.XLOOKUP(scd[[#This Row],[farm_id]],farms[farm_id],farms[farmer_name])</f>
        <v>Farmer_418</v>
      </c>
      <c r="G846" t="str">
        <f>_xlfn.XLOOKUP(scd[[#This Row],[farm_id]],farms[farm_id],farms[village])</f>
        <v>Village_71</v>
      </c>
      <c r="H846" t="str">
        <f>_xlfn.XLOOKUP(scd[[#This Row],[farm_id]],farms[farm_id],farms[district])</f>
        <v>Udaipur</v>
      </c>
      <c r="I846" t="str">
        <f>_xlfn.XLOOKUP(scd[[#This Row],[farm_id]],farms[farm_id],farms[state])</f>
        <v>Rajasthan</v>
      </c>
      <c r="J846" t="str">
        <f>_xlfn.XLOOKUP(scd[[#This Row],[district]],cooperatives[district],cooperatives[cooperative_id])</f>
        <v>Coop_17</v>
      </c>
      <c r="K846" t="str">
        <f>_xlfn.XLOOKUP(scd[[#This Row],[village]],collectioncenters[village],collectioncenters[collection_center_id])</f>
        <v>CC_167</v>
      </c>
      <c r="L846" t="str">
        <f>_xlfn.XLOOKUP(scd[[#This Row],[district]],chillingcenters[district],chillingcenters[chilling_center_id])</f>
        <v>Chill_17</v>
      </c>
      <c r="M846" t="str">
        <f>_xlfn.XLOOKUP(scd[[#This Row],[chilling_center_id]],chillingcenters[chilling_center_id],chillingcenters[zone])</f>
        <v>RJ2</v>
      </c>
      <c r="N846" t="str">
        <f>_xlfn.XLOOKUP(scd[[#This Row],[zone]],plants[zone],plants[processing_plant_id])</f>
        <v>Plant_5</v>
      </c>
      <c r="O846" t="s">
        <v>215</v>
      </c>
      <c r="P846">
        <v>2.5</v>
      </c>
      <c r="Q846">
        <v>109.7</v>
      </c>
      <c r="R846">
        <v>4.6399999999999997</v>
      </c>
      <c r="S846">
        <v>7.92</v>
      </c>
      <c r="T846">
        <v>29.6</v>
      </c>
      <c r="U846">
        <v>9.1</v>
      </c>
      <c r="V846" t="b">
        <v>0</v>
      </c>
      <c r="W846">
        <v>0</v>
      </c>
      <c r="X846">
        <v>5206.3599999999997</v>
      </c>
      <c r="Y846" s="1">
        <v>45766</v>
      </c>
      <c r="Z846" t="s">
        <v>41</v>
      </c>
      <c r="AA846" t="s">
        <v>42</v>
      </c>
      <c r="AB846" t="s">
        <v>2825</v>
      </c>
      <c r="AC846">
        <v>9</v>
      </c>
      <c r="AD846">
        <v>109.7</v>
      </c>
      <c r="AE846">
        <v>47.46</v>
      </c>
    </row>
    <row r="847" spans="1:31" x14ac:dyDescent="0.25">
      <c r="A847" t="s">
        <v>3127</v>
      </c>
      <c r="B847" s="1">
        <v>45699</v>
      </c>
      <c r="C847" s="2">
        <v>45699.255555555559</v>
      </c>
      <c r="D847" s="2">
        <v>45699.287499999999</v>
      </c>
      <c r="E847" t="s">
        <v>1082</v>
      </c>
      <c r="F847" t="str">
        <f>_xlfn.XLOOKUP(scd[[#This Row],[farm_id]],farms[farm_id],farms[farmer_name])</f>
        <v>Farmer_408</v>
      </c>
      <c r="G847" t="str">
        <f>_xlfn.XLOOKUP(scd[[#This Row],[farm_id]],farms[farm_id],farms[village])</f>
        <v>Village_139</v>
      </c>
      <c r="H847" t="str">
        <f>_xlfn.XLOOKUP(scd[[#This Row],[farm_id]],farms[farm_id],farms[district])</f>
        <v>Belgaum</v>
      </c>
      <c r="I847" t="str">
        <f>_xlfn.XLOOKUP(scd[[#This Row],[farm_id]],farms[farm_id],farms[state])</f>
        <v>Karnataka</v>
      </c>
      <c r="J847" t="str">
        <f>_xlfn.XLOOKUP(scd[[#This Row],[district]],cooperatives[district],cooperatives[cooperative_id])</f>
        <v>Coop_21</v>
      </c>
      <c r="K847" t="str">
        <f>_xlfn.XLOOKUP(scd[[#This Row],[village]],collectioncenters[village],collectioncenters[collection_center_id])</f>
        <v>CC_45</v>
      </c>
      <c r="L847" t="str">
        <f>_xlfn.XLOOKUP(scd[[#This Row],[district]],chillingcenters[district],chillingcenters[chilling_center_id])</f>
        <v>Chill_21</v>
      </c>
      <c r="M847" t="str">
        <f>_xlfn.XLOOKUP(scd[[#This Row],[chilling_center_id]],chillingcenters[chilling_center_id],chillingcenters[zone])</f>
        <v>KA2</v>
      </c>
      <c r="N847" t="str">
        <f>_xlfn.XLOOKUP(scd[[#This Row],[zone]],plants[zone],plants[processing_plant_id])</f>
        <v>Plant_8</v>
      </c>
      <c r="O847" t="s">
        <v>97</v>
      </c>
      <c r="P847">
        <v>29.6</v>
      </c>
      <c r="Q847">
        <v>43.6</v>
      </c>
      <c r="R847">
        <v>4.6399999999999997</v>
      </c>
      <c r="S847">
        <v>8.44</v>
      </c>
      <c r="T847">
        <v>30.5</v>
      </c>
      <c r="U847">
        <v>6.4</v>
      </c>
      <c r="V847" t="b">
        <v>1</v>
      </c>
      <c r="W847">
        <v>0</v>
      </c>
      <c r="X847">
        <v>2137.27</v>
      </c>
      <c r="Y847" s="1">
        <v>45701</v>
      </c>
      <c r="Z847" t="s">
        <v>41</v>
      </c>
      <c r="AA847" t="s">
        <v>42</v>
      </c>
      <c r="AB847" t="s">
        <v>3128</v>
      </c>
      <c r="AC847">
        <v>46</v>
      </c>
      <c r="AD847">
        <v>43.6</v>
      </c>
      <c r="AE847">
        <v>49.02</v>
      </c>
    </row>
    <row r="848" spans="1:31" x14ac:dyDescent="0.25">
      <c r="A848" t="s">
        <v>1234</v>
      </c>
      <c r="B848" s="1">
        <v>45705</v>
      </c>
      <c r="C848" s="2">
        <v>45705.446527777778</v>
      </c>
      <c r="D848" s="2">
        <v>45705.488194444442</v>
      </c>
      <c r="E848" t="s">
        <v>1235</v>
      </c>
      <c r="F848" t="str">
        <f>_xlfn.XLOOKUP(scd[[#This Row],[farm_id]],farms[farm_id],farms[farmer_name])</f>
        <v>Farmer_709</v>
      </c>
      <c r="G848" t="str">
        <f>_xlfn.XLOOKUP(scd[[#This Row],[farm_id]],farms[farm_id],farms[village])</f>
        <v>Village_138</v>
      </c>
      <c r="H848" t="str">
        <f>_xlfn.XLOOKUP(scd[[#This Row],[farm_id]],farms[farm_id],farms[district])</f>
        <v>Tiruchirappalli</v>
      </c>
      <c r="I848" t="str">
        <f>_xlfn.XLOOKUP(scd[[#This Row],[farm_id]],farms[farm_id],farms[state])</f>
        <v>Tamil Nadu</v>
      </c>
      <c r="J848" t="str">
        <f>_xlfn.XLOOKUP(scd[[#This Row],[district]],cooperatives[district],cooperatives[cooperative_id])</f>
        <v>Coop_9</v>
      </c>
      <c r="K848" t="str">
        <f>_xlfn.XLOOKUP(scd[[#This Row],[village]],collectioncenters[village],collectioncenters[collection_center_id])</f>
        <v>CC_44</v>
      </c>
      <c r="L848" t="str">
        <f>_xlfn.XLOOKUP(scd[[#This Row],[district]],chillingcenters[district],chillingcenters[chilling_center_id])</f>
        <v>Chill_9</v>
      </c>
      <c r="M848" t="str">
        <f>_xlfn.XLOOKUP(scd[[#This Row],[chilling_center_id]],chillingcenters[chilling_center_id],chillingcenters[zone])</f>
        <v>TN2</v>
      </c>
      <c r="N848" t="str">
        <f>_xlfn.XLOOKUP(scd[[#This Row],[zone]],plants[zone],plants[processing_plant_id])</f>
        <v>Plant_10</v>
      </c>
      <c r="O848" t="s">
        <v>844</v>
      </c>
      <c r="P848">
        <v>20.100000000000001</v>
      </c>
      <c r="Q848">
        <v>11.6</v>
      </c>
      <c r="R848">
        <v>4.6500000000000004</v>
      </c>
      <c r="S848">
        <v>8.57</v>
      </c>
      <c r="T848">
        <v>28.6</v>
      </c>
      <c r="U848">
        <v>8.4</v>
      </c>
      <c r="V848" t="b">
        <v>0</v>
      </c>
      <c r="W848">
        <v>3.56</v>
      </c>
      <c r="X848">
        <v>397.66</v>
      </c>
      <c r="Y848" s="1">
        <v>45712</v>
      </c>
      <c r="Z848" t="s">
        <v>118</v>
      </c>
      <c r="AA848" t="s">
        <v>42</v>
      </c>
      <c r="AB848" t="s">
        <v>1237</v>
      </c>
      <c r="AC848">
        <v>60</v>
      </c>
      <c r="AD848">
        <v>8.0399999999999991</v>
      </c>
      <c r="AE848">
        <v>49.46</v>
      </c>
    </row>
    <row r="849" spans="1:31" x14ac:dyDescent="0.25">
      <c r="A849" t="s">
        <v>2565</v>
      </c>
      <c r="B849" s="1">
        <v>45758</v>
      </c>
      <c r="C849" s="2">
        <v>45758.386111111111</v>
      </c>
      <c r="D849" s="2">
        <v>45758.45</v>
      </c>
      <c r="E849" t="s">
        <v>2566</v>
      </c>
      <c r="F849" t="str">
        <f>_xlfn.XLOOKUP(scd[[#This Row],[farm_id]],farms[farm_id],farms[farmer_name])</f>
        <v>Farmer_354</v>
      </c>
      <c r="G849" t="str">
        <f>_xlfn.XLOOKUP(scd[[#This Row],[farm_id]],farms[farm_id],farms[village])</f>
        <v>Village_6</v>
      </c>
      <c r="H849" t="str">
        <f>_xlfn.XLOOKUP(scd[[#This Row],[farm_id]],farms[farm_id],farms[district])</f>
        <v>Jaipur</v>
      </c>
      <c r="I849" t="str">
        <f>_xlfn.XLOOKUP(scd[[#This Row],[farm_id]],farms[farm_id],farms[state])</f>
        <v>Rajasthan</v>
      </c>
      <c r="J849" t="str">
        <f>_xlfn.XLOOKUP(scd[[#This Row],[district]],cooperatives[district],cooperatives[cooperative_id])</f>
        <v>Coop_8</v>
      </c>
      <c r="K849" t="str">
        <f>_xlfn.XLOOKUP(scd[[#This Row],[village]],collectioncenters[village],collectioncenters[collection_center_id])</f>
        <v>CC_155</v>
      </c>
      <c r="L849" t="str">
        <f>_xlfn.XLOOKUP(scd[[#This Row],[district]],chillingcenters[district],chillingcenters[chilling_center_id])</f>
        <v>Chill_8</v>
      </c>
      <c r="M849" t="str">
        <f>_xlfn.XLOOKUP(scd[[#This Row],[chilling_center_id]],chillingcenters[chilling_center_id],chillingcenters[zone])</f>
        <v>RJ1</v>
      </c>
      <c r="N849" t="str">
        <f>_xlfn.XLOOKUP(scd[[#This Row],[zone]],plants[zone],plants[processing_plant_id])</f>
        <v>Plant_2</v>
      </c>
      <c r="O849" t="s">
        <v>638</v>
      </c>
      <c r="P849">
        <v>19.3</v>
      </c>
      <c r="Q849">
        <v>96.7</v>
      </c>
      <c r="R849">
        <v>4.6500000000000004</v>
      </c>
      <c r="S849">
        <v>8.32</v>
      </c>
      <c r="T849">
        <v>28.2</v>
      </c>
      <c r="U849">
        <v>5.0999999999999996</v>
      </c>
      <c r="V849" t="b">
        <v>1</v>
      </c>
      <c r="W849">
        <v>0</v>
      </c>
      <c r="X849">
        <v>4710.26</v>
      </c>
      <c r="Y849" s="1">
        <v>45765</v>
      </c>
      <c r="Z849" t="s">
        <v>41</v>
      </c>
      <c r="AA849" t="s">
        <v>42</v>
      </c>
      <c r="AB849" t="s">
        <v>2568</v>
      </c>
      <c r="AC849">
        <v>92</v>
      </c>
      <c r="AD849">
        <v>96.7</v>
      </c>
      <c r="AE849">
        <v>48.71</v>
      </c>
    </row>
    <row r="850" spans="1:31" x14ac:dyDescent="0.25">
      <c r="A850" t="s">
        <v>676</v>
      </c>
      <c r="B850" s="1">
        <v>45792</v>
      </c>
      <c r="C850" s="2">
        <v>45792.339583333334</v>
      </c>
      <c r="D850" s="2">
        <v>45792.34375</v>
      </c>
      <c r="E850" t="s">
        <v>322</v>
      </c>
      <c r="F850" t="str">
        <f>_xlfn.XLOOKUP(scd[[#This Row],[farm_id]],farms[farm_id],farms[farmer_name])</f>
        <v>Farmer_489</v>
      </c>
      <c r="G850" t="str">
        <f>_xlfn.XLOOKUP(scd[[#This Row],[farm_id]],farms[farm_id],farms[village])</f>
        <v>Village_139</v>
      </c>
      <c r="H850" t="str">
        <f>_xlfn.XLOOKUP(scd[[#This Row],[farm_id]],farms[farm_id],farms[district])</f>
        <v>Belgaum</v>
      </c>
      <c r="I850" t="str">
        <f>_xlfn.XLOOKUP(scd[[#This Row],[farm_id]],farms[farm_id],farms[state])</f>
        <v>Karnataka</v>
      </c>
      <c r="J850" t="str">
        <f>_xlfn.XLOOKUP(scd[[#This Row],[district]],cooperatives[district],cooperatives[cooperative_id])</f>
        <v>Coop_21</v>
      </c>
      <c r="K850" t="str">
        <f>_xlfn.XLOOKUP(scd[[#This Row],[village]],collectioncenters[village],collectioncenters[collection_center_id])</f>
        <v>CC_45</v>
      </c>
      <c r="L850" t="str">
        <f>_xlfn.XLOOKUP(scd[[#This Row],[district]],chillingcenters[district],chillingcenters[chilling_center_id])</f>
        <v>Chill_21</v>
      </c>
      <c r="M850" t="str">
        <f>_xlfn.XLOOKUP(scd[[#This Row],[chilling_center_id]],chillingcenters[chilling_center_id],chillingcenters[zone])</f>
        <v>KA2</v>
      </c>
      <c r="N850" t="str">
        <f>_xlfn.XLOOKUP(scd[[#This Row],[zone]],plants[zone],plants[processing_plant_id])</f>
        <v>Plant_8</v>
      </c>
      <c r="O850" t="s">
        <v>416</v>
      </c>
      <c r="P850">
        <v>16.600000000000001</v>
      </c>
      <c r="Q850">
        <v>33.6</v>
      </c>
      <c r="R850">
        <v>4.66</v>
      </c>
      <c r="S850">
        <v>8.4499999999999993</v>
      </c>
      <c r="T850">
        <v>30.8</v>
      </c>
      <c r="U850">
        <v>8.6999999999999993</v>
      </c>
      <c r="V850" t="b">
        <v>1</v>
      </c>
      <c r="W850">
        <v>0.06</v>
      </c>
      <c r="X850">
        <v>1648.49</v>
      </c>
      <c r="Y850" s="1">
        <v>45799</v>
      </c>
      <c r="Z850" t="s">
        <v>41</v>
      </c>
      <c r="AA850" t="s">
        <v>54</v>
      </c>
      <c r="AB850" t="s">
        <v>679</v>
      </c>
      <c r="AC850">
        <v>6</v>
      </c>
      <c r="AD850">
        <v>33.54</v>
      </c>
      <c r="AE850">
        <v>49.15</v>
      </c>
    </row>
    <row r="851" spans="1:31" x14ac:dyDescent="0.25">
      <c r="A851" t="s">
        <v>1137</v>
      </c>
      <c r="B851" s="1">
        <v>45804</v>
      </c>
      <c r="C851" s="2">
        <v>45804.256944444445</v>
      </c>
      <c r="D851" s="2">
        <v>45804.260416666664</v>
      </c>
      <c r="E851" t="s">
        <v>1138</v>
      </c>
      <c r="F851" t="str">
        <f>_xlfn.XLOOKUP(scd[[#This Row],[farm_id]],farms[farm_id],farms[farmer_name])</f>
        <v>Farmer_465</v>
      </c>
      <c r="G851" t="str">
        <f>_xlfn.XLOOKUP(scd[[#This Row],[farm_id]],farms[farm_id],farms[village])</f>
        <v>Village_121</v>
      </c>
      <c r="H851" t="str">
        <f>_xlfn.XLOOKUP(scd[[#This Row],[farm_id]],farms[farm_id],farms[district])</f>
        <v>Karnal</v>
      </c>
      <c r="I851" t="str">
        <f>_xlfn.XLOOKUP(scd[[#This Row],[farm_id]],farms[farm_id],farms[state])</f>
        <v>Haryana</v>
      </c>
      <c r="J851" t="str">
        <f>_xlfn.XLOOKUP(scd[[#This Row],[district]],cooperatives[district],cooperatives[cooperative_id])</f>
        <v>Coop_1</v>
      </c>
      <c r="K851" t="str">
        <f>_xlfn.XLOOKUP(scd[[#This Row],[village]],collectioncenters[village],collectioncenters[collection_center_id])</f>
        <v>CC_26</v>
      </c>
      <c r="L851" t="str">
        <f>_xlfn.XLOOKUP(scd[[#This Row],[district]],chillingcenters[district],chillingcenters[chilling_center_id])</f>
        <v>Chill_1</v>
      </c>
      <c r="M851" t="str">
        <f>_xlfn.XLOOKUP(scd[[#This Row],[chilling_center_id]],chillingcenters[chilling_center_id],chillingcenters[zone])</f>
        <v>HR1</v>
      </c>
      <c r="N851" t="str">
        <f>_xlfn.XLOOKUP(scd[[#This Row],[zone]],plants[zone],plants[processing_plant_id])</f>
        <v>Plant_11</v>
      </c>
      <c r="O851" t="s">
        <v>416</v>
      </c>
      <c r="P851">
        <v>11.6</v>
      </c>
      <c r="Q851">
        <v>14.5</v>
      </c>
      <c r="R851">
        <v>4.66</v>
      </c>
      <c r="S851">
        <v>8.81</v>
      </c>
      <c r="T851">
        <v>30.8</v>
      </c>
      <c r="U851">
        <v>6</v>
      </c>
      <c r="V851" t="b">
        <v>1</v>
      </c>
      <c r="W851">
        <v>0.18</v>
      </c>
      <c r="X851">
        <v>719.29</v>
      </c>
      <c r="Y851" s="1">
        <v>45804</v>
      </c>
      <c r="Z851" t="s">
        <v>41</v>
      </c>
      <c r="AA851" t="s">
        <v>42</v>
      </c>
      <c r="AB851" t="s">
        <v>1139</v>
      </c>
      <c r="AC851">
        <v>5</v>
      </c>
      <c r="AD851">
        <v>14.32</v>
      </c>
      <c r="AE851">
        <v>50.23</v>
      </c>
    </row>
    <row r="852" spans="1:31" x14ac:dyDescent="0.25">
      <c r="A852" t="s">
        <v>1876</v>
      </c>
      <c r="B852" s="1">
        <v>45786</v>
      </c>
      <c r="C852" s="2">
        <v>45786.170138888891</v>
      </c>
      <c r="D852" s="2">
        <v>45786.180555555555</v>
      </c>
      <c r="E852" t="s">
        <v>1877</v>
      </c>
      <c r="F852" t="str">
        <f>_xlfn.XLOOKUP(scd[[#This Row],[farm_id]],farms[farm_id],farms[farmer_name])</f>
        <v>Farmer_838</v>
      </c>
      <c r="G852" t="str">
        <f>_xlfn.XLOOKUP(scd[[#This Row],[farm_id]],farms[farm_id],farms[village])</f>
        <v>Village_64</v>
      </c>
      <c r="H852" t="str">
        <f>_xlfn.XLOOKUP(scd[[#This Row],[farm_id]],farms[farm_id],farms[district])</f>
        <v>Anand</v>
      </c>
      <c r="I852" t="str">
        <f>_xlfn.XLOOKUP(scd[[#This Row],[farm_id]],farms[farm_id],farms[state])</f>
        <v>Gujarat</v>
      </c>
      <c r="J852" t="str">
        <f>_xlfn.XLOOKUP(scd[[#This Row],[district]],cooperatives[district],cooperatives[cooperative_id])</f>
        <v>Coop_5</v>
      </c>
      <c r="K852" t="str">
        <f>_xlfn.XLOOKUP(scd[[#This Row],[village]],collectioncenters[village],collectioncenters[collection_center_id])</f>
        <v>CC_160</v>
      </c>
      <c r="L852" t="str">
        <f>_xlfn.XLOOKUP(scd[[#This Row],[district]],chillingcenters[district],chillingcenters[chilling_center_id])</f>
        <v>Chill_5</v>
      </c>
      <c r="M852" t="str">
        <f>_xlfn.XLOOKUP(scd[[#This Row],[chilling_center_id]],chillingcenters[chilling_center_id],chillingcenters[zone])</f>
        <v>MH1</v>
      </c>
      <c r="N852" t="str">
        <f>_xlfn.XLOOKUP(scd[[#This Row],[zone]],plants[zone],plants[processing_plant_id])</f>
        <v>Plant_4</v>
      </c>
      <c r="O852" t="s">
        <v>178</v>
      </c>
      <c r="P852">
        <v>3.6</v>
      </c>
      <c r="Q852">
        <v>30.8</v>
      </c>
      <c r="R852">
        <v>4.66</v>
      </c>
      <c r="S852">
        <v>8.0299999999999994</v>
      </c>
      <c r="T852">
        <v>26.3</v>
      </c>
      <c r="U852">
        <v>4.0999999999999996</v>
      </c>
      <c r="V852" t="b">
        <v>1</v>
      </c>
      <c r="W852">
        <v>7.0000000000000007E-2</v>
      </c>
      <c r="X852">
        <v>1471.66</v>
      </c>
      <c r="Y852" s="1">
        <v>45789</v>
      </c>
      <c r="Z852" t="s">
        <v>41</v>
      </c>
      <c r="AA852" t="s">
        <v>42</v>
      </c>
      <c r="AB852" t="s">
        <v>1878</v>
      </c>
      <c r="AC852">
        <v>15</v>
      </c>
      <c r="AD852">
        <v>30.73</v>
      </c>
      <c r="AE852">
        <v>47.89</v>
      </c>
    </row>
    <row r="853" spans="1:31" x14ac:dyDescent="0.25">
      <c r="A853" t="s">
        <v>2708</v>
      </c>
      <c r="B853" s="1">
        <v>45658</v>
      </c>
      <c r="C853" s="2">
        <v>45658.450694444444</v>
      </c>
      <c r="D853" s="2">
        <v>45658.488888888889</v>
      </c>
      <c r="E853" t="s">
        <v>2709</v>
      </c>
      <c r="F853" t="str">
        <f>_xlfn.XLOOKUP(scd[[#This Row],[farm_id]],farms[farm_id],farms[farmer_name])</f>
        <v>Farmer_645</v>
      </c>
      <c r="G853" t="str">
        <f>_xlfn.XLOOKUP(scd[[#This Row],[farm_id]],farms[farm_id],farms[village])</f>
        <v>Village_171</v>
      </c>
      <c r="H853" t="str">
        <f>_xlfn.XLOOKUP(scd[[#This Row],[farm_id]],farms[farm_id],farms[district])</f>
        <v>Pune</v>
      </c>
      <c r="I853" t="str">
        <f>_xlfn.XLOOKUP(scd[[#This Row],[farm_id]],farms[farm_id],farms[state])</f>
        <v>Maharashtra</v>
      </c>
      <c r="J853" t="str">
        <f>_xlfn.XLOOKUP(scd[[#This Row],[district]],cooperatives[district],cooperatives[cooperative_id])</f>
        <v>Coop_4</v>
      </c>
      <c r="K853" t="str">
        <f>_xlfn.XLOOKUP(scd[[#This Row],[village]],collectioncenters[village],collectioncenters[collection_center_id])</f>
        <v>CC_81</v>
      </c>
      <c r="L853" t="str">
        <f>_xlfn.XLOOKUP(scd[[#This Row],[district]],chillingcenters[district],chillingcenters[chilling_center_id])</f>
        <v>Chill_4</v>
      </c>
      <c r="M853" t="str">
        <f>_xlfn.XLOOKUP(scd[[#This Row],[chilling_center_id]],chillingcenters[chilling_center_id],chillingcenters[zone])</f>
        <v>MH1</v>
      </c>
      <c r="N853" t="str">
        <f>_xlfn.XLOOKUP(scd[[#This Row],[zone]],plants[zone],plants[processing_plant_id])</f>
        <v>Plant_4</v>
      </c>
      <c r="O853" t="s">
        <v>223</v>
      </c>
      <c r="P853">
        <v>1.9</v>
      </c>
      <c r="Q853">
        <v>14.6</v>
      </c>
      <c r="R853">
        <v>4.66</v>
      </c>
      <c r="S853">
        <v>8.0299999999999994</v>
      </c>
      <c r="T853">
        <v>25.5</v>
      </c>
      <c r="U853">
        <v>6.2</v>
      </c>
      <c r="V853" t="b">
        <v>1</v>
      </c>
      <c r="W853">
        <v>0</v>
      </c>
      <c r="X853">
        <v>699.19</v>
      </c>
      <c r="Y853" s="1">
        <v>45660</v>
      </c>
      <c r="Z853" t="s">
        <v>41</v>
      </c>
      <c r="AA853" t="s">
        <v>42</v>
      </c>
      <c r="AB853" t="s">
        <v>2711</v>
      </c>
      <c r="AC853">
        <v>55</v>
      </c>
      <c r="AD853">
        <v>14.6</v>
      </c>
      <c r="AE853">
        <v>47.89</v>
      </c>
    </row>
    <row r="854" spans="1:31" x14ac:dyDescent="0.25">
      <c r="A854" t="s">
        <v>1103</v>
      </c>
      <c r="B854" s="1">
        <v>45755</v>
      </c>
      <c r="C854" s="2">
        <v>45755.271527777775</v>
      </c>
      <c r="D854" s="2">
        <v>45755.342361111114</v>
      </c>
      <c r="E854" t="s">
        <v>1104</v>
      </c>
      <c r="F854" t="str">
        <f>_xlfn.XLOOKUP(scd[[#This Row],[farm_id]],farms[farm_id],farms[farmer_name])</f>
        <v>Farmer_870</v>
      </c>
      <c r="G854" t="str">
        <f>_xlfn.XLOOKUP(scd[[#This Row],[farm_id]],farms[farm_id],farms[village])</f>
        <v>Village_7</v>
      </c>
      <c r="H854" t="str">
        <f>_xlfn.XLOOKUP(scd[[#This Row],[farm_id]],farms[farm_id],farms[district])</f>
        <v>Karnal</v>
      </c>
      <c r="I854" t="str">
        <f>_xlfn.XLOOKUP(scd[[#This Row],[farm_id]],farms[farm_id],farms[state])</f>
        <v>Haryana</v>
      </c>
      <c r="J854" t="str">
        <f>_xlfn.XLOOKUP(scd[[#This Row],[district]],cooperatives[district],cooperatives[cooperative_id])</f>
        <v>Coop_1</v>
      </c>
      <c r="K854" t="str">
        <f>_xlfn.XLOOKUP(scd[[#This Row],[village]],collectioncenters[village],collectioncenters[collection_center_id])</f>
        <v>CC_165</v>
      </c>
      <c r="L854" t="str">
        <f>_xlfn.XLOOKUP(scd[[#This Row],[district]],chillingcenters[district],chillingcenters[chilling_center_id])</f>
        <v>Chill_1</v>
      </c>
      <c r="M854" t="str">
        <f>_xlfn.XLOOKUP(scd[[#This Row],[chilling_center_id]],chillingcenters[chilling_center_id],chillingcenters[zone])</f>
        <v>HR1</v>
      </c>
      <c r="N854" t="str">
        <f>_xlfn.XLOOKUP(scd[[#This Row],[zone]],plants[zone],plants[processing_plant_id])</f>
        <v>Plant_11</v>
      </c>
      <c r="O854" t="s">
        <v>605</v>
      </c>
      <c r="P854">
        <v>16.899999999999999</v>
      </c>
      <c r="Q854">
        <v>24.7</v>
      </c>
      <c r="R854">
        <v>4.67</v>
      </c>
      <c r="S854">
        <v>8.5</v>
      </c>
      <c r="T854">
        <v>32</v>
      </c>
      <c r="U854">
        <v>11.8</v>
      </c>
      <c r="V854" t="b">
        <v>0</v>
      </c>
      <c r="W854">
        <v>0.43</v>
      </c>
      <c r="X854">
        <v>1197.72</v>
      </c>
      <c r="Y854" s="1">
        <v>45758</v>
      </c>
      <c r="Z854" t="s">
        <v>41</v>
      </c>
      <c r="AA854" t="s">
        <v>54</v>
      </c>
      <c r="AB854" t="s">
        <v>1106</v>
      </c>
      <c r="AC854">
        <v>102</v>
      </c>
      <c r="AD854">
        <v>24.27</v>
      </c>
      <c r="AE854">
        <v>49.35</v>
      </c>
    </row>
    <row r="855" spans="1:31" x14ac:dyDescent="0.25">
      <c r="A855" t="s">
        <v>1466</v>
      </c>
      <c r="B855" s="1">
        <v>45774</v>
      </c>
      <c r="C855" s="2">
        <v>45774.227083333331</v>
      </c>
      <c r="D855" s="2">
        <v>45774.273611111108</v>
      </c>
      <c r="E855" t="s">
        <v>1467</v>
      </c>
      <c r="F855" t="str">
        <f>_xlfn.XLOOKUP(scd[[#This Row],[farm_id]],farms[farm_id],farms[farmer_name])</f>
        <v>Farmer_262</v>
      </c>
      <c r="G855" t="str">
        <f>_xlfn.XLOOKUP(scd[[#This Row],[farm_id]],farms[farm_id],farms[village])</f>
        <v>Village_130</v>
      </c>
      <c r="H855" t="str">
        <f>_xlfn.XLOOKUP(scd[[#This Row],[farm_id]],farms[farm_id],farms[district])</f>
        <v>Ahmedabad</v>
      </c>
      <c r="I855" t="str">
        <f>_xlfn.XLOOKUP(scd[[#This Row],[farm_id]],farms[farm_id],farms[state])</f>
        <v>Gujarat</v>
      </c>
      <c r="J855" t="str">
        <f>_xlfn.XLOOKUP(scd[[#This Row],[district]],cooperatives[district],cooperatives[cooperative_id])</f>
        <v>Coop_24</v>
      </c>
      <c r="K855" t="str">
        <f>_xlfn.XLOOKUP(scd[[#This Row],[village]],collectioncenters[village],collectioncenters[collection_center_id])</f>
        <v>CC_36</v>
      </c>
      <c r="L855" t="str">
        <f>_xlfn.XLOOKUP(scd[[#This Row],[district]],chillingcenters[district],chillingcenters[chilling_center_id])</f>
        <v>Chill_24</v>
      </c>
      <c r="M855" t="str">
        <f>_xlfn.XLOOKUP(scd[[#This Row],[chilling_center_id]],chillingcenters[chilling_center_id],chillingcenters[zone])</f>
        <v>MH1</v>
      </c>
      <c r="N855" t="str">
        <f>_xlfn.XLOOKUP(scd[[#This Row],[zone]],plants[zone],plants[processing_plant_id])</f>
        <v>Plant_4</v>
      </c>
      <c r="O855" t="s">
        <v>539</v>
      </c>
      <c r="P855">
        <v>30.9</v>
      </c>
      <c r="Q855">
        <v>221.5</v>
      </c>
      <c r="R855">
        <v>4.67</v>
      </c>
      <c r="S855">
        <v>8.27</v>
      </c>
      <c r="T855">
        <v>32</v>
      </c>
      <c r="U855">
        <v>30</v>
      </c>
      <c r="V855" t="b">
        <v>0</v>
      </c>
      <c r="W855">
        <v>3.62</v>
      </c>
      <c r="X855">
        <v>10602.04</v>
      </c>
      <c r="Y855" s="1">
        <v>45781</v>
      </c>
      <c r="Z855" t="s">
        <v>118</v>
      </c>
      <c r="AA855" t="s">
        <v>42</v>
      </c>
      <c r="AB855" t="s">
        <v>1470</v>
      </c>
      <c r="AC855">
        <v>67</v>
      </c>
      <c r="AD855">
        <v>217.88</v>
      </c>
      <c r="AE855">
        <v>48.66</v>
      </c>
    </row>
    <row r="856" spans="1:31" x14ac:dyDescent="0.25">
      <c r="A856" t="s">
        <v>2364</v>
      </c>
      <c r="B856" s="1">
        <v>45802</v>
      </c>
      <c r="C856" s="2">
        <v>45802.354861111111</v>
      </c>
      <c r="D856" s="2">
        <v>45802.436111111114</v>
      </c>
      <c r="E856" t="s">
        <v>2105</v>
      </c>
      <c r="F856" t="str">
        <f>_xlfn.XLOOKUP(scd[[#This Row],[farm_id]],farms[farm_id],farms[farmer_name])</f>
        <v>Farmer_558</v>
      </c>
      <c r="G856" t="str">
        <f>_xlfn.XLOOKUP(scd[[#This Row],[farm_id]],farms[farm_id],farms[village])</f>
        <v>Village_200</v>
      </c>
      <c r="H856" t="str">
        <f>_xlfn.XLOOKUP(scd[[#This Row],[farm_id]],farms[farm_id],farms[district])</f>
        <v>Udaipur</v>
      </c>
      <c r="I856" t="str">
        <f>_xlfn.XLOOKUP(scd[[#This Row],[farm_id]],farms[farm_id],farms[state])</f>
        <v>Rajasthan</v>
      </c>
      <c r="J856" t="str">
        <f>_xlfn.XLOOKUP(scd[[#This Row],[district]],cooperatives[district],cooperatives[cooperative_id])</f>
        <v>Coop_17</v>
      </c>
      <c r="K856" t="str">
        <f>_xlfn.XLOOKUP(scd[[#This Row],[village]],collectioncenters[village],collectioncenters[collection_center_id])</f>
        <v>CC_112</v>
      </c>
      <c r="L856" t="str">
        <f>_xlfn.XLOOKUP(scd[[#This Row],[district]],chillingcenters[district],chillingcenters[chilling_center_id])</f>
        <v>Chill_17</v>
      </c>
      <c r="M856" t="str">
        <f>_xlfn.XLOOKUP(scd[[#This Row],[chilling_center_id]],chillingcenters[chilling_center_id],chillingcenters[zone])</f>
        <v>RJ2</v>
      </c>
      <c r="N856" t="str">
        <f>_xlfn.XLOOKUP(scd[[#This Row],[zone]],plants[zone],plants[processing_plant_id])</f>
        <v>Plant_5</v>
      </c>
      <c r="O856" t="s">
        <v>660</v>
      </c>
      <c r="P856">
        <v>6.7</v>
      </c>
      <c r="Q856">
        <v>29.9</v>
      </c>
      <c r="R856">
        <v>4.67</v>
      </c>
      <c r="S856">
        <v>8</v>
      </c>
      <c r="T856">
        <v>29.1</v>
      </c>
      <c r="U856">
        <v>10.4</v>
      </c>
      <c r="V856" t="b">
        <v>1</v>
      </c>
      <c r="W856">
        <v>0.09</v>
      </c>
      <c r="X856">
        <v>1426.41</v>
      </c>
      <c r="Y856" s="1">
        <v>45805</v>
      </c>
      <c r="Z856" t="s">
        <v>41</v>
      </c>
      <c r="AA856" t="s">
        <v>42</v>
      </c>
      <c r="AB856" t="s">
        <v>2365</v>
      </c>
      <c r="AC856">
        <v>117</v>
      </c>
      <c r="AD856">
        <v>29.81</v>
      </c>
      <c r="AE856">
        <v>47.85</v>
      </c>
    </row>
    <row r="857" spans="1:31" x14ac:dyDescent="0.25">
      <c r="A857" t="s">
        <v>2907</v>
      </c>
      <c r="B857" s="1">
        <v>45812</v>
      </c>
      <c r="C857" s="2">
        <v>45812.431944444441</v>
      </c>
      <c r="D857" s="2">
        <v>45812.489583333336</v>
      </c>
      <c r="E857" t="s">
        <v>294</v>
      </c>
      <c r="F857" t="str">
        <f>_xlfn.XLOOKUP(scd[[#This Row],[farm_id]],farms[farm_id],farms[farmer_name])</f>
        <v>Farmer_411</v>
      </c>
      <c r="G857" t="str">
        <f>_xlfn.XLOOKUP(scd[[#This Row],[farm_id]],farms[farm_id],farms[village])</f>
        <v>Village_142</v>
      </c>
      <c r="H857" t="str">
        <f>_xlfn.XLOOKUP(scd[[#This Row],[farm_id]],farms[farm_id],farms[district])</f>
        <v>Panipat</v>
      </c>
      <c r="I857" t="str">
        <f>_xlfn.XLOOKUP(scd[[#This Row],[farm_id]],farms[farm_id],farms[state])</f>
        <v>Haryana</v>
      </c>
      <c r="J857" t="str">
        <f>_xlfn.XLOOKUP(scd[[#This Row],[district]],cooperatives[district],cooperatives[cooperative_id])</f>
        <v>Coop_28</v>
      </c>
      <c r="K857" t="str">
        <f>_xlfn.XLOOKUP(scd[[#This Row],[village]],collectioncenters[village],collectioncenters[collection_center_id])</f>
        <v>CC_49</v>
      </c>
      <c r="L857" t="str">
        <f>_xlfn.XLOOKUP(scd[[#This Row],[district]],chillingcenters[district],chillingcenters[chilling_center_id])</f>
        <v>Chill_28</v>
      </c>
      <c r="M857" t="str">
        <f>_xlfn.XLOOKUP(scd[[#This Row],[chilling_center_id]],chillingcenters[chilling_center_id],chillingcenters[zone])</f>
        <v>HR2</v>
      </c>
      <c r="N857" t="str">
        <f>_xlfn.XLOOKUP(scd[[#This Row],[zone]],plants[zone],plants[processing_plant_id])</f>
        <v>Plant_12</v>
      </c>
      <c r="O857" t="s">
        <v>163</v>
      </c>
      <c r="P857">
        <v>45.8</v>
      </c>
      <c r="Q857">
        <v>101.3</v>
      </c>
      <c r="R857">
        <v>4.67</v>
      </c>
      <c r="S857">
        <v>9.02</v>
      </c>
      <c r="T857">
        <v>28.6</v>
      </c>
      <c r="U857">
        <v>8.5</v>
      </c>
      <c r="V857" t="b">
        <v>1</v>
      </c>
      <c r="W857">
        <v>0</v>
      </c>
      <c r="X857">
        <v>5157.18</v>
      </c>
      <c r="Y857" s="1">
        <v>45812</v>
      </c>
      <c r="Z857" t="s">
        <v>41</v>
      </c>
      <c r="AA857" t="s">
        <v>109</v>
      </c>
      <c r="AB857" t="s">
        <v>2908</v>
      </c>
      <c r="AC857">
        <v>83</v>
      </c>
      <c r="AD857">
        <v>101.3</v>
      </c>
      <c r="AE857">
        <v>50.91</v>
      </c>
    </row>
    <row r="858" spans="1:31" x14ac:dyDescent="0.25">
      <c r="A858" t="s">
        <v>504</v>
      </c>
      <c r="B858" s="1">
        <v>45701</v>
      </c>
      <c r="C858" s="2">
        <v>45701.226388888892</v>
      </c>
      <c r="D858" s="2">
        <v>45701.261111111111</v>
      </c>
      <c r="E858" t="s">
        <v>505</v>
      </c>
      <c r="F858" t="str">
        <f>_xlfn.XLOOKUP(scd[[#This Row],[farm_id]],farms[farm_id],farms[farmer_name])</f>
        <v>Farmer_207</v>
      </c>
      <c r="G858" t="str">
        <f>_xlfn.XLOOKUP(scd[[#This Row],[farm_id]],farms[farm_id],farms[village])</f>
        <v>Village_52</v>
      </c>
      <c r="H858" t="str">
        <f>_xlfn.XLOOKUP(scd[[#This Row],[farm_id]],farms[farm_id],farms[district])</f>
        <v>Amritsar</v>
      </c>
      <c r="I858" t="str">
        <f>_xlfn.XLOOKUP(scd[[#This Row],[farm_id]],farms[farm_id],farms[state])</f>
        <v>Punjab</v>
      </c>
      <c r="J858" t="str">
        <f>_xlfn.XLOOKUP(scd[[#This Row],[district]],cooperatives[district],cooperatives[cooperative_id])</f>
        <v>Coop_7</v>
      </c>
      <c r="K858" t="str">
        <f>_xlfn.XLOOKUP(scd[[#This Row],[village]],collectioncenters[village],collectioncenters[collection_center_id])</f>
        <v>CC_147</v>
      </c>
      <c r="L858" t="str">
        <f>_xlfn.XLOOKUP(scd[[#This Row],[district]],chillingcenters[district],chillingcenters[chilling_center_id])</f>
        <v>Chill_7</v>
      </c>
      <c r="M858" t="str">
        <f>_xlfn.XLOOKUP(scd[[#This Row],[chilling_center_id]],chillingcenters[chilling_center_id],chillingcenters[zone])</f>
        <v>PJ1</v>
      </c>
      <c r="N858" t="str">
        <f>_xlfn.XLOOKUP(scd[[#This Row],[zone]],plants[zone],plants[processing_plant_id])</f>
        <v>Plant_3</v>
      </c>
      <c r="O858" t="s">
        <v>507</v>
      </c>
      <c r="P858">
        <v>21.4</v>
      </c>
      <c r="Q858">
        <v>16.399999999999999</v>
      </c>
      <c r="R858">
        <v>4.68</v>
      </c>
      <c r="S858">
        <v>8.81</v>
      </c>
      <c r="T858">
        <v>31.7</v>
      </c>
      <c r="U858">
        <v>8.1</v>
      </c>
      <c r="V858" t="b">
        <v>1</v>
      </c>
      <c r="W858">
        <v>0.51</v>
      </c>
      <c r="X858">
        <v>799.74</v>
      </c>
      <c r="Y858" s="1">
        <v>45704</v>
      </c>
      <c r="Z858" t="s">
        <v>76</v>
      </c>
      <c r="AA858" t="s">
        <v>42</v>
      </c>
      <c r="AB858" t="s">
        <v>508</v>
      </c>
      <c r="AC858">
        <v>50</v>
      </c>
      <c r="AD858">
        <v>15.889999999999899</v>
      </c>
      <c r="AE858">
        <v>50.33</v>
      </c>
    </row>
    <row r="859" spans="1:31" x14ac:dyDescent="0.25">
      <c r="A859" t="s">
        <v>1518</v>
      </c>
      <c r="B859" s="1">
        <v>45785</v>
      </c>
      <c r="C859" s="2">
        <v>45785.30972222222</v>
      </c>
      <c r="D859" s="2">
        <v>45785.345138888886</v>
      </c>
      <c r="E859" t="s">
        <v>1519</v>
      </c>
      <c r="F859" t="str">
        <f>_xlfn.XLOOKUP(scd[[#This Row],[farm_id]],farms[farm_id],farms[farmer_name])</f>
        <v>Farmer_63</v>
      </c>
      <c r="G859" t="str">
        <f>_xlfn.XLOOKUP(scd[[#This Row],[farm_id]],farms[farm_id],farms[village])</f>
        <v>Village_170</v>
      </c>
      <c r="H859" t="str">
        <f>_xlfn.XLOOKUP(scd[[#This Row],[farm_id]],farms[farm_id],farms[district])</f>
        <v>Jaipur</v>
      </c>
      <c r="I859" t="str">
        <f>_xlfn.XLOOKUP(scd[[#This Row],[farm_id]],farms[farm_id],farms[state])</f>
        <v>Rajasthan</v>
      </c>
      <c r="J859" t="str">
        <f>_xlfn.XLOOKUP(scd[[#This Row],[district]],cooperatives[district],cooperatives[cooperative_id])</f>
        <v>Coop_8</v>
      </c>
      <c r="K859" t="str">
        <f>_xlfn.XLOOKUP(scd[[#This Row],[village]],collectioncenters[village],collectioncenters[collection_center_id])</f>
        <v>CC_80</v>
      </c>
      <c r="L859" t="str">
        <f>_xlfn.XLOOKUP(scd[[#This Row],[district]],chillingcenters[district],chillingcenters[chilling_center_id])</f>
        <v>Chill_8</v>
      </c>
      <c r="M859" t="str">
        <f>_xlfn.XLOOKUP(scd[[#This Row],[chilling_center_id]],chillingcenters[chilling_center_id],chillingcenters[zone])</f>
        <v>RJ1</v>
      </c>
      <c r="N859" t="str">
        <f>_xlfn.XLOOKUP(scd[[#This Row],[zone]],plants[zone],plants[processing_plant_id])</f>
        <v>Plant_2</v>
      </c>
      <c r="O859" t="s">
        <v>831</v>
      </c>
      <c r="P859">
        <v>38.1</v>
      </c>
      <c r="Q859">
        <v>18.600000000000001</v>
      </c>
      <c r="R859">
        <v>4.68</v>
      </c>
      <c r="S859">
        <v>8.2899999999999991</v>
      </c>
      <c r="T859">
        <v>35.9</v>
      </c>
      <c r="U859">
        <v>12</v>
      </c>
      <c r="V859" t="b">
        <v>0</v>
      </c>
      <c r="W859">
        <v>2.52</v>
      </c>
      <c r="X859">
        <v>784.22</v>
      </c>
      <c r="Y859" s="1">
        <v>45786</v>
      </c>
      <c r="Z859" t="s">
        <v>41</v>
      </c>
      <c r="AA859" t="s">
        <v>42</v>
      </c>
      <c r="AB859" t="s">
        <v>1522</v>
      </c>
      <c r="AC859">
        <v>51</v>
      </c>
      <c r="AD859">
        <v>16.079999999999998</v>
      </c>
      <c r="AE859">
        <v>48.77</v>
      </c>
    </row>
    <row r="860" spans="1:31" x14ac:dyDescent="0.25">
      <c r="A860" t="s">
        <v>1792</v>
      </c>
      <c r="B860" s="1">
        <v>45781</v>
      </c>
      <c r="C860" s="2">
        <v>45781.363194444442</v>
      </c>
      <c r="D860" s="2">
        <v>45781.381944444445</v>
      </c>
      <c r="E860" t="s">
        <v>372</v>
      </c>
      <c r="F860" t="str">
        <f>_xlfn.XLOOKUP(scd[[#This Row],[farm_id]],farms[farm_id],farms[farmer_name])</f>
        <v>Farmer_52</v>
      </c>
      <c r="G860" t="str">
        <f>_xlfn.XLOOKUP(scd[[#This Row],[farm_id]],farms[farm_id],farms[village])</f>
        <v>Village_93</v>
      </c>
      <c r="H860" t="str">
        <f>_xlfn.XLOOKUP(scd[[#This Row],[farm_id]],farms[farm_id],farms[district])</f>
        <v>Anand</v>
      </c>
      <c r="I860" t="str">
        <f>_xlfn.XLOOKUP(scd[[#This Row],[farm_id]],farms[farm_id],farms[state])</f>
        <v>Gujarat</v>
      </c>
      <c r="J860" t="str">
        <f>_xlfn.XLOOKUP(scd[[#This Row],[district]],cooperatives[district],cooperatives[cooperative_id])</f>
        <v>Coop_5</v>
      </c>
      <c r="K860" t="str">
        <f>_xlfn.XLOOKUP(scd[[#This Row],[village]],collectioncenters[village],collectioncenters[collection_center_id])</f>
        <v>CC_189</v>
      </c>
      <c r="L860" t="str">
        <f>_xlfn.XLOOKUP(scd[[#This Row],[district]],chillingcenters[district],chillingcenters[chilling_center_id])</f>
        <v>Chill_5</v>
      </c>
      <c r="M860" t="str">
        <f>_xlfn.XLOOKUP(scd[[#This Row],[chilling_center_id]],chillingcenters[chilling_center_id],chillingcenters[zone])</f>
        <v>MH1</v>
      </c>
      <c r="N860" t="str">
        <f>_xlfn.XLOOKUP(scd[[#This Row],[zone]],plants[zone],plants[processing_plant_id])</f>
        <v>Plant_4</v>
      </c>
      <c r="O860" t="s">
        <v>551</v>
      </c>
      <c r="P860">
        <v>6</v>
      </c>
      <c r="Q860">
        <v>16.100000000000001</v>
      </c>
      <c r="R860">
        <v>4.68</v>
      </c>
      <c r="S860">
        <v>8.76</v>
      </c>
      <c r="T860">
        <v>29.9</v>
      </c>
      <c r="U860">
        <v>6</v>
      </c>
      <c r="V860" t="b">
        <v>1</v>
      </c>
      <c r="W860">
        <v>0.19</v>
      </c>
      <c r="X860">
        <v>798.36</v>
      </c>
      <c r="Y860" s="1">
        <v>45788</v>
      </c>
      <c r="Z860" t="s">
        <v>76</v>
      </c>
      <c r="AA860" t="s">
        <v>42</v>
      </c>
      <c r="AB860" t="s">
        <v>1793</v>
      </c>
      <c r="AC860">
        <v>27</v>
      </c>
      <c r="AD860">
        <v>15.91</v>
      </c>
      <c r="AE860">
        <v>50.18</v>
      </c>
    </row>
    <row r="861" spans="1:31" x14ac:dyDescent="0.25">
      <c r="A861" t="s">
        <v>2121</v>
      </c>
      <c r="B861" s="1">
        <v>45821</v>
      </c>
      <c r="C861" s="2">
        <v>45821.168749999997</v>
      </c>
      <c r="D861" s="2">
        <v>45821.231944444444</v>
      </c>
      <c r="E861" t="s">
        <v>2122</v>
      </c>
      <c r="F861" t="str">
        <f>_xlfn.XLOOKUP(scd[[#This Row],[farm_id]],farms[farm_id],farms[farmer_name])</f>
        <v>Farmer_753</v>
      </c>
      <c r="G861" t="str">
        <f>_xlfn.XLOOKUP(scd[[#This Row],[farm_id]],farms[farm_id],farms[village])</f>
        <v>Village_54</v>
      </c>
      <c r="H861" t="str">
        <f>_xlfn.XLOOKUP(scd[[#This Row],[farm_id]],farms[farm_id],farms[district])</f>
        <v>Tiruchirappalli</v>
      </c>
      <c r="I861" t="str">
        <f>_xlfn.XLOOKUP(scd[[#This Row],[farm_id]],farms[farm_id],farms[state])</f>
        <v>Tamil Nadu</v>
      </c>
      <c r="J861" t="str">
        <f>_xlfn.XLOOKUP(scd[[#This Row],[district]],cooperatives[district],cooperatives[cooperative_id])</f>
        <v>Coop_9</v>
      </c>
      <c r="K861" t="str">
        <f>_xlfn.XLOOKUP(scd[[#This Row],[village]],collectioncenters[village],collectioncenters[collection_center_id])</f>
        <v>CC_149</v>
      </c>
      <c r="L861" t="str">
        <f>_xlfn.XLOOKUP(scd[[#This Row],[district]],chillingcenters[district],chillingcenters[chilling_center_id])</f>
        <v>Chill_9</v>
      </c>
      <c r="M861" t="str">
        <f>_xlfn.XLOOKUP(scd[[#This Row],[chilling_center_id]],chillingcenters[chilling_center_id],chillingcenters[zone])</f>
        <v>TN2</v>
      </c>
      <c r="N861" t="str">
        <f>_xlfn.XLOOKUP(scd[[#This Row],[zone]],plants[zone],plants[processing_plant_id])</f>
        <v>Plant_10</v>
      </c>
      <c r="O861" t="s">
        <v>683</v>
      </c>
      <c r="P861">
        <v>2.8</v>
      </c>
      <c r="Q861">
        <v>12.3</v>
      </c>
      <c r="R861">
        <v>4.68</v>
      </c>
      <c r="S861">
        <v>8.82</v>
      </c>
      <c r="T861">
        <v>30.6</v>
      </c>
      <c r="U861">
        <v>9.5</v>
      </c>
      <c r="V861" t="b">
        <v>1</v>
      </c>
      <c r="W861">
        <v>0.25</v>
      </c>
      <c r="X861">
        <v>606.84</v>
      </c>
      <c r="Y861" s="1">
        <v>45822</v>
      </c>
      <c r="Z861" t="s">
        <v>41</v>
      </c>
      <c r="AA861" t="s">
        <v>42</v>
      </c>
      <c r="AB861" t="s">
        <v>2124</v>
      </c>
      <c r="AC861">
        <v>91</v>
      </c>
      <c r="AD861">
        <v>12.05</v>
      </c>
      <c r="AE861">
        <v>50.36</v>
      </c>
    </row>
    <row r="862" spans="1:31" x14ac:dyDescent="0.25">
      <c r="A862" t="s">
        <v>2307</v>
      </c>
      <c r="B862" s="1">
        <v>45802</v>
      </c>
      <c r="C862" s="2">
        <v>45802.242361111108</v>
      </c>
      <c r="D862" s="2">
        <v>45802.245833333334</v>
      </c>
      <c r="E862" t="s">
        <v>2308</v>
      </c>
      <c r="F862" t="str">
        <f>_xlfn.XLOOKUP(scd[[#This Row],[farm_id]],farms[farm_id],farms[farmer_name])</f>
        <v>Farmer_198</v>
      </c>
      <c r="G862" t="str">
        <f>_xlfn.XLOOKUP(scd[[#This Row],[farm_id]],farms[farm_id],farms[village])</f>
        <v>Village_146</v>
      </c>
      <c r="H862" t="str">
        <f>_xlfn.XLOOKUP(scd[[#This Row],[farm_id]],farms[farm_id],farms[district])</f>
        <v>Pune</v>
      </c>
      <c r="I862" t="str">
        <f>_xlfn.XLOOKUP(scd[[#This Row],[farm_id]],farms[farm_id],farms[state])</f>
        <v>Maharashtra</v>
      </c>
      <c r="J862" t="str">
        <f>_xlfn.XLOOKUP(scd[[#This Row],[district]],cooperatives[district],cooperatives[cooperative_id])</f>
        <v>Coop_4</v>
      </c>
      <c r="K862" t="str">
        <f>_xlfn.XLOOKUP(scd[[#This Row],[village]],collectioncenters[village],collectioncenters[collection_center_id])</f>
        <v>CC_53</v>
      </c>
      <c r="L862" t="str">
        <f>_xlfn.XLOOKUP(scd[[#This Row],[district]],chillingcenters[district],chillingcenters[chilling_center_id])</f>
        <v>Chill_4</v>
      </c>
      <c r="M862" t="str">
        <f>_xlfn.XLOOKUP(scd[[#This Row],[chilling_center_id]],chillingcenters[chilling_center_id],chillingcenters[zone])</f>
        <v>MH1</v>
      </c>
      <c r="N862" t="str">
        <f>_xlfn.XLOOKUP(scd[[#This Row],[zone]],plants[zone],plants[processing_plant_id])</f>
        <v>Plant_4</v>
      </c>
      <c r="O862" t="s">
        <v>545</v>
      </c>
      <c r="P862">
        <v>12</v>
      </c>
      <c r="Q862">
        <v>9.4</v>
      </c>
      <c r="R862">
        <v>4.68</v>
      </c>
      <c r="S862">
        <v>8.3800000000000008</v>
      </c>
      <c r="T862">
        <v>33.1</v>
      </c>
      <c r="U862">
        <v>9.1</v>
      </c>
      <c r="V862" t="b">
        <v>0</v>
      </c>
      <c r="W862">
        <v>1.23</v>
      </c>
      <c r="X862">
        <v>400.66</v>
      </c>
      <c r="Y862" s="1">
        <v>45809</v>
      </c>
      <c r="Z862" t="s">
        <v>41</v>
      </c>
      <c r="AA862" t="s">
        <v>109</v>
      </c>
      <c r="AB862" t="s">
        <v>2309</v>
      </c>
      <c r="AC862">
        <v>5</v>
      </c>
      <c r="AD862">
        <v>8.17</v>
      </c>
      <c r="AE862">
        <v>49.04</v>
      </c>
    </row>
    <row r="863" spans="1:31" x14ac:dyDescent="0.25">
      <c r="A863" t="s">
        <v>3244</v>
      </c>
      <c r="B863" s="1">
        <v>45830</v>
      </c>
      <c r="C863" s="2">
        <v>45830.443749999999</v>
      </c>
      <c r="D863" s="2">
        <v>45830.513888888891</v>
      </c>
      <c r="E863" t="s">
        <v>2032</v>
      </c>
      <c r="F863" t="str">
        <f>_xlfn.XLOOKUP(scd[[#This Row],[farm_id]],farms[farm_id],farms[farmer_name])</f>
        <v>Farmer_595</v>
      </c>
      <c r="G863" t="str">
        <f>_xlfn.XLOOKUP(scd[[#This Row],[farm_id]],farms[farm_id],farms[village])</f>
        <v>Village_58</v>
      </c>
      <c r="H863" t="str">
        <f>_xlfn.XLOOKUP(scd[[#This Row],[farm_id]],farms[farm_id],farms[district])</f>
        <v>Bengaluru Rural</v>
      </c>
      <c r="I863" t="str">
        <f>_xlfn.XLOOKUP(scd[[#This Row],[farm_id]],farms[farm_id],farms[state])</f>
        <v>Karnataka</v>
      </c>
      <c r="J863" t="str">
        <f>_xlfn.XLOOKUP(scd[[#This Row],[district]],cooperatives[district],cooperatives[cooperative_id])</f>
        <v>Coop_19</v>
      </c>
      <c r="K863" t="str">
        <f>_xlfn.XLOOKUP(scd[[#This Row],[village]],collectioncenters[village],collectioncenters[collection_center_id])</f>
        <v>CC_153</v>
      </c>
      <c r="L863" t="str">
        <f>_xlfn.XLOOKUP(scd[[#This Row],[district]],chillingcenters[district],chillingcenters[chilling_center_id])</f>
        <v>Chill_19</v>
      </c>
      <c r="M863" t="str">
        <f>_xlfn.XLOOKUP(scd[[#This Row],[chilling_center_id]],chillingcenters[chilling_center_id],chillingcenters[zone])</f>
        <v>KA1</v>
      </c>
      <c r="N863" t="str">
        <f>_xlfn.XLOOKUP(scd[[#This Row],[zone]],plants[zone],plants[processing_plant_id])</f>
        <v>Plant_6</v>
      </c>
      <c r="O863" t="s">
        <v>146</v>
      </c>
      <c r="P863">
        <v>2.7</v>
      </c>
      <c r="Q863">
        <v>8</v>
      </c>
      <c r="R863">
        <v>4.68</v>
      </c>
      <c r="S863">
        <v>8.2200000000000006</v>
      </c>
      <c r="T863">
        <v>33.9</v>
      </c>
      <c r="U863">
        <v>11.4</v>
      </c>
      <c r="V863" t="b">
        <v>0</v>
      </c>
      <c r="W863">
        <v>0.46</v>
      </c>
      <c r="X863">
        <v>366.14</v>
      </c>
      <c r="Y863" s="1">
        <v>45833</v>
      </c>
      <c r="Z863" t="s">
        <v>76</v>
      </c>
      <c r="AA863" t="s">
        <v>42</v>
      </c>
      <c r="AB863" t="s">
        <v>3245</v>
      </c>
      <c r="AC863">
        <v>101</v>
      </c>
      <c r="AD863">
        <v>7.54</v>
      </c>
      <c r="AE863">
        <v>48.56</v>
      </c>
    </row>
    <row r="864" spans="1:31" x14ac:dyDescent="0.25">
      <c r="A864" t="s">
        <v>796</v>
      </c>
      <c r="B864" s="1">
        <v>45720</v>
      </c>
      <c r="C864" s="2">
        <v>45720.367361111108</v>
      </c>
      <c r="D864" s="2">
        <v>45720.40347222222</v>
      </c>
      <c r="E864" t="s">
        <v>797</v>
      </c>
      <c r="F864" t="str">
        <f>_xlfn.XLOOKUP(scd[[#This Row],[farm_id]],farms[farm_id],farms[farmer_name])</f>
        <v>Farmer_639</v>
      </c>
      <c r="G864" t="str">
        <f>_xlfn.XLOOKUP(scd[[#This Row],[farm_id]],farms[farm_id],farms[village])</f>
        <v>Village_86</v>
      </c>
      <c r="H864" t="str">
        <f>_xlfn.XLOOKUP(scd[[#This Row],[farm_id]],farms[farm_id],farms[district])</f>
        <v>Udaipur</v>
      </c>
      <c r="I864" t="str">
        <f>_xlfn.XLOOKUP(scd[[#This Row],[farm_id]],farms[farm_id],farms[state])</f>
        <v>Rajasthan</v>
      </c>
      <c r="J864" t="str">
        <f>_xlfn.XLOOKUP(scd[[#This Row],[district]],cooperatives[district],cooperatives[cooperative_id])</f>
        <v>Coop_17</v>
      </c>
      <c r="K864" t="str">
        <f>_xlfn.XLOOKUP(scd[[#This Row],[village]],collectioncenters[village],collectioncenters[collection_center_id])</f>
        <v>CC_181</v>
      </c>
      <c r="L864" t="str">
        <f>_xlfn.XLOOKUP(scd[[#This Row],[district]],chillingcenters[district],chillingcenters[chilling_center_id])</f>
        <v>Chill_17</v>
      </c>
      <c r="M864" t="str">
        <f>_xlfn.XLOOKUP(scd[[#This Row],[chilling_center_id]],chillingcenters[chilling_center_id],chillingcenters[zone])</f>
        <v>RJ2</v>
      </c>
      <c r="N864" t="str">
        <f>_xlfn.XLOOKUP(scd[[#This Row],[zone]],plants[zone],plants[processing_plant_id])</f>
        <v>Plant_5</v>
      </c>
      <c r="O864" t="s">
        <v>297</v>
      </c>
      <c r="P864">
        <v>2</v>
      </c>
      <c r="Q864">
        <v>53</v>
      </c>
      <c r="R864">
        <v>4.6900000000000004</v>
      </c>
      <c r="S864">
        <v>8.51</v>
      </c>
      <c r="T864">
        <v>29.2</v>
      </c>
      <c r="U864">
        <v>8.1</v>
      </c>
      <c r="V864" t="b">
        <v>0</v>
      </c>
      <c r="W864">
        <v>2.15</v>
      </c>
      <c r="X864">
        <v>2516.06</v>
      </c>
      <c r="Y864" s="1">
        <v>45721</v>
      </c>
      <c r="Z864" t="s">
        <v>239</v>
      </c>
      <c r="AA864" t="s">
        <v>42</v>
      </c>
      <c r="AB864" t="s">
        <v>799</v>
      </c>
      <c r="AC864">
        <v>52</v>
      </c>
      <c r="AD864">
        <v>50.85</v>
      </c>
      <c r="AE864">
        <v>49.48</v>
      </c>
    </row>
    <row r="865" spans="1:31" x14ac:dyDescent="0.25">
      <c r="A865" t="s">
        <v>1842</v>
      </c>
      <c r="B865" s="1">
        <v>45786</v>
      </c>
      <c r="C865" s="2">
        <v>45786.173611111109</v>
      </c>
      <c r="D865" s="2">
        <v>45786.188194444447</v>
      </c>
      <c r="E865" t="s">
        <v>1843</v>
      </c>
      <c r="F865" t="str">
        <f>_xlfn.XLOOKUP(scd[[#This Row],[farm_id]],farms[farm_id],farms[farmer_name])</f>
        <v>Farmer_230</v>
      </c>
      <c r="G865" t="str">
        <f>_xlfn.XLOOKUP(scd[[#This Row],[farm_id]],farms[farm_id],farms[village])</f>
        <v>Village_181</v>
      </c>
      <c r="H865" t="str">
        <f>_xlfn.XLOOKUP(scd[[#This Row],[farm_id]],farms[farm_id],farms[district])</f>
        <v>Bikaner</v>
      </c>
      <c r="I865" t="str">
        <f>_xlfn.XLOOKUP(scd[[#This Row],[farm_id]],farms[farm_id],farms[state])</f>
        <v>Rajasthan</v>
      </c>
      <c r="J865" t="str">
        <f>_xlfn.XLOOKUP(scd[[#This Row],[district]],cooperatives[district],cooperatives[cooperative_id])</f>
        <v>Coop_14</v>
      </c>
      <c r="K865" t="str">
        <f>_xlfn.XLOOKUP(scd[[#This Row],[village]],collectioncenters[village],collectioncenters[collection_center_id])</f>
        <v>CC_91</v>
      </c>
      <c r="L865" t="str">
        <f>_xlfn.XLOOKUP(scd[[#This Row],[district]],chillingcenters[district],chillingcenters[chilling_center_id])</f>
        <v>Chill_14</v>
      </c>
      <c r="M865" t="str">
        <f>_xlfn.XLOOKUP(scd[[#This Row],[chilling_center_id]],chillingcenters[chilling_center_id],chillingcenters[zone])</f>
        <v>RJ1</v>
      </c>
      <c r="N865" t="str">
        <f>_xlfn.XLOOKUP(scd[[#This Row],[zone]],plants[zone],plants[processing_plant_id])</f>
        <v>Plant_2</v>
      </c>
      <c r="O865" t="s">
        <v>621</v>
      </c>
      <c r="P865">
        <v>1.3</v>
      </c>
      <c r="Q865">
        <v>11.5</v>
      </c>
      <c r="R865">
        <v>4.6900000000000004</v>
      </c>
      <c r="S865">
        <v>8.36</v>
      </c>
      <c r="T865">
        <v>31.1</v>
      </c>
      <c r="U865">
        <v>8.5</v>
      </c>
      <c r="V865" t="b">
        <v>1</v>
      </c>
      <c r="W865">
        <v>0.68</v>
      </c>
      <c r="X865">
        <v>530.5</v>
      </c>
      <c r="Y865" s="1">
        <v>45787</v>
      </c>
      <c r="Z865" t="s">
        <v>118</v>
      </c>
      <c r="AA865" t="s">
        <v>216</v>
      </c>
      <c r="AB865" t="s">
        <v>1845</v>
      </c>
      <c r="AC865">
        <v>21</v>
      </c>
      <c r="AD865">
        <v>10.82</v>
      </c>
      <c r="AE865">
        <v>49.03</v>
      </c>
    </row>
    <row r="866" spans="1:31" x14ac:dyDescent="0.25">
      <c r="A866" t="s">
        <v>2540</v>
      </c>
      <c r="B866" s="1">
        <v>45774</v>
      </c>
      <c r="C866" s="2">
        <v>45774.297222222223</v>
      </c>
      <c r="D866" s="2">
        <v>45774.34097222222</v>
      </c>
      <c r="E866" t="s">
        <v>2053</v>
      </c>
      <c r="F866" t="str">
        <f>_xlfn.XLOOKUP(scd[[#This Row],[farm_id]],farms[farm_id],farms[farmer_name])</f>
        <v>Farmer_240</v>
      </c>
      <c r="G866" t="str">
        <f>_xlfn.XLOOKUP(scd[[#This Row],[farm_id]],farms[farm_id],farms[village])</f>
        <v>Village_92</v>
      </c>
      <c r="H866" t="str">
        <f>_xlfn.XLOOKUP(scd[[#This Row],[farm_id]],farms[farm_id],farms[district])</f>
        <v>Panipat</v>
      </c>
      <c r="I866" t="str">
        <f>_xlfn.XLOOKUP(scd[[#This Row],[farm_id]],farms[farm_id],farms[state])</f>
        <v>Haryana</v>
      </c>
      <c r="J866" t="str">
        <f>_xlfn.XLOOKUP(scd[[#This Row],[district]],cooperatives[district],cooperatives[cooperative_id])</f>
        <v>Coop_28</v>
      </c>
      <c r="K866" t="str">
        <f>_xlfn.XLOOKUP(scd[[#This Row],[village]],collectioncenters[village],collectioncenters[collection_center_id])</f>
        <v>CC_188</v>
      </c>
      <c r="L866" t="str">
        <f>_xlfn.XLOOKUP(scd[[#This Row],[district]],chillingcenters[district],chillingcenters[chilling_center_id])</f>
        <v>Chill_28</v>
      </c>
      <c r="M866" t="str">
        <f>_xlfn.XLOOKUP(scd[[#This Row],[chilling_center_id]],chillingcenters[chilling_center_id],chillingcenters[zone])</f>
        <v>HR2</v>
      </c>
      <c r="N866" t="str">
        <f>_xlfn.XLOOKUP(scd[[#This Row],[zone]],plants[zone],plants[processing_plant_id])</f>
        <v>Plant_12</v>
      </c>
      <c r="O866" t="s">
        <v>64</v>
      </c>
      <c r="P866">
        <v>27.3</v>
      </c>
      <c r="Q866">
        <v>24</v>
      </c>
      <c r="R866">
        <v>4.6900000000000004</v>
      </c>
      <c r="S866">
        <v>8.15</v>
      </c>
      <c r="T866">
        <v>34.700000000000003</v>
      </c>
      <c r="U866">
        <v>12</v>
      </c>
      <c r="V866" t="b">
        <v>0</v>
      </c>
      <c r="W866">
        <v>0</v>
      </c>
      <c r="X866">
        <v>1161.5999999999999</v>
      </c>
      <c r="Y866" s="1">
        <v>45774</v>
      </c>
      <c r="Z866" t="s">
        <v>41</v>
      </c>
      <c r="AA866" t="s">
        <v>42</v>
      </c>
      <c r="AB866" t="s">
        <v>2541</v>
      </c>
      <c r="AC866">
        <v>63</v>
      </c>
      <c r="AD866">
        <v>24</v>
      </c>
      <c r="AE866">
        <v>48.4</v>
      </c>
    </row>
    <row r="867" spans="1:31" x14ac:dyDescent="0.25">
      <c r="A867" t="s">
        <v>1061</v>
      </c>
      <c r="B867" s="1">
        <v>45710</v>
      </c>
      <c r="C867" s="2">
        <v>45710.181250000001</v>
      </c>
      <c r="D867" s="2">
        <v>45710.18472222222</v>
      </c>
      <c r="E867" t="s">
        <v>1062</v>
      </c>
      <c r="F867" t="str">
        <f>_xlfn.XLOOKUP(scd[[#This Row],[farm_id]],farms[farm_id],farms[farmer_name])</f>
        <v>Farmer_479</v>
      </c>
      <c r="G867" t="str">
        <f>_xlfn.XLOOKUP(scd[[#This Row],[farm_id]],farms[farm_id],farms[village])</f>
        <v>Village_37</v>
      </c>
      <c r="H867" t="str">
        <f>_xlfn.XLOOKUP(scd[[#This Row],[farm_id]],farms[farm_id],farms[district])</f>
        <v>Vadodara</v>
      </c>
      <c r="I867" t="str">
        <f>_xlfn.XLOOKUP(scd[[#This Row],[farm_id]],farms[farm_id],farms[state])</f>
        <v>Gujarat</v>
      </c>
      <c r="J867" t="str">
        <f>_xlfn.XLOOKUP(scd[[#This Row],[district]],cooperatives[district],cooperatives[cooperative_id])</f>
        <v>Coop_6</v>
      </c>
      <c r="K867" t="str">
        <f>_xlfn.XLOOKUP(scd[[#This Row],[village]],collectioncenters[village],collectioncenters[collection_center_id])</f>
        <v>CC_130</v>
      </c>
      <c r="L867" t="str">
        <f>_xlfn.XLOOKUP(scd[[#This Row],[district]],chillingcenters[district],chillingcenters[chilling_center_id])</f>
        <v>Chill_6</v>
      </c>
      <c r="M867" t="str">
        <f>_xlfn.XLOOKUP(scd[[#This Row],[chilling_center_id]],chillingcenters[chilling_center_id],chillingcenters[zone])</f>
        <v>MH1</v>
      </c>
      <c r="N867" t="str">
        <f>_xlfn.XLOOKUP(scd[[#This Row],[zone]],plants[zone],plants[processing_plant_id])</f>
        <v>Plant_4</v>
      </c>
      <c r="O867" t="s">
        <v>279</v>
      </c>
      <c r="P867">
        <v>3.6</v>
      </c>
      <c r="Q867">
        <v>32.6</v>
      </c>
      <c r="R867">
        <v>4.7</v>
      </c>
      <c r="S867">
        <v>8.6199999999999992</v>
      </c>
      <c r="T867">
        <v>25.7</v>
      </c>
      <c r="U867">
        <v>23.1</v>
      </c>
      <c r="V867" t="b">
        <v>0</v>
      </c>
      <c r="W867">
        <v>2.96</v>
      </c>
      <c r="X867">
        <v>1477.85</v>
      </c>
      <c r="Y867" s="1">
        <v>45717</v>
      </c>
      <c r="Z867" t="s">
        <v>76</v>
      </c>
      <c r="AA867" t="s">
        <v>42</v>
      </c>
      <c r="AB867" t="s">
        <v>1064</v>
      </c>
      <c r="AC867">
        <v>5</v>
      </c>
      <c r="AD867">
        <v>29.64</v>
      </c>
      <c r="AE867">
        <v>49.86</v>
      </c>
    </row>
    <row r="868" spans="1:31" x14ac:dyDescent="0.25">
      <c r="A868" t="s">
        <v>1825</v>
      </c>
      <c r="B868" s="1">
        <v>45774</v>
      </c>
      <c r="C868" s="2">
        <v>45774.457638888889</v>
      </c>
      <c r="D868" s="2">
        <v>45774.54583333333</v>
      </c>
      <c r="E868" t="s">
        <v>1826</v>
      </c>
      <c r="F868" t="str">
        <f>_xlfn.XLOOKUP(scd[[#This Row],[farm_id]],farms[farm_id],farms[farmer_name])</f>
        <v>Farmer_35</v>
      </c>
      <c r="G868" t="str">
        <f>_xlfn.XLOOKUP(scd[[#This Row],[farm_id]],farms[farm_id],farms[village])</f>
        <v>Village_87</v>
      </c>
      <c r="H868" t="str">
        <f>_xlfn.XLOOKUP(scd[[#This Row],[farm_id]],farms[farm_id],farms[district])</f>
        <v>Amritsar</v>
      </c>
      <c r="I868" t="str">
        <f>_xlfn.XLOOKUP(scd[[#This Row],[farm_id]],farms[farm_id],farms[state])</f>
        <v>Punjab</v>
      </c>
      <c r="J868" t="str">
        <f>_xlfn.XLOOKUP(scd[[#This Row],[district]],cooperatives[district],cooperatives[cooperative_id])</f>
        <v>Coop_7</v>
      </c>
      <c r="K868" t="str">
        <f>_xlfn.XLOOKUP(scd[[#This Row],[village]],collectioncenters[village],collectioncenters[collection_center_id])</f>
        <v>CC_182</v>
      </c>
      <c r="L868" t="str">
        <f>_xlfn.XLOOKUP(scd[[#This Row],[district]],chillingcenters[district],chillingcenters[chilling_center_id])</f>
        <v>Chill_7</v>
      </c>
      <c r="M868" t="str">
        <f>_xlfn.XLOOKUP(scd[[#This Row],[chilling_center_id]],chillingcenters[chilling_center_id],chillingcenters[zone])</f>
        <v>PJ1</v>
      </c>
      <c r="N868" t="str">
        <f>_xlfn.XLOOKUP(scd[[#This Row],[zone]],plants[zone],plants[processing_plant_id])</f>
        <v>Plant_3</v>
      </c>
      <c r="O868" t="s">
        <v>458</v>
      </c>
      <c r="P868">
        <v>6.5</v>
      </c>
      <c r="Q868">
        <v>19.7</v>
      </c>
      <c r="R868">
        <v>4.7</v>
      </c>
      <c r="S868">
        <v>8.2799999999999994</v>
      </c>
      <c r="T868">
        <v>35</v>
      </c>
      <c r="U868">
        <v>12</v>
      </c>
      <c r="V868" t="b">
        <v>1</v>
      </c>
      <c r="W868">
        <v>0.13</v>
      </c>
      <c r="X868">
        <v>955.8</v>
      </c>
      <c r="Y868" s="1">
        <v>45774</v>
      </c>
      <c r="Z868" t="s">
        <v>41</v>
      </c>
      <c r="AA868" t="s">
        <v>42</v>
      </c>
      <c r="AB868" t="s">
        <v>1828</v>
      </c>
      <c r="AC868">
        <v>127</v>
      </c>
      <c r="AD868">
        <v>19.57</v>
      </c>
      <c r="AE868">
        <v>48.84</v>
      </c>
    </row>
    <row r="869" spans="1:31" x14ac:dyDescent="0.25">
      <c r="A869" t="s">
        <v>2442</v>
      </c>
      <c r="B869" s="1">
        <v>45810</v>
      </c>
      <c r="C869" s="2">
        <v>45810.432638888888</v>
      </c>
      <c r="D869" s="2">
        <v>45810.486805555556</v>
      </c>
      <c r="E869" t="s">
        <v>711</v>
      </c>
      <c r="F869" t="str">
        <f>_xlfn.XLOOKUP(scd[[#This Row],[farm_id]],farms[farm_id],farms[farmer_name])</f>
        <v>Farmer_490</v>
      </c>
      <c r="G869" t="str">
        <f>_xlfn.XLOOKUP(scd[[#This Row],[farm_id]],farms[farm_id],farms[village])</f>
        <v>Village_192</v>
      </c>
      <c r="H869" t="str">
        <f>_xlfn.XLOOKUP(scd[[#This Row],[farm_id]],farms[farm_id],farms[district])</f>
        <v>Vadodara</v>
      </c>
      <c r="I869" t="str">
        <f>_xlfn.XLOOKUP(scd[[#This Row],[farm_id]],farms[farm_id],farms[state])</f>
        <v>Gujarat</v>
      </c>
      <c r="J869" t="str">
        <f>_xlfn.XLOOKUP(scd[[#This Row],[district]],cooperatives[district],cooperatives[cooperative_id])</f>
        <v>Coop_6</v>
      </c>
      <c r="K869" t="str">
        <f>_xlfn.XLOOKUP(scd[[#This Row],[village]],collectioncenters[village],collectioncenters[collection_center_id])</f>
        <v>CC_103</v>
      </c>
      <c r="L869" t="str">
        <f>_xlfn.XLOOKUP(scd[[#This Row],[district]],chillingcenters[district],chillingcenters[chilling_center_id])</f>
        <v>Chill_6</v>
      </c>
      <c r="M869" t="str">
        <f>_xlfn.XLOOKUP(scd[[#This Row],[chilling_center_id]],chillingcenters[chilling_center_id],chillingcenters[zone])</f>
        <v>MH1</v>
      </c>
      <c r="N869" t="str">
        <f>_xlfn.XLOOKUP(scd[[#This Row],[zone]],plants[zone],plants[processing_plant_id])</f>
        <v>Plant_4</v>
      </c>
      <c r="O869" t="s">
        <v>660</v>
      </c>
      <c r="P869">
        <v>7.1</v>
      </c>
      <c r="Q869">
        <v>89.1</v>
      </c>
      <c r="R869">
        <v>4.7</v>
      </c>
      <c r="S869">
        <v>8.81</v>
      </c>
      <c r="T869">
        <v>28.4</v>
      </c>
      <c r="U869">
        <v>10.199999999999999</v>
      </c>
      <c r="V869" t="b">
        <v>0</v>
      </c>
      <c r="W869">
        <v>3.68</v>
      </c>
      <c r="X869">
        <v>4307.7299999999996</v>
      </c>
      <c r="Y869" s="1">
        <v>45810</v>
      </c>
      <c r="Z869" t="s">
        <v>41</v>
      </c>
      <c r="AA869" t="s">
        <v>42</v>
      </c>
      <c r="AB869" t="s">
        <v>2443</v>
      </c>
      <c r="AC869">
        <v>78</v>
      </c>
      <c r="AD869">
        <v>85.419999999999902</v>
      </c>
      <c r="AE869">
        <v>50.43</v>
      </c>
    </row>
    <row r="870" spans="1:31" x14ac:dyDescent="0.25">
      <c r="A870" t="s">
        <v>1373</v>
      </c>
      <c r="B870" s="1">
        <v>45802</v>
      </c>
      <c r="C870" s="2">
        <v>45802.215277777781</v>
      </c>
      <c r="D870" s="2">
        <v>45802.21875</v>
      </c>
      <c r="E870" t="s">
        <v>1374</v>
      </c>
      <c r="F870" t="str">
        <f>_xlfn.XLOOKUP(scd[[#This Row],[farm_id]],farms[farm_id],farms[farmer_name])</f>
        <v>Farmer_900</v>
      </c>
      <c r="G870" t="str">
        <f>_xlfn.XLOOKUP(scd[[#This Row],[farm_id]],farms[farm_id],farms[village])</f>
        <v>Village_45</v>
      </c>
      <c r="H870" t="str">
        <f>_xlfn.XLOOKUP(scd[[#This Row],[farm_id]],farms[farm_id],farms[district])</f>
        <v>Karnal</v>
      </c>
      <c r="I870" t="str">
        <f>_xlfn.XLOOKUP(scd[[#This Row],[farm_id]],farms[farm_id],farms[state])</f>
        <v>Haryana</v>
      </c>
      <c r="J870" t="str">
        <f>_xlfn.XLOOKUP(scd[[#This Row],[district]],cooperatives[district],cooperatives[cooperative_id])</f>
        <v>Coop_1</v>
      </c>
      <c r="K870" t="str">
        <f>_xlfn.XLOOKUP(scd[[#This Row],[village]],collectioncenters[village],collectioncenters[collection_center_id])</f>
        <v>CC_139</v>
      </c>
      <c r="L870" t="str">
        <f>_xlfn.XLOOKUP(scd[[#This Row],[district]],chillingcenters[district],chillingcenters[chilling_center_id])</f>
        <v>Chill_1</v>
      </c>
      <c r="M870" t="str">
        <f>_xlfn.XLOOKUP(scd[[#This Row],[chilling_center_id]],chillingcenters[chilling_center_id],chillingcenters[zone])</f>
        <v>HR1</v>
      </c>
      <c r="N870" t="str">
        <f>_xlfn.XLOOKUP(scd[[#This Row],[zone]],plants[zone],plants[processing_plant_id])</f>
        <v>Plant_11</v>
      </c>
      <c r="O870" t="s">
        <v>1048</v>
      </c>
      <c r="P870">
        <v>5.8</v>
      </c>
      <c r="Q870">
        <v>105.9</v>
      </c>
      <c r="R870">
        <v>4.71</v>
      </c>
      <c r="S870">
        <v>8.4700000000000006</v>
      </c>
      <c r="T870">
        <v>34</v>
      </c>
      <c r="U870">
        <v>12</v>
      </c>
      <c r="V870" t="b">
        <v>1</v>
      </c>
      <c r="W870">
        <v>0</v>
      </c>
      <c r="X870">
        <v>5237.8100000000004</v>
      </c>
      <c r="Y870" s="1">
        <v>45803</v>
      </c>
      <c r="Z870" t="s">
        <v>41</v>
      </c>
      <c r="AA870" t="s">
        <v>42</v>
      </c>
      <c r="AB870" t="s">
        <v>1376</v>
      </c>
      <c r="AC870">
        <v>5</v>
      </c>
      <c r="AD870">
        <v>105.9</v>
      </c>
      <c r="AE870">
        <v>49.46</v>
      </c>
    </row>
    <row r="871" spans="1:31" x14ac:dyDescent="0.25">
      <c r="A871" t="s">
        <v>2052</v>
      </c>
      <c r="B871" s="1">
        <v>45798</v>
      </c>
      <c r="C871" s="2">
        <v>45798.396527777775</v>
      </c>
      <c r="D871" s="2">
        <v>45798.445138888892</v>
      </c>
      <c r="E871" t="s">
        <v>2053</v>
      </c>
      <c r="F871" t="str">
        <f>_xlfn.XLOOKUP(scd[[#This Row],[farm_id]],farms[farm_id],farms[farmer_name])</f>
        <v>Farmer_240</v>
      </c>
      <c r="G871" t="str">
        <f>_xlfn.XLOOKUP(scd[[#This Row],[farm_id]],farms[farm_id],farms[village])</f>
        <v>Village_92</v>
      </c>
      <c r="H871" t="str">
        <f>_xlfn.XLOOKUP(scd[[#This Row],[farm_id]],farms[farm_id],farms[district])</f>
        <v>Panipat</v>
      </c>
      <c r="I871" t="str">
        <f>_xlfn.XLOOKUP(scd[[#This Row],[farm_id]],farms[farm_id],farms[state])</f>
        <v>Haryana</v>
      </c>
      <c r="J871" t="str">
        <f>_xlfn.XLOOKUP(scd[[#This Row],[district]],cooperatives[district],cooperatives[cooperative_id])</f>
        <v>Coop_28</v>
      </c>
      <c r="K871" t="str">
        <f>_xlfn.XLOOKUP(scd[[#This Row],[village]],collectioncenters[village],collectioncenters[collection_center_id])</f>
        <v>CC_188</v>
      </c>
      <c r="L871" t="str">
        <f>_xlfn.XLOOKUP(scd[[#This Row],[district]],chillingcenters[district],chillingcenters[chilling_center_id])</f>
        <v>Chill_28</v>
      </c>
      <c r="M871" t="str">
        <f>_xlfn.XLOOKUP(scd[[#This Row],[chilling_center_id]],chillingcenters[chilling_center_id],chillingcenters[zone])</f>
        <v>HR2</v>
      </c>
      <c r="N871" t="str">
        <f>_xlfn.XLOOKUP(scd[[#This Row],[zone]],plants[zone],plants[processing_plant_id])</f>
        <v>Plant_12</v>
      </c>
      <c r="O871" t="s">
        <v>718</v>
      </c>
      <c r="P871">
        <v>9.5</v>
      </c>
      <c r="Q871">
        <v>9.4</v>
      </c>
      <c r="R871">
        <v>4.71</v>
      </c>
      <c r="S871">
        <v>8.15</v>
      </c>
      <c r="T871">
        <v>29.2</v>
      </c>
      <c r="U871">
        <v>5.9</v>
      </c>
      <c r="V871" t="b">
        <v>1</v>
      </c>
      <c r="W871">
        <v>0.18</v>
      </c>
      <c r="X871">
        <v>447.17</v>
      </c>
      <c r="Y871" s="1">
        <v>45805</v>
      </c>
      <c r="Z871" t="s">
        <v>41</v>
      </c>
      <c r="AA871" t="s">
        <v>42</v>
      </c>
      <c r="AB871" t="s">
        <v>2054</v>
      </c>
      <c r="AC871">
        <v>70</v>
      </c>
      <c r="AD871">
        <v>9.2200000000000006</v>
      </c>
      <c r="AE871">
        <v>48.5</v>
      </c>
    </row>
    <row r="872" spans="1:31" x14ac:dyDescent="0.25">
      <c r="A872" t="s">
        <v>644</v>
      </c>
      <c r="B872" s="1">
        <v>45820</v>
      </c>
      <c r="C872" s="2">
        <v>45820.277777777781</v>
      </c>
      <c r="D872" s="2">
        <v>45820.300694444442</v>
      </c>
      <c r="E872" t="s">
        <v>645</v>
      </c>
      <c r="F872" t="str">
        <f>_xlfn.XLOOKUP(scd[[#This Row],[farm_id]],farms[farm_id],farms[farmer_name])</f>
        <v>Farmer_417</v>
      </c>
      <c r="G872" t="str">
        <f>_xlfn.XLOOKUP(scd[[#This Row],[farm_id]],farms[farm_id],farms[village])</f>
        <v>Village_18</v>
      </c>
      <c r="H872" t="str">
        <f>_xlfn.XLOOKUP(scd[[#This Row],[farm_id]],farms[farm_id],farms[district])</f>
        <v>Jalandhar</v>
      </c>
      <c r="I872" t="str">
        <f>_xlfn.XLOOKUP(scd[[#This Row],[farm_id]],farms[farm_id],farms[state])</f>
        <v>Punjab</v>
      </c>
      <c r="J872" t="str">
        <f>_xlfn.XLOOKUP(scd[[#This Row],[district]],cooperatives[district],cooperatives[cooperative_id])</f>
        <v>Coop_26</v>
      </c>
      <c r="K872" t="str">
        <f>_xlfn.XLOOKUP(scd[[#This Row],[village]],collectioncenters[village],collectioncenters[collection_center_id])</f>
        <v>CC_89</v>
      </c>
      <c r="L872" t="str">
        <f>_xlfn.XLOOKUP(scd[[#This Row],[district]],chillingcenters[district],chillingcenters[chilling_center_id])</f>
        <v>Chill_26</v>
      </c>
      <c r="M872" t="str">
        <f>_xlfn.XLOOKUP(scd[[#This Row],[chilling_center_id]],chillingcenters[chilling_center_id],chillingcenters[zone])</f>
        <v>PJ1</v>
      </c>
      <c r="N872" t="str">
        <f>_xlfn.XLOOKUP(scd[[#This Row],[zone]],plants[zone],plants[processing_plant_id])</f>
        <v>Plant_3</v>
      </c>
      <c r="O872" t="s">
        <v>512</v>
      </c>
      <c r="P872">
        <v>13.9</v>
      </c>
      <c r="Q872">
        <v>243.9</v>
      </c>
      <c r="R872">
        <v>4.72</v>
      </c>
      <c r="S872">
        <v>8.02</v>
      </c>
      <c r="T872">
        <v>28.8</v>
      </c>
      <c r="U872">
        <v>7.1</v>
      </c>
      <c r="V872" t="b">
        <v>1</v>
      </c>
      <c r="W872">
        <v>0</v>
      </c>
      <c r="X872">
        <v>11746.22</v>
      </c>
      <c r="Y872" s="1">
        <v>45820</v>
      </c>
      <c r="Z872" t="s">
        <v>76</v>
      </c>
      <c r="AA872" t="s">
        <v>109</v>
      </c>
      <c r="AB872" t="s">
        <v>649</v>
      </c>
      <c r="AC872">
        <v>33</v>
      </c>
      <c r="AD872">
        <v>243.9</v>
      </c>
      <c r="AE872">
        <v>48.16</v>
      </c>
    </row>
    <row r="873" spans="1:31" x14ac:dyDescent="0.25">
      <c r="A873" t="s">
        <v>1896</v>
      </c>
      <c r="B873" s="1">
        <v>45811</v>
      </c>
      <c r="C873" s="2">
        <v>45811.330555555556</v>
      </c>
      <c r="D873" s="2">
        <v>45811.350694444445</v>
      </c>
      <c r="E873" t="s">
        <v>1445</v>
      </c>
      <c r="F873" t="str">
        <f>_xlfn.XLOOKUP(scd[[#This Row],[farm_id]],farms[farm_id],farms[farmer_name])</f>
        <v>Farmer_655</v>
      </c>
      <c r="G873" t="str">
        <f>_xlfn.XLOOKUP(scd[[#This Row],[farm_id]],farms[farm_id],farms[village])</f>
        <v>Village_141</v>
      </c>
      <c r="H873" t="str">
        <f>_xlfn.XLOOKUP(scd[[#This Row],[farm_id]],farms[farm_id],farms[district])</f>
        <v>Vadodara</v>
      </c>
      <c r="I873" t="str">
        <f>_xlfn.XLOOKUP(scd[[#This Row],[farm_id]],farms[farm_id],farms[state])</f>
        <v>Gujarat</v>
      </c>
      <c r="J873" t="str">
        <f>_xlfn.XLOOKUP(scd[[#This Row],[district]],cooperatives[district],cooperatives[cooperative_id])</f>
        <v>Coop_6</v>
      </c>
      <c r="K873" t="str">
        <f>_xlfn.XLOOKUP(scd[[#This Row],[village]],collectioncenters[village],collectioncenters[collection_center_id])</f>
        <v>CC_48</v>
      </c>
      <c r="L873" t="str">
        <f>_xlfn.XLOOKUP(scd[[#This Row],[district]],chillingcenters[district],chillingcenters[chilling_center_id])</f>
        <v>Chill_6</v>
      </c>
      <c r="M873" t="str">
        <f>_xlfn.XLOOKUP(scd[[#This Row],[chilling_center_id]],chillingcenters[chilling_center_id],chillingcenters[zone])</f>
        <v>MH1</v>
      </c>
      <c r="N873" t="str">
        <f>_xlfn.XLOOKUP(scd[[#This Row],[zone]],plants[zone],plants[processing_plant_id])</f>
        <v>Plant_4</v>
      </c>
      <c r="O873" t="s">
        <v>621</v>
      </c>
      <c r="P873">
        <v>12.3</v>
      </c>
      <c r="Q873">
        <v>104.9</v>
      </c>
      <c r="R873">
        <v>4.72</v>
      </c>
      <c r="S873">
        <v>8.36</v>
      </c>
      <c r="T873">
        <v>24.6</v>
      </c>
      <c r="U873">
        <v>2.2000000000000002</v>
      </c>
      <c r="V873" t="b">
        <v>1</v>
      </c>
      <c r="W873">
        <v>0</v>
      </c>
      <c r="X873">
        <v>5158.9799999999996</v>
      </c>
      <c r="Y873" s="1">
        <v>45814</v>
      </c>
      <c r="Z873" t="s">
        <v>76</v>
      </c>
      <c r="AA873" t="s">
        <v>42</v>
      </c>
      <c r="AB873" t="s">
        <v>564</v>
      </c>
      <c r="AC873">
        <v>29</v>
      </c>
      <c r="AD873">
        <v>104.9</v>
      </c>
      <c r="AE873">
        <v>49.18</v>
      </c>
    </row>
    <row r="874" spans="1:31" x14ac:dyDescent="0.25">
      <c r="A874" t="s">
        <v>2869</v>
      </c>
      <c r="B874" s="1">
        <v>45700</v>
      </c>
      <c r="C874" s="2">
        <v>45700.311111111114</v>
      </c>
      <c r="D874" s="2">
        <v>45700.385416666664</v>
      </c>
      <c r="E874" t="s">
        <v>1898</v>
      </c>
      <c r="F874" t="str">
        <f>_xlfn.XLOOKUP(scd[[#This Row],[farm_id]],farms[farm_id],farms[farmer_name])</f>
        <v>Farmer_896</v>
      </c>
      <c r="G874" t="str">
        <f>_xlfn.XLOOKUP(scd[[#This Row],[farm_id]],farms[farm_id],farms[village])</f>
        <v>Village_16</v>
      </c>
      <c r="H874" t="str">
        <f>_xlfn.XLOOKUP(scd[[#This Row],[farm_id]],farms[farm_id],farms[district])</f>
        <v>Gurugram</v>
      </c>
      <c r="I874" t="str">
        <f>_xlfn.XLOOKUP(scd[[#This Row],[farm_id]],farms[farm_id],farms[state])</f>
        <v>Haryana</v>
      </c>
      <c r="J874" t="str">
        <f>_xlfn.XLOOKUP(scd[[#This Row],[district]],cooperatives[district],cooperatives[cooperative_id])</f>
        <v>Coop_2</v>
      </c>
      <c r="K874" t="str">
        <f>_xlfn.XLOOKUP(scd[[#This Row],[village]],collectioncenters[village],collectioncenters[collection_center_id])</f>
        <v>CC_68</v>
      </c>
      <c r="L874" t="str">
        <f>_xlfn.XLOOKUP(scd[[#This Row],[district]],chillingcenters[district],chillingcenters[chilling_center_id])</f>
        <v>Chill_2</v>
      </c>
      <c r="M874" t="str">
        <f>_xlfn.XLOOKUP(scd[[#This Row],[chilling_center_id]],chillingcenters[chilling_center_id],chillingcenters[zone])</f>
        <v>HR1</v>
      </c>
      <c r="N874" t="str">
        <f>_xlfn.XLOOKUP(scd[[#This Row],[zone]],plants[zone],plants[processing_plant_id])</f>
        <v>Plant_11</v>
      </c>
      <c r="O874" t="s">
        <v>297</v>
      </c>
      <c r="P874">
        <v>8.8000000000000007</v>
      </c>
      <c r="Q874">
        <v>97.7</v>
      </c>
      <c r="R874">
        <v>4.72</v>
      </c>
      <c r="S874">
        <v>8.7200000000000006</v>
      </c>
      <c r="T874">
        <v>35.5</v>
      </c>
      <c r="U874">
        <v>12</v>
      </c>
      <c r="V874" t="b">
        <v>0</v>
      </c>
      <c r="W874">
        <v>0</v>
      </c>
      <c r="X874">
        <v>4910.3999999999996</v>
      </c>
      <c r="Y874" s="1">
        <v>45703</v>
      </c>
      <c r="Z874" t="s">
        <v>41</v>
      </c>
      <c r="AA874" t="s">
        <v>42</v>
      </c>
      <c r="AB874" t="s">
        <v>2870</v>
      </c>
      <c r="AC874">
        <v>107</v>
      </c>
      <c r="AD874">
        <v>97.7</v>
      </c>
      <c r="AE874">
        <v>50.26</v>
      </c>
    </row>
    <row r="875" spans="1:31" x14ac:dyDescent="0.25">
      <c r="A875" t="s">
        <v>281</v>
      </c>
      <c r="B875" s="1">
        <v>45716</v>
      </c>
      <c r="C875" s="2">
        <v>45716.427083333336</v>
      </c>
      <c r="D875" s="2">
        <v>45716.438194444447</v>
      </c>
      <c r="E875" t="s">
        <v>282</v>
      </c>
      <c r="F875" t="str">
        <f>_xlfn.XLOOKUP(scd[[#This Row],[farm_id]],farms[farm_id],farms[farmer_name])</f>
        <v>Farmer_860</v>
      </c>
      <c r="G875" t="str">
        <f>_xlfn.XLOOKUP(scd[[#This Row],[farm_id]],farms[farm_id],farms[village])</f>
        <v>Village_152</v>
      </c>
      <c r="H875" t="str">
        <f>_xlfn.XLOOKUP(scd[[#This Row],[farm_id]],farms[farm_id],farms[district])</f>
        <v>Hubli</v>
      </c>
      <c r="I875" t="str">
        <f>_xlfn.XLOOKUP(scd[[#This Row],[farm_id]],farms[farm_id],farms[state])</f>
        <v>Karnataka</v>
      </c>
      <c r="J875" t="str">
        <f>_xlfn.XLOOKUP(scd[[#This Row],[district]],cooperatives[district],cooperatives[cooperative_id])</f>
        <v>Coop_18</v>
      </c>
      <c r="K875" t="str">
        <f>_xlfn.XLOOKUP(scd[[#This Row],[village]],collectioncenters[village],collectioncenters[collection_center_id])</f>
        <v>CC_60</v>
      </c>
      <c r="L875" t="str">
        <f>_xlfn.XLOOKUP(scd[[#This Row],[district]],chillingcenters[district],chillingcenters[chilling_center_id])</f>
        <v>Chill_18</v>
      </c>
      <c r="M875" t="str">
        <f>_xlfn.XLOOKUP(scd[[#This Row],[chilling_center_id]],chillingcenters[chilling_center_id],chillingcenters[zone])</f>
        <v>KA2</v>
      </c>
      <c r="N875" t="str">
        <f>_xlfn.XLOOKUP(scd[[#This Row],[zone]],plants[zone],plants[processing_plant_id])</f>
        <v>Plant_8</v>
      </c>
      <c r="O875" t="s">
        <v>215</v>
      </c>
      <c r="P875">
        <v>1.5</v>
      </c>
      <c r="Q875">
        <v>114</v>
      </c>
      <c r="R875">
        <v>4.7300000000000004</v>
      </c>
      <c r="S875">
        <v>8.84</v>
      </c>
      <c r="T875">
        <v>29.8</v>
      </c>
      <c r="U875">
        <v>6.8</v>
      </c>
      <c r="V875" t="b">
        <v>1</v>
      </c>
      <c r="W875">
        <v>0</v>
      </c>
      <c r="X875">
        <v>5776.38</v>
      </c>
      <c r="Y875" s="1">
        <v>45723</v>
      </c>
      <c r="Z875" t="s">
        <v>41</v>
      </c>
      <c r="AA875" t="s">
        <v>42</v>
      </c>
      <c r="AB875" t="s">
        <v>285</v>
      </c>
      <c r="AC875">
        <v>16</v>
      </c>
      <c r="AD875">
        <v>114</v>
      </c>
      <c r="AE875">
        <v>50.67</v>
      </c>
    </row>
    <row r="876" spans="1:31" x14ac:dyDescent="0.25">
      <c r="A876" t="s">
        <v>493</v>
      </c>
      <c r="B876" s="1">
        <v>45711</v>
      </c>
      <c r="C876" s="2">
        <v>45711.409722222219</v>
      </c>
      <c r="D876" s="2">
        <v>45711.456944444442</v>
      </c>
      <c r="E876" t="s">
        <v>494</v>
      </c>
      <c r="F876" t="str">
        <f>_xlfn.XLOOKUP(scd[[#This Row],[farm_id]],farms[farm_id],farms[farmer_name])</f>
        <v>Farmer_279</v>
      </c>
      <c r="G876" t="str">
        <f>_xlfn.XLOOKUP(scd[[#This Row],[farm_id]],farms[farm_id],farms[village])</f>
        <v>Village_165</v>
      </c>
      <c r="H876" t="str">
        <f>_xlfn.XLOOKUP(scd[[#This Row],[farm_id]],farms[farm_id],farms[district])</f>
        <v>Udaipur</v>
      </c>
      <c r="I876" t="str">
        <f>_xlfn.XLOOKUP(scd[[#This Row],[farm_id]],farms[farm_id],farms[state])</f>
        <v>Rajasthan</v>
      </c>
      <c r="J876" t="str">
        <f>_xlfn.XLOOKUP(scd[[#This Row],[district]],cooperatives[district],cooperatives[cooperative_id])</f>
        <v>Coop_17</v>
      </c>
      <c r="K876" t="str">
        <f>_xlfn.XLOOKUP(scd[[#This Row],[village]],collectioncenters[village],collectioncenters[collection_center_id])</f>
        <v>CC_74</v>
      </c>
      <c r="L876" t="str">
        <f>_xlfn.XLOOKUP(scd[[#This Row],[district]],chillingcenters[district],chillingcenters[chilling_center_id])</f>
        <v>Chill_17</v>
      </c>
      <c r="M876" t="str">
        <f>_xlfn.XLOOKUP(scd[[#This Row],[chilling_center_id]],chillingcenters[chilling_center_id],chillingcenters[zone])</f>
        <v>RJ2</v>
      </c>
      <c r="N876" t="str">
        <f>_xlfn.XLOOKUP(scd[[#This Row],[zone]],plants[zone],plants[processing_plant_id])</f>
        <v>Plant_5</v>
      </c>
      <c r="O876" t="s">
        <v>497</v>
      </c>
      <c r="P876">
        <v>7</v>
      </c>
      <c r="Q876">
        <v>42.4</v>
      </c>
      <c r="R876">
        <v>4.7300000000000004</v>
      </c>
      <c r="S876">
        <v>8.56</v>
      </c>
      <c r="T876">
        <v>31.3</v>
      </c>
      <c r="U876">
        <v>9.1999999999999993</v>
      </c>
      <c r="V876" t="b">
        <v>0</v>
      </c>
      <c r="W876">
        <v>0</v>
      </c>
      <c r="X876">
        <v>2112.79</v>
      </c>
      <c r="Y876" s="1">
        <v>45711</v>
      </c>
      <c r="Z876" t="s">
        <v>41</v>
      </c>
      <c r="AA876" t="s">
        <v>42</v>
      </c>
      <c r="AB876" t="s">
        <v>498</v>
      </c>
      <c r="AC876">
        <v>68</v>
      </c>
      <c r="AD876">
        <v>42.4</v>
      </c>
      <c r="AE876">
        <v>49.83</v>
      </c>
    </row>
    <row r="877" spans="1:31" x14ac:dyDescent="0.25">
      <c r="A877" t="s">
        <v>1079</v>
      </c>
      <c r="B877" s="1">
        <v>45780</v>
      </c>
      <c r="C877" s="2">
        <v>45780.425000000003</v>
      </c>
      <c r="D877" s="2">
        <v>45780.469444444447</v>
      </c>
      <c r="E877" t="s">
        <v>267</v>
      </c>
      <c r="F877" t="str">
        <f>_xlfn.XLOOKUP(scd[[#This Row],[farm_id]],farms[farm_id],farms[farmer_name])</f>
        <v>Farmer_782</v>
      </c>
      <c r="G877" t="str">
        <f>_xlfn.XLOOKUP(scd[[#This Row],[farm_id]],farms[farm_id],farms[village])</f>
        <v>Village_104</v>
      </c>
      <c r="H877" t="str">
        <f>_xlfn.XLOOKUP(scd[[#This Row],[farm_id]],farms[farm_id],farms[district])</f>
        <v>Madurai</v>
      </c>
      <c r="I877" t="str">
        <f>_xlfn.XLOOKUP(scd[[#This Row],[farm_id]],farms[farm_id],farms[state])</f>
        <v>Tamil Nadu</v>
      </c>
      <c r="J877" t="str">
        <f>_xlfn.XLOOKUP(scd[[#This Row],[district]],cooperatives[district],cooperatives[cooperative_id])</f>
        <v>Coop_20</v>
      </c>
      <c r="K877" t="str">
        <f>_xlfn.XLOOKUP(scd[[#This Row],[village]],collectioncenters[village],collectioncenters[collection_center_id])</f>
        <v>CC_7</v>
      </c>
      <c r="L877" t="str">
        <f>_xlfn.XLOOKUP(scd[[#This Row],[district]],chillingcenters[district],chillingcenters[chilling_center_id])</f>
        <v>Chill_20</v>
      </c>
      <c r="M877" t="str">
        <f>_xlfn.XLOOKUP(scd[[#This Row],[chilling_center_id]],chillingcenters[chilling_center_id],chillingcenters[zone])</f>
        <v>TN2</v>
      </c>
      <c r="N877" t="str">
        <f>_xlfn.XLOOKUP(scd[[#This Row],[zone]],plants[zone],plants[processing_plant_id])</f>
        <v>Plant_10</v>
      </c>
      <c r="O877" t="s">
        <v>844</v>
      </c>
      <c r="P877">
        <v>1.7</v>
      </c>
      <c r="Q877">
        <v>14.9</v>
      </c>
      <c r="R877">
        <v>4.7300000000000004</v>
      </c>
      <c r="S877">
        <v>8.35</v>
      </c>
      <c r="T877">
        <v>31.7</v>
      </c>
      <c r="U877">
        <v>31.9</v>
      </c>
      <c r="V877" t="b">
        <v>1</v>
      </c>
      <c r="W877">
        <v>0</v>
      </c>
      <c r="X877">
        <v>733.08</v>
      </c>
      <c r="Y877" s="1">
        <v>45783</v>
      </c>
      <c r="Z877" t="s">
        <v>41</v>
      </c>
      <c r="AA877" t="s">
        <v>42</v>
      </c>
      <c r="AB877" t="s">
        <v>1080</v>
      </c>
      <c r="AC877">
        <v>64</v>
      </c>
      <c r="AD877">
        <v>14.9</v>
      </c>
      <c r="AE877">
        <v>49.2</v>
      </c>
    </row>
    <row r="878" spans="1:31" x14ac:dyDescent="0.25">
      <c r="A878" t="s">
        <v>1193</v>
      </c>
      <c r="B878" s="1">
        <v>45816</v>
      </c>
      <c r="C878" s="2">
        <v>45816.37222222222</v>
      </c>
      <c r="D878" s="2">
        <v>45816.443749999999</v>
      </c>
      <c r="E878" t="s">
        <v>1194</v>
      </c>
      <c r="F878" t="str">
        <f>_xlfn.XLOOKUP(scd[[#This Row],[farm_id]],farms[farm_id],farms[farmer_name])</f>
        <v>Farmer_149</v>
      </c>
      <c r="G878" t="str">
        <f>_xlfn.XLOOKUP(scd[[#This Row],[farm_id]],farms[farm_id],farms[village])</f>
        <v>Village_135</v>
      </c>
      <c r="H878" t="str">
        <f>_xlfn.XLOOKUP(scd[[#This Row],[farm_id]],farms[farm_id],farms[district])</f>
        <v>Bikaner</v>
      </c>
      <c r="I878" t="str">
        <f>_xlfn.XLOOKUP(scd[[#This Row],[farm_id]],farms[farm_id],farms[state])</f>
        <v>Rajasthan</v>
      </c>
      <c r="J878" t="str">
        <f>_xlfn.XLOOKUP(scd[[#This Row],[district]],cooperatives[district],cooperatives[cooperative_id])</f>
        <v>Coop_14</v>
      </c>
      <c r="K878" t="str">
        <f>_xlfn.XLOOKUP(scd[[#This Row],[village]],collectioncenters[village],collectioncenters[collection_center_id])</f>
        <v>CC_41</v>
      </c>
      <c r="L878" t="str">
        <f>_xlfn.XLOOKUP(scd[[#This Row],[district]],chillingcenters[district],chillingcenters[chilling_center_id])</f>
        <v>Chill_14</v>
      </c>
      <c r="M878" t="str">
        <f>_xlfn.XLOOKUP(scd[[#This Row],[chilling_center_id]],chillingcenters[chilling_center_id],chillingcenters[zone])</f>
        <v>RJ1</v>
      </c>
      <c r="N878" t="str">
        <f>_xlfn.XLOOKUP(scd[[#This Row],[zone]],plants[zone],plants[processing_plant_id])</f>
        <v>Plant_2</v>
      </c>
      <c r="O878" t="s">
        <v>86</v>
      </c>
      <c r="P878">
        <v>2.5</v>
      </c>
      <c r="Q878">
        <v>11</v>
      </c>
      <c r="R878">
        <v>4.7300000000000004</v>
      </c>
      <c r="S878">
        <v>7.71</v>
      </c>
      <c r="T878">
        <v>30</v>
      </c>
      <c r="U878">
        <v>6.5</v>
      </c>
      <c r="V878" t="b">
        <v>1</v>
      </c>
      <c r="W878">
        <v>0.77</v>
      </c>
      <c r="X878">
        <v>483.67</v>
      </c>
      <c r="Y878" s="1">
        <v>45823</v>
      </c>
      <c r="Z878" t="s">
        <v>118</v>
      </c>
      <c r="AA878" t="s">
        <v>42</v>
      </c>
      <c r="AB878" t="s">
        <v>1195</v>
      </c>
      <c r="AC878">
        <v>103</v>
      </c>
      <c r="AD878">
        <v>10.23</v>
      </c>
      <c r="AE878">
        <v>47.28</v>
      </c>
    </row>
    <row r="879" spans="1:31" x14ac:dyDescent="0.25">
      <c r="A879" t="s">
        <v>1302</v>
      </c>
      <c r="B879" s="1">
        <v>45741</v>
      </c>
      <c r="C879" s="2">
        <v>45741.274305555555</v>
      </c>
      <c r="D879" s="2">
        <v>45741.308333333334</v>
      </c>
      <c r="E879" t="s">
        <v>1303</v>
      </c>
      <c r="F879" t="str">
        <f>_xlfn.XLOOKUP(scd[[#This Row],[farm_id]],farms[farm_id],farms[farmer_name])</f>
        <v>Farmer_386</v>
      </c>
      <c r="G879" t="str">
        <f>_xlfn.XLOOKUP(scd[[#This Row],[farm_id]],farms[farm_id],farms[village])</f>
        <v>Village_107</v>
      </c>
      <c r="H879" t="str">
        <f>_xlfn.XLOOKUP(scd[[#This Row],[farm_id]],farms[farm_id],farms[district])</f>
        <v>Ahmedabad</v>
      </c>
      <c r="I879" t="str">
        <f>_xlfn.XLOOKUP(scd[[#This Row],[farm_id]],farms[farm_id],farms[state])</f>
        <v>Gujarat</v>
      </c>
      <c r="J879" t="str">
        <f>_xlfn.XLOOKUP(scd[[#This Row],[district]],cooperatives[district],cooperatives[cooperative_id])</f>
        <v>Coop_24</v>
      </c>
      <c r="K879" t="str">
        <f>_xlfn.XLOOKUP(scd[[#This Row],[village]],collectioncenters[village],collectioncenters[collection_center_id])</f>
        <v>CC_10</v>
      </c>
      <c r="L879" t="str">
        <f>_xlfn.XLOOKUP(scd[[#This Row],[district]],chillingcenters[district],chillingcenters[chilling_center_id])</f>
        <v>Chill_24</v>
      </c>
      <c r="M879" t="str">
        <f>_xlfn.XLOOKUP(scd[[#This Row],[chilling_center_id]],chillingcenters[chilling_center_id],chillingcenters[zone])</f>
        <v>MH1</v>
      </c>
      <c r="N879" t="str">
        <f>_xlfn.XLOOKUP(scd[[#This Row],[zone]],plants[zone],plants[processing_plant_id])</f>
        <v>Plant_4</v>
      </c>
      <c r="O879" t="s">
        <v>259</v>
      </c>
      <c r="P879">
        <v>11.4</v>
      </c>
      <c r="Q879">
        <v>16.5</v>
      </c>
      <c r="R879">
        <v>4.7300000000000004</v>
      </c>
      <c r="S879">
        <v>8.9700000000000006</v>
      </c>
      <c r="T879">
        <v>29.2</v>
      </c>
      <c r="U879">
        <v>10.6</v>
      </c>
      <c r="V879" t="b">
        <v>0</v>
      </c>
      <c r="W879">
        <v>0</v>
      </c>
      <c r="X879">
        <v>842.49</v>
      </c>
      <c r="Y879" s="1">
        <v>45743</v>
      </c>
      <c r="Z879" t="s">
        <v>41</v>
      </c>
      <c r="AA879" t="s">
        <v>109</v>
      </c>
      <c r="AB879" t="s">
        <v>1305</v>
      </c>
      <c r="AC879">
        <v>49</v>
      </c>
      <c r="AD879">
        <v>16.5</v>
      </c>
      <c r="AE879">
        <v>51.06</v>
      </c>
    </row>
    <row r="880" spans="1:31" x14ac:dyDescent="0.25">
      <c r="A880" t="s">
        <v>1496</v>
      </c>
      <c r="B880" s="1">
        <v>45838</v>
      </c>
      <c r="C880" s="2">
        <v>45838.315972222219</v>
      </c>
      <c r="D880" s="2">
        <v>45838.388194444444</v>
      </c>
      <c r="E880" t="s">
        <v>1497</v>
      </c>
      <c r="F880" t="str">
        <f>_xlfn.XLOOKUP(scd[[#This Row],[farm_id]],farms[farm_id],farms[farmer_name])</f>
        <v>Farmer_660</v>
      </c>
      <c r="G880" t="str">
        <f>_xlfn.XLOOKUP(scd[[#This Row],[farm_id]],farms[farm_id],farms[village])</f>
        <v>Village_67</v>
      </c>
      <c r="H880" t="str">
        <f>_xlfn.XLOOKUP(scd[[#This Row],[farm_id]],farms[farm_id],farms[district])</f>
        <v>Panipat</v>
      </c>
      <c r="I880" t="str">
        <f>_xlfn.XLOOKUP(scd[[#This Row],[farm_id]],farms[farm_id],farms[state])</f>
        <v>Haryana</v>
      </c>
      <c r="J880" t="str">
        <f>_xlfn.XLOOKUP(scd[[#This Row],[district]],cooperatives[district],cooperatives[cooperative_id])</f>
        <v>Coop_28</v>
      </c>
      <c r="K880" t="str">
        <f>_xlfn.XLOOKUP(scd[[#This Row],[village]],collectioncenters[village],collectioncenters[collection_center_id])</f>
        <v>CC_162</v>
      </c>
      <c r="L880" t="str">
        <f>_xlfn.XLOOKUP(scd[[#This Row],[district]],chillingcenters[district],chillingcenters[chilling_center_id])</f>
        <v>Chill_28</v>
      </c>
      <c r="M880" t="str">
        <f>_xlfn.XLOOKUP(scd[[#This Row],[chilling_center_id]],chillingcenters[chilling_center_id],chillingcenters[zone])</f>
        <v>HR2</v>
      </c>
      <c r="N880" t="str">
        <f>_xlfn.XLOOKUP(scd[[#This Row],[zone]],plants[zone],plants[processing_plant_id])</f>
        <v>Plant_12</v>
      </c>
      <c r="O880" t="s">
        <v>75</v>
      </c>
      <c r="P880">
        <v>1.3</v>
      </c>
      <c r="Q880">
        <v>31.4</v>
      </c>
      <c r="R880">
        <v>4.7300000000000004</v>
      </c>
      <c r="S880">
        <v>8.5</v>
      </c>
      <c r="T880">
        <v>33.299999999999997</v>
      </c>
      <c r="U880">
        <v>9</v>
      </c>
      <c r="V880" t="b">
        <v>1</v>
      </c>
      <c r="W880">
        <v>0.23</v>
      </c>
      <c r="X880">
        <v>1547.59</v>
      </c>
      <c r="Y880" s="1">
        <v>45840</v>
      </c>
      <c r="Z880" t="s">
        <v>41</v>
      </c>
      <c r="AA880" t="s">
        <v>54</v>
      </c>
      <c r="AB880" t="s">
        <v>1498</v>
      </c>
      <c r="AC880">
        <v>104</v>
      </c>
      <c r="AD880">
        <v>31.169999999999899</v>
      </c>
      <c r="AE880">
        <v>49.65</v>
      </c>
    </row>
    <row r="881" spans="1:31" x14ac:dyDescent="0.25">
      <c r="A881" t="s">
        <v>1649</v>
      </c>
      <c r="B881" s="1">
        <v>45801</v>
      </c>
      <c r="C881" s="2">
        <v>45801.241666666669</v>
      </c>
      <c r="D881" s="2">
        <v>45801.316666666666</v>
      </c>
      <c r="E881" t="s">
        <v>1650</v>
      </c>
      <c r="F881" t="str">
        <f>_xlfn.XLOOKUP(scd[[#This Row],[farm_id]],farms[farm_id],farms[farmer_name])</f>
        <v>Farmer_51</v>
      </c>
      <c r="G881" t="str">
        <f>_xlfn.XLOOKUP(scd[[#This Row],[farm_id]],farms[farm_id],farms[village])</f>
        <v>Village_115</v>
      </c>
      <c r="H881" t="str">
        <f>_xlfn.XLOOKUP(scd[[#This Row],[farm_id]],farms[farm_id],farms[district])</f>
        <v>Gurugram</v>
      </c>
      <c r="I881" t="str">
        <f>_xlfn.XLOOKUP(scd[[#This Row],[farm_id]],farms[farm_id],farms[state])</f>
        <v>Haryana</v>
      </c>
      <c r="J881" t="str">
        <f>_xlfn.XLOOKUP(scd[[#This Row],[district]],cooperatives[district],cooperatives[cooperative_id])</f>
        <v>Coop_2</v>
      </c>
      <c r="K881" t="str">
        <f>_xlfn.XLOOKUP(scd[[#This Row],[village]],collectioncenters[village],collectioncenters[collection_center_id])</f>
        <v>CC_19</v>
      </c>
      <c r="L881" t="str">
        <f>_xlfn.XLOOKUP(scd[[#This Row],[district]],chillingcenters[district],chillingcenters[chilling_center_id])</f>
        <v>Chill_2</v>
      </c>
      <c r="M881" t="str">
        <f>_xlfn.XLOOKUP(scd[[#This Row],[chilling_center_id]],chillingcenters[chilling_center_id],chillingcenters[zone])</f>
        <v>HR1</v>
      </c>
      <c r="N881" t="str">
        <f>_xlfn.XLOOKUP(scd[[#This Row],[zone]],plants[zone],plants[processing_plant_id])</f>
        <v>Plant_11</v>
      </c>
      <c r="O881" t="s">
        <v>502</v>
      </c>
      <c r="P881">
        <v>1.6</v>
      </c>
      <c r="Q881">
        <v>17.7</v>
      </c>
      <c r="R881">
        <v>4.7300000000000004</v>
      </c>
      <c r="S881">
        <v>8.61</v>
      </c>
      <c r="T881">
        <v>31.8</v>
      </c>
      <c r="U881">
        <v>12</v>
      </c>
      <c r="V881" t="b">
        <v>1</v>
      </c>
      <c r="W881">
        <v>0.03</v>
      </c>
      <c r="X881">
        <v>883.15</v>
      </c>
      <c r="Y881" s="1">
        <v>45808</v>
      </c>
      <c r="Z881" t="s">
        <v>41</v>
      </c>
      <c r="AA881" t="s">
        <v>42</v>
      </c>
      <c r="AB881" t="s">
        <v>1652</v>
      </c>
      <c r="AC881">
        <v>108</v>
      </c>
      <c r="AD881">
        <v>17.669999999999899</v>
      </c>
      <c r="AE881">
        <v>49.98</v>
      </c>
    </row>
    <row r="882" spans="1:31" x14ac:dyDescent="0.25">
      <c r="A882" t="s">
        <v>2192</v>
      </c>
      <c r="B882" s="1">
        <v>45743</v>
      </c>
      <c r="C882" s="2">
        <v>45743.319444444445</v>
      </c>
      <c r="D882" s="2">
        <v>45743.349305555559</v>
      </c>
      <c r="E882" t="s">
        <v>2193</v>
      </c>
      <c r="F882" t="str">
        <f>_xlfn.XLOOKUP(scd[[#This Row],[farm_id]],farms[farm_id],farms[farmer_name])</f>
        <v>Farmer_216</v>
      </c>
      <c r="G882" t="str">
        <f>_xlfn.XLOOKUP(scd[[#This Row],[farm_id]],farms[farm_id],farms[village])</f>
        <v>Village_175</v>
      </c>
      <c r="H882" t="str">
        <f>_xlfn.XLOOKUP(scd[[#This Row],[farm_id]],farms[farm_id],farms[district])</f>
        <v>Bengaluru Rural</v>
      </c>
      <c r="I882" t="str">
        <f>_xlfn.XLOOKUP(scd[[#This Row],[farm_id]],farms[farm_id],farms[state])</f>
        <v>Karnataka</v>
      </c>
      <c r="J882" t="str">
        <f>_xlfn.XLOOKUP(scd[[#This Row],[district]],cooperatives[district],cooperatives[cooperative_id])</f>
        <v>Coop_19</v>
      </c>
      <c r="K882" t="str">
        <f>_xlfn.XLOOKUP(scd[[#This Row],[village]],collectioncenters[village],collectioncenters[collection_center_id])</f>
        <v>CC_84</v>
      </c>
      <c r="L882" t="str">
        <f>_xlfn.XLOOKUP(scd[[#This Row],[district]],chillingcenters[district],chillingcenters[chilling_center_id])</f>
        <v>Chill_19</v>
      </c>
      <c r="M882" t="str">
        <f>_xlfn.XLOOKUP(scd[[#This Row],[chilling_center_id]],chillingcenters[chilling_center_id],chillingcenters[zone])</f>
        <v>KA1</v>
      </c>
      <c r="N882" t="str">
        <f>_xlfn.XLOOKUP(scd[[#This Row],[zone]],plants[zone],plants[processing_plant_id])</f>
        <v>Plant_6</v>
      </c>
      <c r="O882" t="s">
        <v>297</v>
      </c>
      <c r="P882">
        <v>27.3</v>
      </c>
      <c r="Q882">
        <v>107.3</v>
      </c>
      <c r="R882">
        <v>4.7300000000000004</v>
      </c>
      <c r="S882">
        <v>8.77</v>
      </c>
      <c r="T882">
        <v>30.4</v>
      </c>
      <c r="U882">
        <v>6.7</v>
      </c>
      <c r="V882" t="b">
        <v>1</v>
      </c>
      <c r="W882">
        <v>0</v>
      </c>
      <c r="X882">
        <v>5414.36</v>
      </c>
      <c r="Y882" s="1">
        <v>45746</v>
      </c>
      <c r="Z882" t="s">
        <v>41</v>
      </c>
      <c r="AA882" t="s">
        <v>109</v>
      </c>
      <c r="AB882" t="s">
        <v>2195</v>
      </c>
      <c r="AC882">
        <v>43</v>
      </c>
      <c r="AD882">
        <v>107.3</v>
      </c>
      <c r="AE882">
        <v>50.46</v>
      </c>
    </row>
    <row r="883" spans="1:31" x14ac:dyDescent="0.25">
      <c r="A883" t="s">
        <v>2697</v>
      </c>
      <c r="B883" s="1">
        <v>45802</v>
      </c>
      <c r="C883" s="2">
        <v>45802.425694444442</v>
      </c>
      <c r="D883" s="2">
        <v>45802.486111111109</v>
      </c>
      <c r="E883" t="s">
        <v>2147</v>
      </c>
      <c r="F883" t="str">
        <f>_xlfn.XLOOKUP(scd[[#This Row],[farm_id]],farms[farm_id],farms[farmer_name])</f>
        <v>Farmer_249</v>
      </c>
      <c r="G883" t="str">
        <f>_xlfn.XLOOKUP(scd[[#This Row],[farm_id]],farms[farm_id],farms[village])</f>
        <v>Village_11</v>
      </c>
      <c r="H883" t="str">
        <f>_xlfn.XLOOKUP(scd[[#This Row],[farm_id]],farms[farm_id],farms[district])</f>
        <v>Mysore</v>
      </c>
      <c r="I883" t="str">
        <f>_xlfn.XLOOKUP(scd[[#This Row],[farm_id]],farms[farm_id],farms[state])</f>
        <v>Karnataka</v>
      </c>
      <c r="J883" t="str">
        <f>_xlfn.XLOOKUP(scd[[#This Row],[district]],cooperatives[district],cooperatives[cooperative_id])</f>
        <v>Coop_11</v>
      </c>
      <c r="K883" t="str">
        <f>_xlfn.XLOOKUP(scd[[#This Row],[village]],collectioncenters[village],collectioncenters[collection_center_id])</f>
        <v>CC_13</v>
      </c>
      <c r="L883" t="str">
        <f>_xlfn.XLOOKUP(scd[[#This Row],[district]],chillingcenters[district],chillingcenters[chilling_center_id])</f>
        <v>Chill_11</v>
      </c>
      <c r="M883" t="str">
        <f>_xlfn.XLOOKUP(scd[[#This Row],[chilling_center_id]],chillingcenters[chilling_center_id],chillingcenters[zone])</f>
        <v>KA1</v>
      </c>
      <c r="N883" t="str">
        <f>_xlfn.XLOOKUP(scd[[#This Row],[zone]],plants[zone],plants[processing_plant_id])</f>
        <v>Plant_6</v>
      </c>
      <c r="O883" t="s">
        <v>697</v>
      </c>
      <c r="P883">
        <v>27.2</v>
      </c>
      <c r="Q883">
        <v>27.2</v>
      </c>
      <c r="R883">
        <v>4.7300000000000004</v>
      </c>
      <c r="S883">
        <v>8.93</v>
      </c>
      <c r="T883">
        <v>30.9</v>
      </c>
      <c r="U883">
        <v>8.3000000000000007</v>
      </c>
      <c r="V883" t="b">
        <v>1</v>
      </c>
      <c r="W883">
        <v>0</v>
      </c>
      <c r="X883">
        <v>1385.57</v>
      </c>
      <c r="Y883" s="1">
        <v>45802</v>
      </c>
      <c r="Z883" t="s">
        <v>118</v>
      </c>
      <c r="AA883" t="s">
        <v>42</v>
      </c>
      <c r="AB883" t="s">
        <v>2698</v>
      </c>
      <c r="AC883">
        <v>87</v>
      </c>
      <c r="AD883">
        <v>27.2</v>
      </c>
      <c r="AE883">
        <v>50.94</v>
      </c>
    </row>
    <row r="884" spans="1:31" x14ac:dyDescent="0.25">
      <c r="A884" t="s">
        <v>3286</v>
      </c>
      <c r="B884" s="1">
        <v>45695</v>
      </c>
      <c r="C884" s="2">
        <v>45695.427083333336</v>
      </c>
      <c r="D884" s="2">
        <v>45695.460416666669</v>
      </c>
      <c r="E884" t="s">
        <v>3287</v>
      </c>
      <c r="F884" t="str">
        <f>_xlfn.XLOOKUP(scd[[#This Row],[farm_id]],farms[farm_id],farms[farmer_name])</f>
        <v>Farmer_848</v>
      </c>
      <c r="G884" t="str">
        <f>_xlfn.XLOOKUP(scd[[#This Row],[farm_id]],farms[farm_id],farms[village])</f>
        <v>Village_142</v>
      </c>
      <c r="H884" t="str">
        <f>_xlfn.XLOOKUP(scd[[#This Row],[farm_id]],farms[farm_id],farms[district])</f>
        <v>Panipat</v>
      </c>
      <c r="I884" t="str">
        <f>_xlfn.XLOOKUP(scd[[#This Row],[farm_id]],farms[farm_id],farms[state])</f>
        <v>Haryana</v>
      </c>
      <c r="J884" t="str">
        <f>_xlfn.XLOOKUP(scd[[#This Row],[district]],cooperatives[district],cooperatives[cooperative_id])</f>
        <v>Coop_28</v>
      </c>
      <c r="K884" t="str">
        <f>_xlfn.XLOOKUP(scd[[#This Row],[village]],collectioncenters[village],collectioncenters[collection_center_id])</f>
        <v>CC_49</v>
      </c>
      <c r="L884" t="str">
        <f>_xlfn.XLOOKUP(scd[[#This Row],[district]],chillingcenters[district],chillingcenters[chilling_center_id])</f>
        <v>Chill_28</v>
      </c>
      <c r="M884" t="str">
        <f>_xlfn.XLOOKUP(scd[[#This Row],[chilling_center_id]],chillingcenters[chilling_center_id],chillingcenters[zone])</f>
        <v>HR2</v>
      </c>
      <c r="N884" t="str">
        <f>_xlfn.XLOOKUP(scd[[#This Row],[zone]],plants[zone],plants[processing_plant_id])</f>
        <v>Plant_12</v>
      </c>
      <c r="O884" t="s">
        <v>522</v>
      </c>
      <c r="P884">
        <v>6.2</v>
      </c>
      <c r="Q884">
        <v>29.6</v>
      </c>
      <c r="R884">
        <v>4.7300000000000004</v>
      </c>
      <c r="S884">
        <v>8.84</v>
      </c>
      <c r="T884">
        <v>30.6</v>
      </c>
      <c r="U884">
        <v>8.6</v>
      </c>
      <c r="V884" t="b">
        <v>0</v>
      </c>
      <c r="W884">
        <v>7.28</v>
      </c>
      <c r="X884">
        <v>1130.95</v>
      </c>
      <c r="Y884" s="1">
        <v>45702</v>
      </c>
      <c r="Z884" t="s">
        <v>76</v>
      </c>
      <c r="AA884" t="s">
        <v>42</v>
      </c>
      <c r="AB884" t="s">
        <v>3288</v>
      </c>
      <c r="AC884">
        <v>48</v>
      </c>
      <c r="AD884">
        <v>22.32</v>
      </c>
      <c r="AE884">
        <v>50.67</v>
      </c>
    </row>
    <row r="885" spans="1:31" x14ac:dyDescent="0.25">
      <c r="A885" t="s">
        <v>332</v>
      </c>
      <c r="B885" s="1">
        <v>45708</v>
      </c>
      <c r="C885" s="2">
        <v>45708.427083333336</v>
      </c>
      <c r="D885" s="2">
        <v>45708.48333333333</v>
      </c>
      <c r="E885" t="s">
        <v>333</v>
      </c>
      <c r="F885" t="str">
        <f>_xlfn.XLOOKUP(scd[[#This Row],[farm_id]],farms[farm_id],farms[farmer_name])</f>
        <v>Farmer_386</v>
      </c>
      <c r="G885" t="str">
        <f>_xlfn.XLOOKUP(scd[[#This Row],[farm_id]],farms[farm_id],farms[village])</f>
        <v>Village_147</v>
      </c>
      <c r="H885" t="str">
        <f>_xlfn.XLOOKUP(scd[[#This Row],[farm_id]],farms[farm_id],farms[district])</f>
        <v>Chennai</v>
      </c>
      <c r="I885" t="str">
        <f>_xlfn.XLOOKUP(scd[[#This Row],[farm_id]],farms[farm_id],farms[state])</f>
        <v>Tamil Nadu</v>
      </c>
      <c r="J885" t="str">
        <f>_xlfn.XLOOKUP(scd[[#This Row],[district]],cooperatives[district],cooperatives[cooperative_id])</f>
        <v>Coop_22</v>
      </c>
      <c r="K885" t="str">
        <f>_xlfn.XLOOKUP(scd[[#This Row],[village]],collectioncenters[village],collectioncenters[collection_center_id])</f>
        <v>CC_54</v>
      </c>
      <c r="L885" t="str">
        <f>_xlfn.XLOOKUP(scd[[#This Row],[district]],chillingcenters[district],chillingcenters[chilling_center_id])</f>
        <v>Chill_22</v>
      </c>
      <c r="M885" t="str">
        <f>_xlfn.XLOOKUP(scd[[#This Row],[chilling_center_id]],chillingcenters[chilling_center_id],chillingcenters[zone])</f>
        <v>TN1</v>
      </c>
      <c r="N885" t="str">
        <f>_xlfn.XLOOKUP(scd[[#This Row],[zone]],plants[zone],plants[processing_plant_id])</f>
        <v>Plant_1</v>
      </c>
      <c r="O885" t="s">
        <v>86</v>
      </c>
      <c r="P885">
        <v>9.1999999999999993</v>
      </c>
      <c r="Q885">
        <v>84.1</v>
      </c>
      <c r="R885">
        <v>4.74</v>
      </c>
      <c r="S885">
        <v>8.4499999999999993</v>
      </c>
      <c r="T885">
        <v>27.6</v>
      </c>
      <c r="U885">
        <v>7.9</v>
      </c>
      <c r="V885" t="b">
        <v>1</v>
      </c>
      <c r="W885">
        <v>0</v>
      </c>
      <c r="X885">
        <v>4167.1499999999996</v>
      </c>
      <c r="Y885" s="1">
        <v>45711</v>
      </c>
      <c r="Z885" t="s">
        <v>41</v>
      </c>
      <c r="AA885" t="s">
        <v>42</v>
      </c>
      <c r="AB885" t="s">
        <v>339</v>
      </c>
      <c r="AC885">
        <v>81</v>
      </c>
      <c r="AD885">
        <v>84.1</v>
      </c>
      <c r="AE885">
        <v>49.55</v>
      </c>
    </row>
    <row r="886" spans="1:31" x14ac:dyDescent="0.25">
      <c r="A886" t="s">
        <v>1968</v>
      </c>
      <c r="B886" s="1">
        <v>45658</v>
      </c>
      <c r="C886" s="2">
        <v>45658.247916666667</v>
      </c>
      <c r="D886" s="2">
        <v>45658.275694444441</v>
      </c>
      <c r="E886" t="s">
        <v>1969</v>
      </c>
      <c r="F886" t="str">
        <f>_xlfn.XLOOKUP(scd[[#This Row],[farm_id]],farms[farm_id],farms[farmer_name])</f>
        <v>Farmer_58</v>
      </c>
      <c r="G886" t="str">
        <f>_xlfn.XLOOKUP(scd[[#This Row],[farm_id]],farms[farm_id],farms[village])</f>
        <v>Village_107</v>
      </c>
      <c r="H886" t="str">
        <f>_xlfn.XLOOKUP(scd[[#This Row],[farm_id]],farms[farm_id],farms[district])</f>
        <v>Ahmedabad</v>
      </c>
      <c r="I886" t="str">
        <f>_xlfn.XLOOKUP(scd[[#This Row],[farm_id]],farms[farm_id],farms[state])</f>
        <v>Gujarat</v>
      </c>
      <c r="J886" t="str">
        <f>_xlfn.XLOOKUP(scd[[#This Row],[district]],cooperatives[district],cooperatives[cooperative_id])</f>
        <v>Coop_24</v>
      </c>
      <c r="K886" t="str">
        <f>_xlfn.XLOOKUP(scd[[#This Row],[village]],collectioncenters[village],collectioncenters[collection_center_id])</f>
        <v>CC_10</v>
      </c>
      <c r="L886" t="str">
        <f>_xlfn.XLOOKUP(scd[[#This Row],[district]],chillingcenters[district],chillingcenters[chilling_center_id])</f>
        <v>Chill_24</v>
      </c>
      <c r="M886" t="str">
        <f>_xlfn.XLOOKUP(scd[[#This Row],[chilling_center_id]],chillingcenters[chilling_center_id],chillingcenters[zone])</f>
        <v>MH1</v>
      </c>
      <c r="N886" t="str">
        <f>_xlfn.XLOOKUP(scd[[#This Row],[zone]],plants[zone],plants[processing_plant_id])</f>
        <v>Plant_4</v>
      </c>
      <c r="O886" t="s">
        <v>447</v>
      </c>
      <c r="P886">
        <v>1.5</v>
      </c>
      <c r="Q886">
        <v>28</v>
      </c>
      <c r="R886">
        <v>4.74</v>
      </c>
      <c r="S886">
        <v>9.09</v>
      </c>
      <c r="T886">
        <v>31.2</v>
      </c>
      <c r="U886">
        <v>7</v>
      </c>
      <c r="V886" t="b">
        <v>1</v>
      </c>
      <c r="W886">
        <v>0.33</v>
      </c>
      <c r="X886">
        <v>1424.17</v>
      </c>
      <c r="Y886" s="1">
        <v>45665</v>
      </c>
      <c r="Z886" t="s">
        <v>41</v>
      </c>
      <c r="AA886" t="s">
        <v>42</v>
      </c>
      <c r="AB886" t="s">
        <v>1970</v>
      </c>
      <c r="AC886">
        <v>40</v>
      </c>
      <c r="AD886">
        <v>27.67</v>
      </c>
      <c r="AE886">
        <v>51.47</v>
      </c>
    </row>
    <row r="887" spans="1:31" x14ac:dyDescent="0.25">
      <c r="A887" t="s">
        <v>2304</v>
      </c>
      <c r="B887" s="1">
        <v>45731</v>
      </c>
      <c r="C887" s="2">
        <v>45731.228472222225</v>
      </c>
      <c r="D887" s="2">
        <v>45731.256249999999</v>
      </c>
      <c r="E887" t="s">
        <v>608</v>
      </c>
      <c r="F887" t="str">
        <f>_xlfn.XLOOKUP(scd[[#This Row],[farm_id]],farms[farm_id],farms[farmer_name])</f>
        <v>Farmer_344</v>
      </c>
      <c r="G887" t="str">
        <f>_xlfn.XLOOKUP(scd[[#This Row],[farm_id]],farms[farm_id],farms[village])</f>
        <v>Village_180</v>
      </c>
      <c r="H887" t="str">
        <f>_xlfn.XLOOKUP(scd[[#This Row],[farm_id]],farms[farm_id],farms[district])</f>
        <v>Anand</v>
      </c>
      <c r="I887" t="str">
        <f>_xlfn.XLOOKUP(scd[[#This Row],[farm_id]],farms[farm_id],farms[state])</f>
        <v>Gujarat</v>
      </c>
      <c r="J887" t="str">
        <f>_xlfn.XLOOKUP(scd[[#This Row],[district]],cooperatives[district],cooperatives[cooperative_id])</f>
        <v>Coop_5</v>
      </c>
      <c r="K887" t="str">
        <f>_xlfn.XLOOKUP(scd[[#This Row],[village]],collectioncenters[village],collectioncenters[collection_center_id])</f>
        <v>CC_90</v>
      </c>
      <c r="L887" t="str">
        <f>_xlfn.XLOOKUP(scd[[#This Row],[district]],chillingcenters[district],chillingcenters[chilling_center_id])</f>
        <v>Chill_5</v>
      </c>
      <c r="M887" t="str">
        <f>_xlfn.XLOOKUP(scd[[#This Row],[chilling_center_id]],chillingcenters[chilling_center_id],chillingcenters[zone])</f>
        <v>MH1</v>
      </c>
      <c r="N887" t="str">
        <f>_xlfn.XLOOKUP(scd[[#This Row],[zone]],plants[zone],plants[processing_plant_id])</f>
        <v>Plant_4</v>
      </c>
      <c r="O887" t="s">
        <v>53</v>
      </c>
      <c r="P887">
        <v>37.9</v>
      </c>
      <c r="Q887">
        <v>217.3</v>
      </c>
      <c r="R887">
        <v>4.75</v>
      </c>
      <c r="S887">
        <v>8.86</v>
      </c>
      <c r="T887">
        <v>33.1</v>
      </c>
      <c r="U887">
        <v>6</v>
      </c>
      <c r="V887" t="b">
        <v>1</v>
      </c>
      <c r="W887">
        <v>0.32</v>
      </c>
      <c r="X887">
        <v>11029.09</v>
      </c>
      <c r="Y887" s="1">
        <v>45731</v>
      </c>
      <c r="Z887" t="s">
        <v>76</v>
      </c>
      <c r="AA887" t="s">
        <v>109</v>
      </c>
      <c r="AB887" t="s">
        <v>2306</v>
      </c>
      <c r="AC887">
        <v>40</v>
      </c>
      <c r="AD887">
        <v>216.98</v>
      </c>
      <c r="AE887">
        <v>50.83</v>
      </c>
    </row>
    <row r="888" spans="1:31" x14ac:dyDescent="0.25">
      <c r="A888" t="s">
        <v>2555</v>
      </c>
      <c r="B888" s="1">
        <v>45793</v>
      </c>
      <c r="C888" s="2">
        <v>45793.328472222223</v>
      </c>
      <c r="D888" s="2">
        <v>45793.331944444442</v>
      </c>
      <c r="E888" t="s">
        <v>1588</v>
      </c>
      <c r="F888" t="str">
        <f>_xlfn.XLOOKUP(scd[[#This Row],[farm_id]],farms[farm_id],farms[farmer_name])</f>
        <v>Farmer_797</v>
      </c>
      <c r="G888" t="str">
        <f>_xlfn.XLOOKUP(scd[[#This Row],[farm_id]],farms[farm_id],farms[village])</f>
        <v>Village_1</v>
      </c>
      <c r="H888" t="str">
        <f>_xlfn.XLOOKUP(scd[[#This Row],[farm_id]],farms[farm_id],farms[district])</f>
        <v>Jaipur</v>
      </c>
      <c r="I888" t="str">
        <f>_xlfn.XLOOKUP(scd[[#This Row],[farm_id]],farms[farm_id],farms[state])</f>
        <v>Rajasthan</v>
      </c>
      <c r="J888" t="str">
        <f>_xlfn.XLOOKUP(scd[[#This Row],[district]],cooperatives[district],cooperatives[cooperative_id])</f>
        <v>Coop_8</v>
      </c>
      <c r="K888" t="str">
        <f>_xlfn.XLOOKUP(scd[[#This Row],[village]],collectioncenters[village],collectioncenters[collection_center_id])</f>
        <v>CC_1</v>
      </c>
      <c r="L888" t="str">
        <f>_xlfn.XLOOKUP(scd[[#This Row],[district]],chillingcenters[district],chillingcenters[chilling_center_id])</f>
        <v>Chill_8</v>
      </c>
      <c r="M888" t="str">
        <f>_xlfn.XLOOKUP(scd[[#This Row],[chilling_center_id]],chillingcenters[chilling_center_id],chillingcenters[zone])</f>
        <v>RJ1</v>
      </c>
      <c r="N888" t="str">
        <f>_xlfn.XLOOKUP(scd[[#This Row],[zone]],plants[zone],plants[processing_plant_id])</f>
        <v>Plant_2</v>
      </c>
      <c r="O888" t="s">
        <v>350</v>
      </c>
      <c r="P888">
        <v>2.8</v>
      </c>
      <c r="Q888">
        <v>21.6</v>
      </c>
      <c r="R888">
        <v>4.75</v>
      </c>
      <c r="S888">
        <v>8.92</v>
      </c>
      <c r="T888">
        <v>26</v>
      </c>
      <c r="U888">
        <v>1.3</v>
      </c>
      <c r="V888" t="b">
        <v>1</v>
      </c>
      <c r="W888">
        <v>0</v>
      </c>
      <c r="X888">
        <v>1101.82</v>
      </c>
      <c r="Y888" s="1">
        <v>45795</v>
      </c>
      <c r="Z888" t="s">
        <v>41</v>
      </c>
      <c r="AA888" t="s">
        <v>42</v>
      </c>
      <c r="AB888" t="s">
        <v>2556</v>
      </c>
      <c r="AC888">
        <v>5</v>
      </c>
      <c r="AD888">
        <v>21.6</v>
      </c>
      <c r="AE888">
        <v>51.01</v>
      </c>
    </row>
    <row r="889" spans="1:31" x14ac:dyDescent="0.25">
      <c r="A889" t="s">
        <v>3347</v>
      </c>
      <c r="B889" s="1">
        <v>45800</v>
      </c>
      <c r="C889" s="2">
        <v>45800.338194444441</v>
      </c>
      <c r="D889" s="2">
        <v>45800.466666666667</v>
      </c>
      <c r="E889" t="s">
        <v>1722</v>
      </c>
      <c r="F889" t="str">
        <f>_xlfn.XLOOKUP(scd[[#This Row],[farm_id]],farms[farm_id],farms[farmer_name])</f>
        <v>Farmer_576</v>
      </c>
      <c r="G889" t="str">
        <f>_xlfn.XLOOKUP(scd[[#This Row],[farm_id]],farms[farm_id],farms[village])</f>
        <v>Village_9</v>
      </c>
      <c r="H889" t="str">
        <f>_xlfn.XLOOKUP(scd[[#This Row],[farm_id]],farms[farm_id],farms[district])</f>
        <v>Mumbai Suburban</v>
      </c>
      <c r="I889" t="str">
        <f>_xlfn.XLOOKUP(scd[[#This Row],[farm_id]],farms[farm_id],farms[state])</f>
        <v>Maharashtra</v>
      </c>
      <c r="J889" t="str">
        <f>_xlfn.XLOOKUP(scd[[#This Row],[district]],cooperatives[district],cooperatives[cooperative_id])</f>
        <v>Coop_3</v>
      </c>
      <c r="K889" t="str">
        <f>_xlfn.XLOOKUP(scd[[#This Row],[village]],collectioncenters[village],collectioncenters[collection_center_id])</f>
        <v>CC_185</v>
      </c>
      <c r="L889" t="str">
        <f>_xlfn.XLOOKUP(scd[[#This Row],[district]],chillingcenters[district],chillingcenters[chilling_center_id])</f>
        <v>Chill_3</v>
      </c>
      <c r="M889" t="str">
        <f>_xlfn.XLOOKUP(scd[[#This Row],[chilling_center_id]],chillingcenters[chilling_center_id],chillingcenters[zone])</f>
        <v>MH1</v>
      </c>
      <c r="N889" t="str">
        <f>_xlfn.XLOOKUP(scd[[#This Row],[zone]],plants[zone],plants[processing_plant_id])</f>
        <v>Plant_4</v>
      </c>
      <c r="O889" t="s">
        <v>784</v>
      </c>
      <c r="P889">
        <v>7.7</v>
      </c>
      <c r="Q889">
        <v>35.700000000000003</v>
      </c>
      <c r="R889">
        <v>4.75</v>
      </c>
      <c r="S889">
        <v>7.97</v>
      </c>
      <c r="T889">
        <v>29.1</v>
      </c>
      <c r="U889">
        <v>9.4</v>
      </c>
      <c r="V889" t="b">
        <v>0</v>
      </c>
      <c r="W889">
        <v>1.68</v>
      </c>
      <c r="X889">
        <v>1638.4</v>
      </c>
      <c r="Y889" s="1">
        <v>45802</v>
      </c>
      <c r="Z889" t="s">
        <v>41</v>
      </c>
      <c r="AA889" t="s">
        <v>42</v>
      </c>
      <c r="AB889" t="s">
        <v>3348</v>
      </c>
      <c r="AC889">
        <v>185</v>
      </c>
      <c r="AD889">
        <v>34.020000000000003</v>
      </c>
      <c r="AE889">
        <v>48.16</v>
      </c>
    </row>
    <row r="890" spans="1:31" x14ac:dyDescent="0.25">
      <c r="A890" t="s">
        <v>518</v>
      </c>
      <c r="B890" s="1">
        <v>45752</v>
      </c>
      <c r="C890" s="2">
        <v>45752.193055555559</v>
      </c>
      <c r="D890" s="2">
        <v>45752.236111111109</v>
      </c>
      <c r="E890" t="s">
        <v>519</v>
      </c>
      <c r="F890" t="str">
        <f>_xlfn.XLOOKUP(scd[[#This Row],[farm_id]],farms[farm_id],farms[farmer_name])</f>
        <v>Farmer_374</v>
      </c>
      <c r="G890" t="str">
        <f>_xlfn.XLOOKUP(scd[[#This Row],[farm_id]],farms[farm_id],farms[village])</f>
        <v>Village_51</v>
      </c>
      <c r="H890" t="str">
        <f>_xlfn.XLOOKUP(scd[[#This Row],[farm_id]],farms[farm_id],farms[district])</f>
        <v>Ludhiana</v>
      </c>
      <c r="I890" t="str">
        <f>_xlfn.XLOOKUP(scd[[#This Row],[farm_id]],farms[farm_id],farms[state])</f>
        <v>Punjab</v>
      </c>
      <c r="J890" t="str">
        <f>_xlfn.XLOOKUP(scd[[#This Row],[district]],cooperatives[district],cooperatives[cooperative_id])</f>
        <v>Coop_27</v>
      </c>
      <c r="K890" t="str">
        <f>_xlfn.XLOOKUP(scd[[#This Row],[village]],collectioncenters[village],collectioncenters[collection_center_id])</f>
        <v>CC_146</v>
      </c>
      <c r="L890" t="str">
        <f>_xlfn.XLOOKUP(scd[[#This Row],[district]],chillingcenters[district],chillingcenters[chilling_center_id])</f>
        <v>Chill_27</v>
      </c>
      <c r="M890" t="str">
        <f>_xlfn.XLOOKUP(scd[[#This Row],[chilling_center_id]],chillingcenters[chilling_center_id],chillingcenters[zone])</f>
        <v>PJ2</v>
      </c>
      <c r="N890" t="str">
        <f>_xlfn.XLOOKUP(scd[[#This Row],[zone]],plants[zone],plants[processing_plant_id])</f>
        <v>Plant_7</v>
      </c>
      <c r="O890" t="s">
        <v>522</v>
      </c>
      <c r="P890">
        <v>18.399999999999999</v>
      </c>
      <c r="Q890">
        <v>78.3</v>
      </c>
      <c r="R890">
        <v>4.76</v>
      </c>
      <c r="S890">
        <v>8.08</v>
      </c>
      <c r="T890">
        <v>25.1</v>
      </c>
      <c r="U890">
        <v>5.4</v>
      </c>
      <c r="V890" t="b">
        <v>1</v>
      </c>
      <c r="W890">
        <v>0.32</v>
      </c>
      <c r="X890">
        <v>3785.15</v>
      </c>
      <c r="Y890" s="1">
        <v>45754</v>
      </c>
      <c r="Z890" t="s">
        <v>41</v>
      </c>
      <c r="AA890" t="s">
        <v>42</v>
      </c>
      <c r="AB890" t="s">
        <v>523</v>
      </c>
      <c r="AC890">
        <v>62</v>
      </c>
      <c r="AD890">
        <v>77.98</v>
      </c>
      <c r="AE890">
        <v>48.54</v>
      </c>
    </row>
    <row r="891" spans="1:31" x14ac:dyDescent="0.25">
      <c r="A891" t="s">
        <v>980</v>
      </c>
      <c r="B891" s="1">
        <v>45837</v>
      </c>
      <c r="C891" s="2">
        <v>45837.307638888888</v>
      </c>
      <c r="D891" s="2">
        <v>45837.324999999997</v>
      </c>
      <c r="E891" t="s">
        <v>981</v>
      </c>
      <c r="F891" t="str">
        <f>_xlfn.XLOOKUP(scd[[#This Row],[farm_id]],farms[farm_id],farms[farmer_name])</f>
        <v>Farmer_1</v>
      </c>
      <c r="G891" t="str">
        <f>_xlfn.XLOOKUP(scd[[#This Row],[farm_id]],farms[farm_id],farms[village])</f>
        <v>Village_79</v>
      </c>
      <c r="H891" t="str">
        <f>_xlfn.XLOOKUP(scd[[#This Row],[farm_id]],farms[farm_id],farms[district])</f>
        <v>Madurai</v>
      </c>
      <c r="I891" t="str">
        <f>_xlfn.XLOOKUP(scd[[#This Row],[farm_id]],farms[farm_id],farms[state])</f>
        <v>Tamil Nadu</v>
      </c>
      <c r="J891" t="str">
        <f>_xlfn.XLOOKUP(scd[[#This Row],[district]],cooperatives[district],cooperatives[cooperative_id])</f>
        <v>Coop_20</v>
      </c>
      <c r="K891" t="str">
        <f>_xlfn.XLOOKUP(scd[[#This Row],[village]],collectioncenters[village],collectioncenters[collection_center_id])</f>
        <v>CC_175</v>
      </c>
      <c r="L891" t="str">
        <f>_xlfn.XLOOKUP(scd[[#This Row],[district]],chillingcenters[district],chillingcenters[chilling_center_id])</f>
        <v>Chill_20</v>
      </c>
      <c r="M891" t="str">
        <f>_xlfn.XLOOKUP(scd[[#This Row],[chilling_center_id]],chillingcenters[chilling_center_id],chillingcenters[zone])</f>
        <v>TN2</v>
      </c>
      <c r="N891" t="str">
        <f>_xlfn.XLOOKUP(scd[[#This Row],[zone]],plants[zone],plants[processing_plant_id])</f>
        <v>Plant_10</v>
      </c>
      <c r="O891" t="s">
        <v>497</v>
      </c>
      <c r="P891">
        <v>27.7</v>
      </c>
      <c r="Q891">
        <v>8.6</v>
      </c>
      <c r="R891">
        <v>4.76</v>
      </c>
      <c r="S891">
        <v>8.1</v>
      </c>
      <c r="T891">
        <v>27.5</v>
      </c>
      <c r="U891">
        <v>4.5999999999999996</v>
      </c>
      <c r="V891" t="b">
        <v>1</v>
      </c>
      <c r="W891">
        <v>0</v>
      </c>
      <c r="X891">
        <v>417.96</v>
      </c>
      <c r="Y891" s="1">
        <v>45838</v>
      </c>
      <c r="Z891" t="s">
        <v>41</v>
      </c>
      <c r="AA891" t="s">
        <v>216</v>
      </c>
      <c r="AB891" t="s">
        <v>983</v>
      </c>
      <c r="AC891">
        <v>25</v>
      </c>
      <c r="AD891">
        <v>8.6</v>
      </c>
      <c r="AE891">
        <v>48.6</v>
      </c>
    </row>
    <row r="892" spans="1:31" x14ac:dyDescent="0.25">
      <c r="A892" t="s">
        <v>2590</v>
      </c>
      <c r="B892" s="1">
        <v>45791</v>
      </c>
      <c r="C892" s="2">
        <v>45791.23333333333</v>
      </c>
      <c r="D892" s="2">
        <v>45791.299305555556</v>
      </c>
      <c r="E892" t="s">
        <v>2591</v>
      </c>
      <c r="F892" t="str">
        <f>_xlfn.XLOOKUP(scd[[#This Row],[farm_id]],farms[farm_id],farms[farmer_name])</f>
        <v>Farmer_219</v>
      </c>
      <c r="G892" t="str">
        <f>_xlfn.XLOOKUP(scd[[#This Row],[farm_id]],farms[farm_id],farms[village])</f>
        <v>Village_142</v>
      </c>
      <c r="H892" t="str">
        <f>_xlfn.XLOOKUP(scd[[#This Row],[farm_id]],farms[farm_id],farms[district])</f>
        <v>Gurugram</v>
      </c>
      <c r="I892" t="str">
        <f>_xlfn.XLOOKUP(scd[[#This Row],[farm_id]],farms[farm_id],farms[state])</f>
        <v>Haryana</v>
      </c>
      <c r="J892" t="str">
        <f>_xlfn.XLOOKUP(scd[[#This Row],[district]],cooperatives[district],cooperatives[cooperative_id])</f>
        <v>Coop_2</v>
      </c>
      <c r="K892" t="str">
        <f>_xlfn.XLOOKUP(scd[[#This Row],[village]],collectioncenters[village],collectioncenters[collection_center_id])</f>
        <v>CC_49</v>
      </c>
      <c r="L892" t="str">
        <f>_xlfn.XLOOKUP(scd[[#This Row],[district]],chillingcenters[district],chillingcenters[chilling_center_id])</f>
        <v>Chill_2</v>
      </c>
      <c r="M892" t="str">
        <f>_xlfn.XLOOKUP(scd[[#This Row],[chilling_center_id]],chillingcenters[chilling_center_id],chillingcenters[zone])</f>
        <v>HR1</v>
      </c>
      <c r="N892" t="str">
        <f>_xlfn.XLOOKUP(scd[[#This Row],[zone]],plants[zone],plants[processing_plant_id])</f>
        <v>Plant_11</v>
      </c>
      <c r="O892" t="s">
        <v>384</v>
      </c>
      <c r="P892">
        <v>5.5</v>
      </c>
      <c r="Q892">
        <v>34.200000000000003</v>
      </c>
      <c r="R892">
        <v>4.76</v>
      </c>
      <c r="S892">
        <v>8.69</v>
      </c>
      <c r="T892">
        <v>25.7</v>
      </c>
      <c r="U892">
        <v>3.4</v>
      </c>
      <c r="V892" t="b">
        <v>1</v>
      </c>
      <c r="W892">
        <v>0</v>
      </c>
      <c r="X892">
        <v>1722.65</v>
      </c>
      <c r="Y892" s="1">
        <v>45792</v>
      </c>
      <c r="Z892" t="s">
        <v>118</v>
      </c>
      <c r="AA892" t="s">
        <v>42</v>
      </c>
      <c r="AB892" t="s">
        <v>2592</v>
      </c>
      <c r="AC892">
        <v>95</v>
      </c>
      <c r="AD892">
        <v>34.200000000000003</v>
      </c>
      <c r="AE892">
        <v>50.37</v>
      </c>
    </row>
    <row r="893" spans="1:31" x14ac:dyDescent="0.25">
      <c r="A893" t="s">
        <v>2994</v>
      </c>
      <c r="B893" s="1">
        <v>45705</v>
      </c>
      <c r="C893" s="2">
        <v>45705.316666666666</v>
      </c>
      <c r="D893" s="2">
        <v>45705.342361111114</v>
      </c>
      <c r="E893" t="s">
        <v>494</v>
      </c>
      <c r="F893" t="str">
        <f>_xlfn.XLOOKUP(scd[[#This Row],[farm_id]],farms[farm_id],farms[farmer_name])</f>
        <v>Farmer_279</v>
      </c>
      <c r="G893" t="str">
        <f>_xlfn.XLOOKUP(scd[[#This Row],[farm_id]],farms[farm_id],farms[village])</f>
        <v>Village_165</v>
      </c>
      <c r="H893" t="str">
        <f>_xlfn.XLOOKUP(scd[[#This Row],[farm_id]],farms[farm_id],farms[district])</f>
        <v>Udaipur</v>
      </c>
      <c r="I893" t="str">
        <f>_xlfn.XLOOKUP(scd[[#This Row],[farm_id]],farms[farm_id],farms[state])</f>
        <v>Rajasthan</v>
      </c>
      <c r="J893" t="str">
        <f>_xlfn.XLOOKUP(scd[[#This Row],[district]],cooperatives[district],cooperatives[cooperative_id])</f>
        <v>Coop_17</v>
      </c>
      <c r="K893" t="str">
        <f>_xlfn.XLOOKUP(scd[[#This Row],[village]],collectioncenters[village],collectioncenters[collection_center_id])</f>
        <v>CC_74</v>
      </c>
      <c r="L893" t="str">
        <f>_xlfn.XLOOKUP(scd[[#This Row],[district]],chillingcenters[district],chillingcenters[chilling_center_id])</f>
        <v>Chill_17</v>
      </c>
      <c r="M893" t="str">
        <f>_xlfn.XLOOKUP(scd[[#This Row],[chilling_center_id]],chillingcenters[chilling_center_id],chillingcenters[zone])</f>
        <v>RJ2</v>
      </c>
      <c r="N893" t="str">
        <f>_xlfn.XLOOKUP(scd[[#This Row],[zone]],plants[zone],plants[processing_plant_id])</f>
        <v>Plant_5</v>
      </c>
      <c r="O893" t="s">
        <v>723</v>
      </c>
      <c r="P893">
        <v>24.6</v>
      </c>
      <c r="Q893">
        <v>53.8</v>
      </c>
      <c r="R893">
        <v>4.76</v>
      </c>
      <c r="S893">
        <v>8.5</v>
      </c>
      <c r="T893">
        <v>31.8</v>
      </c>
      <c r="U893">
        <v>29.1</v>
      </c>
      <c r="V893" t="b">
        <v>1</v>
      </c>
      <c r="W893">
        <v>0.17</v>
      </c>
      <c r="X893">
        <v>2670.77</v>
      </c>
      <c r="Y893" s="1">
        <v>45712</v>
      </c>
      <c r="Z893" t="s">
        <v>76</v>
      </c>
      <c r="AA893" t="s">
        <v>109</v>
      </c>
      <c r="AB893" t="s">
        <v>1255</v>
      </c>
      <c r="AC893">
        <v>37</v>
      </c>
      <c r="AD893">
        <v>53.629999999999903</v>
      </c>
      <c r="AE893">
        <v>49.8</v>
      </c>
    </row>
    <row r="894" spans="1:31" x14ac:dyDescent="0.25">
      <c r="A894" t="s">
        <v>3071</v>
      </c>
      <c r="B894" s="1">
        <v>45685</v>
      </c>
      <c r="C894" s="2">
        <v>45685.298611111109</v>
      </c>
      <c r="D894" s="2">
        <v>45685.376388888886</v>
      </c>
      <c r="E894" t="s">
        <v>2504</v>
      </c>
      <c r="F894" t="str">
        <f>_xlfn.XLOOKUP(scd[[#This Row],[farm_id]],farms[farm_id],farms[farmer_name])</f>
        <v>Farmer_106</v>
      </c>
      <c r="G894" t="str">
        <f>_xlfn.XLOOKUP(scd[[#This Row],[farm_id]],farms[farm_id],farms[village])</f>
        <v>Village_165</v>
      </c>
      <c r="H894" t="str">
        <f>_xlfn.XLOOKUP(scd[[#This Row],[farm_id]],farms[farm_id],farms[district])</f>
        <v>Jalandhar</v>
      </c>
      <c r="I894" t="str">
        <f>_xlfn.XLOOKUP(scd[[#This Row],[farm_id]],farms[farm_id],farms[state])</f>
        <v>Punjab</v>
      </c>
      <c r="J894" t="str">
        <f>_xlfn.XLOOKUP(scd[[#This Row],[district]],cooperatives[district],cooperatives[cooperative_id])</f>
        <v>Coop_26</v>
      </c>
      <c r="K894" t="str">
        <f>_xlfn.XLOOKUP(scd[[#This Row],[village]],collectioncenters[village],collectioncenters[collection_center_id])</f>
        <v>CC_74</v>
      </c>
      <c r="L894" t="str">
        <f>_xlfn.XLOOKUP(scd[[#This Row],[district]],chillingcenters[district],chillingcenters[chilling_center_id])</f>
        <v>Chill_26</v>
      </c>
      <c r="M894" t="str">
        <f>_xlfn.XLOOKUP(scd[[#This Row],[chilling_center_id]],chillingcenters[chilling_center_id],chillingcenters[zone])</f>
        <v>PJ1</v>
      </c>
      <c r="N894" t="str">
        <f>_xlfn.XLOOKUP(scd[[#This Row],[zone]],plants[zone],plants[processing_plant_id])</f>
        <v>Plant_3</v>
      </c>
      <c r="O894" t="s">
        <v>697</v>
      </c>
      <c r="P894">
        <v>5.3</v>
      </c>
      <c r="Q894">
        <v>100.2</v>
      </c>
      <c r="R894">
        <v>4.76</v>
      </c>
      <c r="S894">
        <v>8.7899999999999991</v>
      </c>
      <c r="T894">
        <v>30</v>
      </c>
      <c r="U894">
        <v>6</v>
      </c>
      <c r="V894" t="b">
        <v>1</v>
      </c>
      <c r="W894">
        <v>0.45</v>
      </c>
      <c r="X894">
        <v>5054.33</v>
      </c>
      <c r="Y894" s="1">
        <v>45687</v>
      </c>
      <c r="Z894" t="s">
        <v>41</v>
      </c>
      <c r="AA894" t="s">
        <v>42</v>
      </c>
      <c r="AB894" t="s">
        <v>3073</v>
      </c>
      <c r="AC894">
        <v>112</v>
      </c>
      <c r="AD894">
        <v>99.75</v>
      </c>
      <c r="AE894">
        <v>50.67</v>
      </c>
    </row>
    <row r="895" spans="1:31" x14ac:dyDescent="0.25">
      <c r="A895" t="s">
        <v>3141</v>
      </c>
      <c r="B895" s="1">
        <v>45721</v>
      </c>
      <c r="C895" s="2">
        <v>45721.361111111109</v>
      </c>
      <c r="D895" s="2">
        <v>45721.38958333333</v>
      </c>
      <c r="E895" t="s">
        <v>1877</v>
      </c>
      <c r="F895" t="str">
        <f>_xlfn.XLOOKUP(scd[[#This Row],[farm_id]],farms[farm_id],farms[farmer_name])</f>
        <v>Farmer_838</v>
      </c>
      <c r="G895" t="str">
        <f>_xlfn.XLOOKUP(scd[[#This Row],[farm_id]],farms[farm_id],farms[village])</f>
        <v>Village_64</v>
      </c>
      <c r="H895" t="str">
        <f>_xlfn.XLOOKUP(scd[[#This Row],[farm_id]],farms[farm_id],farms[district])</f>
        <v>Anand</v>
      </c>
      <c r="I895" t="str">
        <f>_xlfn.XLOOKUP(scd[[#This Row],[farm_id]],farms[farm_id],farms[state])</f>
        <v>Gujarat</v>
      </c>
      <c r="J895" t="str">
        <f>_xlfn.XLOOKUP(scd[[#This Row],[district]],cooperatives[district],cooperatives[cooperative_id])</f>
        <v>Coop_5</v>
      </c>
      <c r="K895" t="str">
        <f>_xlfn.XLOOKUP(scd[[#This Row],[village]],collectioncenters[village],collectioncenters[collection_center_id])</f>
        <v>CC_160</v>
      </c>
      <c r="L895" t="str">
        <f>_xlfn.XLOOKUP(scd[[#This Row],[district]],chillingcenters[district],chillingcenters[chilling_center_id])</f>
        <v>Chill_5</v>
      </c>
      <c r="M895" t="str">
        <f>_xlfn.XLOOKUP(scd[[#This Row],[chilling_center_id]],chillingcenters[chilling_center_id],chillingcenters[zone])</f>
        <v>MH1</v>
      </c>
      <c r="N895" t="str">
        <f>_xlfn.XLOOKUP(scd[[#This Row],[zone]],plants[zone],plants[processing_plant_id])</f>
        <v>Plant_4</v>
      </c>
      <c r="O895" t="s">
        <v>674</v>
      </c>
      <c r="P895">
        <v>73</v>
      </c>
      <c r="Q895">
        <v>26.1</v>
      </c>
      <c r="R895">
        <v>4.76</v>
      </c>
      <c r="S895">
        <v>8.01</v>
      </c>
      <c r="T895">
        <v>33.799999999999997</v>
      </c>
      <c r="U895">
        <v>6.2</v>
      </c>
      <c r="V895" t="b">
        <v>1</v>
      </c>
      <c r="W895">
        <v>0.19</v>
      </c>
      <c r="X895">
        <v>1252.23</v>
      </c>
      <c r="Y895" s="1">
        <v>45723</v>
      </c>
      <c r="Z895" t="s">
        <v>118</v>
      </c>
      <c r="AA895" t="s">
        <v>42</v>
      </c>
      <c r="AB895" t="s">
        <v>3142</v>
      </c>
      <c r="AC895">
        <v>41</v>
      </c>
      <c r="AD895">
        <v>25.91</v>
      </c>
      <c r="AE895">
        <v>48.33</v>
      </c>
    </row>
    <row r="896" spans="1:31" x14ac:dyDescent="0.25">
      <c r="A896" t="s">
        <v>778</v>
      </c>
      <c r="B896" s="1">
        <v>45747</v>
      </c>
      <c r="C896" s="2">
        <v>45747.335416666669</v>
      </c>
      <c r="D896" s="2">
        <v>45747.364583333336</v>
      </c>
      <c r="E896" t="s">
        <v>779</v>
      </c>
      <c r="F896" t="str">
        <f>_xlfn.XLOOKUP(scd[[#This Row],[farm_id]],farms[farm_id],farms[farmer_name])</f>
        <v>Farmer_39</v>
      </c>
      <c r="G896" t="str">
        <f>_xlfn.XLOOKUP(scd[[#This Row],[farm_id]],farms[farm_id],farms[village])</f>
        <v>Village_147</v>
      </c>
      <c r="H896" t="str">
        <f>_xlfn.XLOOKUP(scd[[#This Row],[farm_id]],farms[farm_id],farms[district])</f>
        <v>Hubli</v>
      </c>
      <c r="I896" t="str">
        <f>_xlfn.XLOOKUP(scd[[#This Row],[farm_id]],farms[farm_id],farms[state])</f>
        <v>Karnataka</v>
      </c>
      <c r="J896" t="str">
        <f>_xlfn.XLOOKUP(scd[[#This Row],[district]],cooperatives[district],cooperatives[cooperative_id])</f>
        <v>Coop_18</v>
      </c>
      <c r="K896" t="str">
        <f>_xlfn.XLOOKUP(scd[[#This Row],[village]],collectioncenters[village],collectioncenters[collection_center_id])</f>
        <v>CC_54</v>
      </c>
      <c r="L896" t="str">
        <f>_xlfn.XLOOKUP(scd[[#This Row],[district]],chillingcenters[district],chillingcenters[chilling_center_id])</f>
        <v>Chill_18</v>
      </c>
      <c r="M896" t="str">
        <f>_xlfn.XLOOKUP(scd[[#This Row],[chilling_center_id]],chillingcenters[chilling_center_id],chillingcenters[zone])</f>
        <v>KA2</v>
      </c>
      <c r="N896" t="str">
        <f>_xlfn.XLOOKUP(scd[[#This Row],[zone]],plants[zone],plants[processing_plant_id])</f>
        <v>Plant_8</v>
      </c>
      <c r="O896" t="s">
        <v>202</v>
      </c>
      <c r="P896">
        <v>20.2</v>
      </c>
      <c r="Q896">
        <v>102</v>
      </c>
      <c r="R896">
        <v>4.7699999999999996</v>
      </c>
      <c r="S896">
        <v>7.95</v>
      </c>
      <c r="T896">
        <v>30.6</v>
      </c>
      <c r="U896">
        <v>8.9</v>
      </c>
      <c r="V896" t="b">
        <v>1</v>
      </c>
      <c r="W896">
        <v>0.42</v>
      </c>
      <c r="X896">
        <v>4896.16</v>
      </c>
      <c r="Y896" s="1">
        <v>45747</v>
      </c>
      <c r="Z896" t="s">
        <v>41</v>
      </c>
      <c r="AA896" t="s">
        <v>109</v>
      </c>
      <c r="AB896" t="s">
        <v>781</v>
      </c>
      <c r="AC896">
        <v>42</v>
      </c>
      <c r="AD896">
        <v>101.58</v>
      </c>
      <c r="AE896">
        <v>48.2</v>
      </c>
    </row>
    <row r="897" spans="1:31" x14ac:dyDescent="0.25">
      <c r="A897" t="s">
        <v>1794</v>
      </c>
      <c r="B897" s="1">
        <v>45763</v>
      </c>
      <c r="C897" s="2">
        <v>45763.429166666669</v>
      </c>
      <c r="D897" s="2">
        <v>45763.475694444445</v>
      </c>
      <c r="E897" t="s">
        <v>554</v>
      </c>
      <c r="F897" t="str">
        <f>_xlfn.XLOOKUP(scd[[#This Row],[farm_id]],farms[farm_id],farms[farmer_name])</f>
        <v>Farmer_782</v>
      </c>
      <c r="G897" t="str">
        <f>_xlfn.XLOOKUP(scd[[#This Row],[farm_id]],farms[farm_id],farms[village])</f>
        <v>Village_40</v>
      </c>
      <c r="H897" t="str">
        <f>_xlfn.XLOOKUP(scd[[#This Row],[farm_id]],farms[farm_id],farms[district])</f>
        <v>Bikaner</v>
      </c>
      <c r="I897" t="str">
        <f>_xlfn.XLOOKUP(scd[[#This Row],[farm_id]],farms[farm_id],farms[state])</f>
        <v>Rajasthan</v>
      </c>
      <c r="J897" t="str">
        <f>_xlfn.XLOOKUP(scd[[#This Row],[district]],cooperatives[district],cooperatives[cooperative_id])</f>
        <v>Coop_14</v>
      </c>
      <c r="K897" t="str">
        <f>_xlfn.XLOOKUP(scd[[#This Row],[village]],collectioncenters[village],collectioncenters[collection_center_id])</f>
        <v>CC_134</v>
      </c>
      <c r="L897" t="str">
        <f>_xlfn.XLOOKUP(scd[[#This Row],[district]],chillingcenters[district],chillingcenters[chilling_center_id])</f>
        <v>Chill_14</v>
      </c>
      <c r="M897" t="str">
        <f>_xlfn.XLOOKUP(scd[[#This Row],[chilling_center_id]],chillingcenters[chilling_center_id],chillingcenters[zone])</f>
        <v>RJ1</v>
      </c>
      <c r="N897" t="str">
        <f>_xlfn.XLOOKUP(scd[[#This Row],[zone]],plants[zone],plants[processing_plant_id])</f>
        <v>Plant_2</v>
      </c>
      <c r="O897" t="s">
        <v>1141</v>
      </c>
      <c r="P897">
        <v>33.4</v>
      </c>
      <c r="Q897">
        <v>23</v>
      </c>
      <c r="R897">
        <v>4.7699999999999996</v>
      </c>
      <c r="S897">
        <v>8.4700000000000006</v>
      </c>
      <c r="T897">
        <v>31.2</v>
      </c>
      <c r="U897">
        <v>9.1999999999999993</v>
      </c>
      <c r="V897" t="b">
        <v>0</v>
      </c>
      <c r="W897">
        <v>0.42</v>
      </c>
      <c r="X897">
        <v>1123.58</v>
      </c>
      <c r="Y897" s="1">
        <v>45763</v>
      </c>
      <c r="Z897" t="s">
        <v>41</v>
      </c>
      <c r="AA897" t="s">
        <v>109</v>
      </c>
      <c r="AB897" t="s">
        <v>1796</v>
      </c>
      <c r="AC897">
        <v>67</v>
      </c>
      <c r="AD897">
        <v>22.58</v>
      </c>
      <c r="AE897">
        <v>49.76</v>
      </c>
    </row>
    <row r="898" spans="1:31" x14ac:dyDescent="0.25">
      <c r="A898" t="s">
        <v>3079</v>
      </c>
      <c r="B898" s="1">
        <v>45743</v>
      </c>
      <c r="C898" s="2">
        <v>45743.423611111109</v>
      </c>
      <c r="D898" s="2">
        <v>45743.453472222223</v>
      </c>
      <c r="E898" t="s">
        <v>3080</v>
      </c>
      <c r="F898" t="str">
        <f>_xlfn.XLOOKUP(scd[[#This Row],[farm_id]],farms[farm_id],farms[farmer_name])</f>
        <v>Farmer_484</v>
      </c>
      <c r="G898" t="str">
        <f>_xlfn.XLOOKUP(scd[[#This Row],[farm_id]],farms[farm_id],farms[village])</f>
        <v>Village_185</v>
      </c>
      <c r="H898" t="str">
        <f>_xlfn.XLOOKUP(scd[[#This Row],[farm_id]],farms[farm_id],farms[district])</f>
        <v>Karnal</v>
      </c>
      <c r="I898" t="str">
        <f>_xlfn.XLOOKUP(scd[[#This Row],[farm_id]],farms[farm_id],farms[state])</f>
        <v>Haryana</v>
      </c>
      <c r="J898" t="str">
        <f>_xlfn.XLOOKUP(scd[[#This Row],[district]],cooperatives[district],cooperatives[cooperative_id])</f>
        <v>Coop_1</v>
      </c>
      <c r="K898" t="str">
        <f>_xlfn.XLOOKUP(scd[[#This Row],[village]],collectioncenters[village],collectioncenters[collection_center_id])</f>
        <v>CC_95</v>
      </c>
      <c r="L898" t="str">
        <f>_xlfn.XLOOKUP(scd[[#This Row],[district]],chillingcenters[district],chillingcenters[chilling_center_id])</f>
        <v>Chill_1</v>
      </c>
      <c r="M898" t="str">
        <f>_xlfn.XLOOKUP(scd[[#This Row],[chilling_center_id]],chillingcenters[chilling_center_id],chillingcenters[zone])</f>
        <v>HR1</v>
      </c>
      <c r="N898" t="str">
        <f>_xlfn.XLOOKUP(scd[[#This Row],[zone]],plants[zone],plants[processing_plant_id])</f>
        <v>Plant_11</v>
      </c>
      <c r="O898" t="s">
        <v>453</v>
      </c>
      <c r="P898">
        <v>48.8</v>
      </c>
      <c r="Q898">
        <v>87.1</v>
      </c>
      <c r="R898">
        <v>4.7699999999999996</v>
      </c>
      <c r="S898">
        <v>8.2200000000000006</v>
      </c>
      <c r="T898">
        <v>32.4</v>
      </c>
      <c r="U898">
        <v>12</v>
      </c>
      <c r="V898" t="b">
        <v>1</v>
      </c>
      <c r="W898">
        <v>0.2</v>
      </c>
      <c r="X898">
        <v>4258.97</v>
      </c>
      <c r="Y898" s="1">
        <v>45744</v>
      </c>
      <c r="Z898" t="s">
        <v>41</v>
      </c>
      <c r="AA898" t="s">
        <v>42</v>
      </c>
      <c r="AB898" t="s">
        <v>3081</v>
      </c>
      <c r="AC898">
        <v>43</v>
      </c>
      <c r="AD898">
        <v>86.899999999999906</v>
      </c>
      <c r="AE898">
        <v>49.01</v>
      </c>
    </row>
    <row r="899" spans="1:31" x14ac:dyDescent="0.25">
      <c r="A899" t="s">
        <v>3176</v>
      </c>
      <c r="B899" s="1">
        <v>45732</v>
      </c>
      <c r="C899" s="2">
        <v>45732.218055555553</v>
      </c>
      <c r="D899" s="2">
        <v>45732.23541666667</v>
      </c>
      <c r="E899" t="s">
        <v>391</v>
      </c>
      <c r="F899" t="str">
        <f>_xlfn.XLOOKUP(scd[[#This Row],[farm_id]],farms[farm_id],farms[farmer_name])</f>
        <v>Farmer_300</v>
      </c>
      <c r="G899" t="str">
        <f>_xlfn.XLOOKUP(scd[[#This Row],[farm_id]],farms[farm_id],farms[village])</f>
        <v>Village_103</v>
      </c>
      <c r="H899" t="str">
        <f>_xlfn.XLOOKUP(scd[[#This Row],[farm_id]],farms[farm_id],farms[district])</f>
        <v>Mysore</v>
      </c>
      <c r="I899" t="str">
        <f>_xlfn.XLOOKUP(scd[[#This Row],[farm_id]],farms[farm_id],farms[state])</f>
        <v>Karnataka</v>
      </c>
      <c r="J899" t="str">
        <f>_xlfn.XLOOKUP(scd[[#This Row],[district]],cooperatives[district],cooperatives[cooperative_id])</f>
        <v>Coop_11</v>
      </c>
      <c r="K899" t="str">
        <f>_xlfn.XLOOKUP(scd[[#This Row],[village]],collectioncenters[village],collectioncenters[collection_center_id])</f>
        <v>CC_6</v>
      </c>
      <c r="L899" t="str">
        <f>_xlfn.XLOOKUP(scd[[#This Row],[district]],chillingcenters[district],chillingcenters[chilling_center_id])</f>
        <v>Chill_11</v>
      </c>
      <c r="M899" t="str">
        <f>_xlfn.XLOOKUP(scd[[#This Row],[chilling_center_id]],chillingcenters[chilling_center_id],chillingcenters[zone])</f>
        <v>KA1</v>
      </c>
      <c r="N899" t="str">
        <f>_xlfn.XLOOKUP(scd[[#This Row],[zone]],plants[zone],plants[processing_plant_id])</f>
        <v>Plant_6</v>
      </c>
      <c r="O899" t="s">
        <v>75</v>
      </c>
      <c r="P899">
        <v>2.6</v>
      </c>
      <c r="Q899">
        <v>103.7</v>
      </c>
      <c r="R899">
        <v>4.7699999999999996</v>
      </c>
      <c r="S899">
        <v>8.0399999999999991</v>
      </c>
      <c r="T899">
        <v>23.4</v>
      </c>
      <c r="U899">
        <v>1</v>
      </c>
      <c r="V899" t="b">
        <v>1</v>
      </c>
      <c r="W899">
        <v>0.38</v>
      </c>
      <c r="X899">
        <v>5007.92</v>
      </c>
      <c r="Y899" s="1">
        <v>45739</v>
      </c>
      <c r="Z899" t="s">
        <v>41</v>
      </c>
      <c r="AA899" t="s">
        <v>42</v>
      </c>
      <c r="AB899" t="s">
        <v>3177</v>
      </c>
      <c r="AC899">
        <v>25</v>
      </c>
      <c r="AD899">
        <v>103.32</v>
      </c>
      <c r="AE899">
        <v>48.47</v>
      </c>
    </row>
    <row r="900" spans="1:31" x14ac:dyDescent="0.25">
      <c r="A900" t="s">
        <v>352</v>
      </c>
      <c r="B900" s="1">
        <v>45730</v>
      </c>
      <c r="C900" s="2">
        <v>45730.254861111112</v>
      </c>
      <c r="D900" s="2">
        <v>45730.325694444444</v>
      </c>
      <c r="E900" t="s">
        <v>353</v>
      </c>
      <c r="F900" t="str">
        <f>_xlfn.XLOOKUP(scd[[#This Row],[farm_id]],farms[farm_id],farms[farmer_name])</f>
        <v>Farmer_167</v>
      </c>
      <c r="G900" t="str">
        <f>_xlfn.XLOOKUP(scd[[#This Row],[farm_id]],farms[farm_id],farms[village])</f>
        <v>Village_131</v>
      </c>
      <c r="H900" t="str">
        <f>_xlfn.XLOOKUP(scd[[#This Row],[farm_id]],farms[farm_id],farms[district])</f>
        <v>Pune</v>
      </c>
      <c r="I900" t="str">
        <f>_xlfn.XLOOKUP(scd[[#This Row],[farm_id]],farms[farm_id],farms[state])</f>
        <v>Maharashtra</v>
      </c>
      <c r="J900" t="str">
        <f>_xlfn.XLOOKUP(scd[[#This Row],[district]],cooperatives[district],cooperatives[cooperative_id])</f>
        <v>Coop_4</v>
      </c>
      <c r="K900" t="str">
        <f>_xlfn.XLOOKUP(scd[[#This Row],[village]],collectioncenters[village],collectioncenters[collection_center_id])</f>
        <v>CC_37</v>
      </c>
      <c r="L900" t="str">
        <f>_xlfn.XLOOKUP(scd[[#This Row],[district]],chillingcenters[district],chillingcenters[chilling_center_id])</f>
        <v>Chill_4</v>
      </c>
      <c r="M900" t="str">
        <f>_xlfn.XLOOKUP(scd[[#This Row],[chilling_center_id]],chillingcenters[chilling_center_id],chillingcenters[zone])</f>
        <v>MH1</v>
      </c>
      <c r="N900" t="str">
        <f>_xlfn.XLOOKUP(scd[[#This Row],[zone]],plants[zone],plants[processing_plant_id])</f>
        <v>Plant_4</v>
      </c>
      <c r="O900" t="s">
        <v>355</v>
      </c>
      <c r="P900">
        <v>5.9</v>
      </c>
      <c r="Q900">
        <v>231.4</v>
      </c>
      <c r="R900">
        <v>4.78</v>
      </c>
      <c r="S900">
        <v>8.31</v>
      </c>
      <c r="T900">
        <v>31.4</v>
      </c>
      <c r="U900">
        <v>7.1</v>
      </c>
      <c r="V900" t="b">
        <v>1</v>
      </c>
      <c r="W900">
        <v>0.14000000000000001</v>
      </c>
      <c r="X900">
        <v>11408.06</v>
      </c>
      <c r="Y900" s="1">
        <v>45731</v>
      </c>
      <c r="Z900" t="s">
        <v>41</v>
      </c>
      <c r="AA900" t="s">
        <v>109</v>
      </c>
      <c r="AB900" t="s">
        <v>356</v>
      </c>
      <c r="AC900">
        <v>102</v>
      </c>
      <c r="AD900">
        <v>231.26</v>
      </c>
      <c r="AE900">
        <v>49.33</v>
      </c>
    </row>
    <row r="901" spans="1:31" x14ac:dyDescent="0.25">
      <c r="A901" t="s">
        <v>1140</v>
      </c>
      <c r="B901" s="1">
        <v>45747</v>
      </c>
      <c r="C901" s="2">
        <v>45747.425000000003</v>
      </c>
      <c r="D901" s="2">
        <v>45747.495138888888</v>
      </c>
      <c r="E901" t="s">
        <v>608</v>
      </c>
      <c r="F901" t="str">
        <f>_xlfn.XLOOKUP(scd[[#This Row],[farm_id]],farms[farm_id],farms[farmer_name])</f>
        <v>Farmer_344</v>
      </c>
      <c r="G901" t="str">
        <f>_xlfn.XLOOKUP(scd[[#This Row],[farm_id]],farms[farm_id],farms[village])</f>
        <v>Village_180</v>
      </c>
      <c r="H901" t="str">
        <f>_xlfn.XLOOKUP(scd[[#This Row],[farm_id]],farms[farm_id],farms[district])</f>
        <v>Anand</v>
      </c>
      <c r="I901" t="str">
        <f>_xlfn.XLOOKUP(scd[[#This Row],[farm_id]],farms[farm_id],farms[state])</f>
        <v>Gujarat</v>
      </c>
      <c r="J901" t="str">
        <f>_xlfn.XLOOKUP(scd[[#This Row],[district]],cooperatives[district],cooperatives[cooperative_id])</f>
        <v>Coop_5</v>
      </c>
      <c r="K901" t="str">
        <f>_xlfn.XLOOKUP(scd[[#This Row],[village]],collectioncenters[village],collectioncenters[collection_center_id])</f>
        <v>CC_90</v>
      </c>
      <c r="L901" t="str">
        <f>_xlfn.XLOOKUP(scd[[#This Row],[district]],chillingcenters[district],chillingcenters[chilling_center_id])</f>
        <v>Chill_5</v>
      </c>
      <c r="M901" t="str">
        <f>_xlfn.XLOOKUP(scd[[#This Row],[chilling_center_id]],chillingcenters[chilling_center_id],chillingcenters[zone])</f>
        <v>MH1</v>
      </c>
      <c r="N901" t="str">
        <f>_xlfn.XLOOKUP(scd[[#This Row],[zone]],plants[zone],plants[processing_plant_id])</f>
        <v>Plant_4</v>
      </c>
      <c r="O901" t="s">
        <v>1141</v>
      </c>
      <c r="P901">
        <v>7.1</v>
      </c>
      <c r="Q901">
        <v>19.3</v>
      </c>
      <c r="R901">
        <v>4.78</v>
      </c>
      <c r="S901">
        <v>8.51</v>
      </c>
      <c r="T901">
        <v>31</v>
      </c>
      <c r="U901">
        <v>30.6</v>
      </c>
      <c r="V901" t="b">
        <v>1</v>
      </c>
      <c r="W901">
        <v>0.08</v>
      </c>
      <c r="X901">
        <v>959.65</v>
      </c>
      <c r="Y901" s="1">
        <v>45750</v>
      </c>
      <c r="Z901" t="s">
        <v>41</v>
      </c>
      <c r="AA901" t="s">
        <v>42</v>
      </c>
      <c r="AB901" t="s">
        <v>1142</v>
      </c>
      <c r="AC901">
        <v>101</v>
      </c>
      <c r="AD901">
        <v>19.22</v>
      </c>
      <c r="AE901">
        <v>49.93</v>
      </c>
    </row>
    <row r="902" spans="1:31" x14ac:dyDescent="0.25">
      <c r="A902" t="s">
        <v>2057</v>
      </c>
      <c r="B902" s="1">
        <v>45752</v>
      </c>
      <c r="C902" s="2">
        <v>45752.307638888888</v>
      </c>
      <c r="D902" s="2">
        <v>45752.339583333334</v>
      </c>
      <c r="E902" t="s">
        <v>1015</v>
      </c>
      <c r="F902" t="str">
        <f>_xlfn.XLOOKUP(scd[[#This Row],[farm_id]],farms[farm_id],farms[farmer_name])</f>
        <v>Farmer_804</v>
      </c>
      <c r="G902" t="str">
        <f>_xlfn.XLOOKUP(scd[[#This Row],[farm_id]],farms[farm_id],farms[village])</f>
        <v>Village_185</v>
      </c>
      <c r="H902" t="str">
        <f>_xlfn.XLOOKUP(scd[[#This Row],[farm_id]],farms[farm_id],farms[district])</f>
        <v>Jaipur</v>
      </c>
      <c r="I902" t="str">
        <f>_xlfn.XLOOKUP(scd[[#This Row],[farm_id]],farms[farm_id],farms[state])</f>
        <v>Rajasthan</v>
      </c>
      <c r="J902" t="str">
        <f>_xlfn.XLOOKUP(scd[[#This Row],[district]],cooperatives[district],cooperatives[cooperative_id])</f>
        <v>Coop_8</v>
      </c>
      <c r="K902" t="str">
        <f>_xlfn.XLOOKUP(scd[[#This Row],[village]],collectioncenters[village],collectioncenters[collection_center_id])</f>
        <v>CC_95</v>
      </c>
      <c r="L902" t="str">
        <f>_xlfn.XLOOKUP(scd[[#This Row],[district]],chillingcenters[district],chillingcenters[chilling_center_id])</f>
        <v>Chill_8</v>
      </c>
      <c r="M902" t="str">
        <f>_xlfn.XLOOKUP(scd[[#This Row],[chilling_center_id]],chillingcenters[chilling_center_id],chillingcenters[zone])</f>
        <v>RJ1</v>
      </c>
      <c r="N902" t="str">
        <f>_xlfn.XLOOKUP(scd[[#This Row],[zone]],plants[zone],plants[processing_plant_id])</f>
        <v>Plant_2</v>
      </c>
      <c r="O902" t="s">
        <v>512</v>
      </c>
      <c r="P902">
        <v>5.9</v>
      </c>
      <c r="Q902">
        <v>66.7</v>
      </c>
      <c r="R902">
        <v>4.78</v>
      </c>
      <c r="S902">
        <v>9.33</v>
      </c>
      <c r="T902">
        <v>29.1</v>
      </c>
      <c r="U902">
        <v>9.4</v>
      </c>
      <c r="V902" t="b">
        <v>1</v>
      </c>
      <c r="W902">
        <v>0.54</v>
      </c>
      <c r="X902">
        <v>3466.12</v>
      </c>
      <c r="Y902" s="1">
        <v>45753</v>
      </c>
      <c r="Z902" t="s">
        <v>41</v>
      </c>
      <c r="AA902" t="s">
        <v>42</v>
      </c>
      <c r="AB902" t="s">
        <v>2058</v>
      </c>
      <c r="AC902">
        <v>46</v>
      </c>
      <c r="AD902">
        <v>66.16</v>
      </c>
      <c r="AE902">
        <v>52.39</v>
      </c>
    </row>
    <row r="903" spans="1:31" x14ac:dyDescent="0.25">
      <c r="A903" t="s">
        <v>2067</v>
      </c>
      <c r="B903" s="1">
        <v>45738</v>
      </c>
      <c r="C903" s="2">
        <v>45738.23333333333</v>
      </c>
      <c r="D903" s="2">
        <v>45738.248611111114</v>
      </c>
      <c r="E903" t="s">
        <v>635</v>
      </c>
      <c r="F903" t="str">
        <f>_xlfn.XLOOKUP(scd[[#This Row],[farm_id]],farms[farm_id],farms[farmer_name])</f>
        <v>Farmer_445</v>
      </c>
      <c r="G903" t="str">
        <f>_xlfn.XLOOKUP(scd[[#This Row],[farm_id]],farms[farm_id],farms[village])</f>
        <v>Village_31</v>
      </c>
      <c r="H903" t="str">
        <f>_xlfn.XLOOKUP(scd[[#This Row],[farm_id]],farms[farm_id],farms[district])</f>
        <v>Karnal</v>
      </c>
      <c r="I903" t="str">
        <f>_xlfn.XLOOKUP(scd[[#This Row],[farm_id]],farms[farm_id],farms[state])</f>
        <v>Haryana</v>
      </c>
      <c r="J903" t="str">
        <f>_xlfn.XLOOKUP(scd[[#This Row],[district]],cooperatives[district],cooperatives[cooperative_id])</f>
        <v>Coop_1</v>
      </c>
      <c r="K903" t="str">
        <f>_xlfn.XLOOKUP(scd[[#This Row],[village]],collectioncenters[village],collectioncenters[collection_center_id])</f>
        <v>CC_124</v>
      </c>
      <c r="L903" t="str">
        <f>_xlfn.XLOOKUP(scd[[#This Row],[district]],chillingcenters[district],chillingcenters[chilling_center_id])</f>
        <v>Chill_1</v>
      </c>
      <c r="M903" t="str">
        <f>_xlfn.XLOOKUP(scd[[#This Row],[chilling_center_id]],chillingcenters[chilling_center_id],chillingcenters[zone])</f>
        <v>HR1</v>
      </c>
      <c r="N903" t="str">
        <f>_xlfn.XLOOKUP(scd[[#This Row],[zone]],plants[zone],plants[processing_plant_id])</f>
        <v>Plant_11</v>
      </c>
      <c r="O903" t="s">
        <v>467</v>
      </c>
      <c r="P903">
        <v>10.4</v>
      </c>
      <c r="Q903">
        <v>112.5</v>
      </c>
      <c r="R903">
        <v>4.78</v>
      </c>
      <c r="S903">
        <v>8.4499999999999993</v>
      </c>
      <c r="T903">
        <v>31.3</v>
      </c>
      <c r="U903">
        <v>30</v>
      </c>
      <c r="V903" t="b">
        <v>1</v>
      </c>
      <c r="W903">
        <v>0.04</v>
      </c>
      <c r="X903">
        <v>5594.88</v>
      </c>
      <c r="Y903" s="1">
        <v>45741</v>
      </c>
      <c r="Z903" t="s">
        <v>118</v>
      </c>
      <c r="AA903" t="s">
        <v>42</v>
      </c>
      <c r="AB903" t="s">
        <v>2068</v>
      </c>
      <c r="AC903">
        <v>22</v>
      </c>
      <c r="AD903">
        <v>112.46</v>
      </c>
      <c r="AE903">
        <v>49.75</v>
      </c>
    </row>
    <row r="904" spans="1:31" x14ac:dyDescent="0.25">
      <c r="A904" t="s">
        <v>2284</v>
      </c>
      <c r="B904" s="1">
        <v>45799</v>
      </c>
      <c r="C904" s="2">
        <v>45799.347916666666</v>
      </c>
      <c r="D904" s="2">
        <v>45799.351388888892</v>
      </c>
      <c r="E904" t="s">
        <v>2112</v>
      </c>
      <c r="F904" t="str">
        <f>_xlfn.XLOOKUP(scd[[#This Row],[farm_id]],farms[farm_id],farms[farmer_name])</f>
        <v>Farmer_859</v>
      </c>
      <c r="G904" t="str">
        <f>_xlfn.XLOOKUP(scd[[#This Row],[farm_id]],farms[farm_id],farms[village])</f>
        <v>Village_169</v>
      </c>
      <c r="H904" t="str">
        <f>_xlfn.XLOOKUP(scd[[#This Row],[farm_id]],farms[farm_id],farms[district])</f>
        <v>Mysore</v>
      </c>
      <c r="I904" t="str">
        <f>_xlfn.XLOOKUP(scd[[#This Row],[farm_id]],farms[farm_id],farms[state])</f>
        <v>Karnataka</v>
      </c>
      <c r="J904" t="str">
        <f>_xlfn.XLOOKUP(scd[[#This Row],[district]],cooperatives[district],cooperatives[cooperative_id])</f>
        <v>Coop_11</v>
      </c>
      <c r="K904" t="str">
        <f>_xlfn.XLOOKUP(scd[[#This Row],[village]],collectioncenters[village],collectioncenters[collection_center_id])</f>
        <v>CC_78</v>
      </c>
      <c r="L904" t="str">
        <f>_xlfn.XLOOKUP(scd[[#This Row],[district]],chillingcenters[district],chillingcenters[chilling_center_id])</f>
        <v>Chill_11</v>
      </c>
      <c r="M904" t="str">
        <f>_xlfn.XLOOKUP(scd[[#This Row],[chilling_center_id]],chillingcenters[chilling_center_id],chillingcenters[zone])</f>
        <v>KA1</v>
      </c>
      <c r="N904" t="str">
        <f>_xlfn.XLOOKUP(scd[[#This Row],[zone]],plants[zone],plants[processing_plant_id])</f>
        <v>Plant_6</v>
      </c>
      <c r="O904" t="s">
        <v>155</v>
      </c>
      <c r="P904">
        <v>18.5</v>
      </c>
      <c r="Q904">
        <v>35</v>
      </c>
      <c r="R904">
        <v>4.78</v>
      </c>
      <c r="S904">
        <v>8.1</v>
      </c>
      <c r="T904">
        <v>29.1</v>
      </c>
      <c r="U904">
        <v>9</v>
      </c>
      <c r="V904" t="b">
        <v>1</v>
      </c>
      <c r="W904">
        <v>0.36</v>
      </c>
      <c r="X904">
        <v>1686.97</v>
      </c>
      <c r="Y904" s="1">
        <v>45800</v>
      </c>
      <c r="Z904" t="s">
        <v>41</v>
      </c>
      <c r="AA904" t="s">
        <v>42</v>
      </c>
      <c r="AB904" t="s">
        <v>2285</v>
      </c>
      <c r="AC904">
        <v>5</v>
      </c>
      <c r="AD904">
        <v>34.64</v>
      </c>
      <c r="AE904">
        <v>48.7</v>
      </c>
    </row>
    <row r="905" spans="1:31" x14ac:dyDescent="0.25">
      <c r="A905" t="s">
        <v>2852</v>
      </c>
      <c r="B905" s="1">
        <v>45726</v>
      </c>
      <c r="C905" s="2">
        <v>45726.205555555556</v>
      </c>
      <c r="D905" s="2">
        <v>45726.211805555555</v>
      </c>
      <c r="E905" t="s">
        <v>2853</v>
      </c>
      <c r="F905" t="str">
        <f>_xlfn.XLOOKUP(scd[[#This Row],[farm_id]],farms[farm_id],farms[farmer_name])</f>
        <v>Farmer_112</v>
      </c>
      <c r="G905" t="str">
        <f>_xlfn.XLOOKUP(scd[[#This Row],[farm_id]],farms[farm_id],farms[village])</f>
        <v>Village_141</v>
      </c>
      <c r="H905" t="str">
        <f>_xlfn.XLOOKUP(scd[[#This Row],[farm_id]],farms[farm_id],farms[district])</f>
        <v>Tiruchirappalli</v>
      </c>
      <c r="I905" t="str">
        <f>_xlfn.XLOOKUP(scd[[#This Row],[farm_id]],farms[farm_id],farms[state])</f>
        <v>Tamil Nadu</v>
      </c>
      <c r="J905" t="str">
        <f>_xlfn.XLOOKUP(scd[[#This Row],[district]],cooperatives[district],cooperatives[cooperative_id])</f>
        <v>Coop_9</v>
      </c>
      <c r="K905" t="str">
        <f>_xlfn.XLOOKUP(scd[[#This Row],[village]],collectioncenters[village],collectioncenters[collection_center_id])</f>
        <v>CC_48</v>
      </c>
      <c r="L905" t="str">
        <f>_xlfn.XLOOKUP(scd[[#This Row],[district]],chillingcenters[district],chillingcenters[chilling_center_id])</f>
        <v>Chill_9</v>
      </c>
      <c r="M905" t="str">
        <f>_xlfn.XLOOKUP(scd[[#This Row],[chilling_center_id]],chillingcenters[chilling_center_id],chillingcenters[zone])</f>
        <v>TN2</v>
      </c>
      <c r="N905" t="str">
        <f>_xlfn.XLOOKUP(scd[[#This Row],[zone]],plants[zone],plants[processing_plant_id])</f>
        <v>Plant_10</v>
      </c>
      <c r="O905" t="s">
        <v>393</v>
      </c>
      <c r="P905">
        <v>16.899999999999999</v>
      </c>
      <c r="Q905">
        <v>21.8</v>
      </c>
      <c r="R905">
        <v>4.78</v>
      </c>
      <c r="S905">
        <v>8.09</v>
      </c>
      <c r="T905">
        <v>35.1</v>
      </c>
      <c r="U905">
        <v>12</v>
      </c>
      <c r="V905" t="b">
        <v>1</v>
      </c>
      <c r="W905">
        <v>0.27</v>
      </c>
      <c r="X905">
        <v>1047.8699999999999</v>
      </c>
      <c r="Y905" s="1">
        <v>45727</v>
      </c>
      <c r="Z905" t="s">
        <v>118</v>
      </c>
      <c r="AA905" t="s">
        <v>109</v>
      </c>
      <c r="AB905" t="s">
        <v>2854</v>
      </c>
      <c r="AC905">
        <v>9</v>
      </c>
      <c r="AD905">
        <v>21.53</v>
      </c>
      <c r="AE905">
        <v>48.67</v>
      </c>
    </row>
    <row r="906" spans="1:31" x14ac:dyDescent="0.25">
      <c r="A906" t="s">
        <v>680</v>
      </c>
      <c r="B906" s="1">
        <v>45729</v>
      </c>
      <c r="C906" s="2">
        <v>45729.375694444447</v>
      </c>
      <c r="D906" s="2">
        <v>45729.435416666667</v>
      </c>
      <c r="E906" t="s">
        <v>681</v>
      </c>
      <c r="F906" t="str">
        <f>_xlfn.XLOOKUP(scd[[#This Row],[farm_id]],farms[farm_id],farms[farmer_name])</f>
        <v>Farmer_401</v>
      </c>
      <c r="G906" t="str">
        <f>_xlfn.XLOOKUP(scd[[#This Row],[farm_id]],farms[farm_id],farms[village])</f>
        <v>Village_24</v>
      </c>
      <c r="H906" t="str">
        <f>_xlfn.XLOOKUP(scd[[#This Row],[farm_id]],farms[farm_id],farms[district])</f>
        <v>Pune</v>
      </c>
      <c r="I906" t="str">
        <f>_xlfn.XLOOKUP(scd[[#This Row],[farm_id]],farms[farm_id],farms[state])</f>
        <v>Maharashtra</v>
      </c>
      <c r="J906" t="str">
        <f>_xlfn.XLOOKUP(scd[[#This Row],[district]],cooperatives[district],cooperatives[cooperative_id])</f>
        <v>Coop_4</v>
      </c>
      <c r="K906" t="str">
        <f>_xlfn.XLOOKUP(scd[[#This Row],[village]],collectioncenters[village],collectioncenters[collection_center_id])</f>
        <v>CC_116</v>
      </c>
      <c r="L906" t="str">
        <f>_xlfn.XLOOKUP(scd[[#This Row],[district]],chillingcenters[district],chillingcenters[chilling_center_id])</f>
        <v>Chill_4</v>
      </c>
      <c r="M906" t="str">
        <f>_xlfn.XLOOKUP(scd[[#This Row],[chilling_center_id]],chillingcenters[chilling_center_id],chillingcenters[zone])</f>
        <v>MH1</v>
      </c>
      <c r="N906" t="str">
        <f>_xlfn.XLOOKUP(scd[[#This Row],[zone]],plants[zone],plants[processing_plant_id])</f>
        <v>Plant_4</v>
      </c>
      <c r="O906" t="s">
        <v>683</v>
      </c>
      <c r="P906">
        <v>21.4</v>
      </c>
      <c r="Q906">
        <v>11.2</v>
      </c>
      <c r="R906">
        <v>4.79</v>
      </c>
      <c r="S906">
        <v>8.6</v>
      </c>
      <c r="T906">
        <v>30.1</v>
      </c>
      <c r="U906">
        <v>5.9</v>
      </c>
      <c r="V906" t="b">
        <v>1</v>
      </c>
      <c r="W906">
        <v>0</v>
      </c>
      <c r="X906">
        <v>562.79999999999995</v>
      </c>
      <c r="Y906" s="1">
        <v>45736</v>
      </c>
      <c r="Z906" t="s">
        <v>41</v>
      </c>
      <c r="AA906" t="s">
        <v>109</v>
      </c>
      <c r="AB906" t="s">
        <v>684</v>
      </c>
      <c r="AC906">
        <v>86</v>
      </c>
      <c r="AD906">
        <v>11.2</v>
      </c>
      <c r="AE906">
        <v>50.25</v>
      </c>
    </row>
    <row r="907" spans="1:31" x14ac:dyDescent="0.25">
      <c r="A907" t="s">
        <v>623</v>
      </c>
      <c r="B907" s="1">
        <v>45720</v>
      </c>
      <c r="C907" s="2">
        <v>45720.260416666664</v>
      </c>
      <c r="D907" s="2">
        <v>45720.313888888886</v>
      </c>
      <c r="E907" t="s">
        <v>624</v>
      </c>
      <c r="F907" t="str">
        <f>_xlfn.XLOOKUP(scd[[#This Row],[farm_id]],farms[farm_id],farms[farmer_name])</f>
        <v>Farmer_870</v>
      </c>
      <c r="G907" t="str">
        <f>_xlfn.XLOOKUP(scd[[#This Row],[farm_id]],farms[farm_id],farms[village])</f>
        <v>Village_180</v>
      </c>
      <c r="H907" t="str">
        <f>_xlfn.XLOOKUP(scd[[#This Row],[farm_id]],farms[farm_id],farms[district])</f>
        <v>Coimbatore</v>
      </c>
      <c r="I907" t="str">
        <f>_xlfn.XLOOKUP(scd[[#This Row],[farm_id]],farms[farm_id],farms[state])</f>
        <v>Tamil Nadu</v>
      </c>
      <c r="J907" t="str">
        <f>_xlfn.XLOOKUP(scd[[#This Row],[district]],cooperatives[district],cooperatives[cooperative_id])</f>
        <v>Coop_25</v>
      </c>
      <c r="K907" t="str">
        <f>_xlfn.XLOOKUP(scd[[#This Row],[village]],collectioncenters[village],collectioncenters[collection_center_id])</f>
        <v>CC_90</v>
      </c>
      <c r="L907" t="str">
        <f>_xlfn.XLOOKUP(scd[[#This Row],[district]],chillingcenters[district],chillingcenters[chilling_center_id])</f>
        <v>Chill_25</v>
      </c>
      <c r="M907" t="str">
        <f>_xlfn.XLOOKUP(scd[[#This Row],[chilling_center_id]],chillingcenters[chilling_center_id],chillingcenters[zone])</f>
        <v>TN2</v>
      </c>
      <c r="N907" t="str">
        <f>_xlfn.XLOOKUP(scd[[#This Row],[zone]],plants[zone],plants[processing_plant_id])</f>
        <v>Plant_10</v>
      </c>
      <c r="O907" t="s">
        <v>202</v>
      </c>
      <c r="P907">
        <v>6.5</v>
      </c>
      <c r="Q907">
        <v>64.5</v>
      </c>
      <c r="R907">
        <v>4.8</v>
      </c>
      <c r="S907">
        <v>8.65</v>
      </c>
      <c r="T907">
        <v>36.9</v>
      </c>
      <c r="U907">
        <v>12</v>
      </c>
      <c r="V907" t="b">
        <v>1</v>
      </c>
      <c r="W907">
        <v>0.03</v>
      </c>
      <c r="X907">
        <v>3252.51</v>
      </c>
      <c r="Y907" s="1">
        <v>45722</v>
      </c>
      <c r="Z907" t="s">
        <v>41</v>
      </c>
      <c r="AA907" t="s">
        <v>109</v>
      </c>
      <c r="AB907" t="s">
        <v>628</v>
      </c>
      <c r="AC907">
        <v>77</v>
      </c>
      <c r="AD907">
        <v>64.47</v>
      </c>
      <c r="AE907">
        <v>50.45</v>
      </c>
    </row>
    <row r="908" spans="1:31" x14ac:dyDescent="0.25">
      <c r="A908" t="s">
        <v>2117</v>
      </c>
      <c r="B908" s="1">
        <v>45678</v>
      </c>
      <c r="C908" s="2">
        <v>45678.250694444447</v>
      </c>
      <c r="D908" s="2">
        <v>45678.353472222225</v>
      </c>
      <c r="E908" t="s">
        <v>1640</v>
      </c>
      <c r="F908" t="str">
        <f>_xlfn.XLOOKUP(scd[[#This Row],[farm_id]],farms[farm_id],farms[farmer_name])</f>
        <v>Farmer_851</v>
      </c>
      <c r="G908" t="str">
        <f>_xlfn.XLOOKUP(scd[[#This Row],[farm_id]],farms[farm_id],farms[village])</f>
        <v>Village_76</v>
      </c>
      <c r="H908" t="str">
        <f>_xlfn.XLOOKUP(scd[[#This Row],[farm_id]],farms[farm_id],farms[district])</f>
        <v>Madurai</v>
      </c>
      <c r="I908" t="str">
        <f>_xlfn.XLOOKUP(scd[[#This Row],[farm_id]],farms[farm_id],farms[state])</f>
        <v>Tamil Nadu</v>
      </c>
      <c r="J908" t="str">
        <f>_xlfn.XLOOKUP(scd[[#This Row],[district]],cooperatives[district],cooperatives[cooperative_id])</f>
        <v>Coop_20</v>
      </c>
      <c r="K908" t="str">
        <f>_xlfn.XLOOKUP(scd[[#This Row],[village]],collectioncenters[village],collectioncenters[collection_center_id])</f>
        <v>CC_172</v>
      </c>
      <c r="L908" t="str">
        <f>_xlfn.XLOOKUP(scd[[#This Row],[district]],chillingcenters[district],chillingcenters[chilling_center_id])</f>
        <v>Chill_20</v>
      </c>
      <c r="M908" t="str">
        <f>_xlfn.XLOOKUP(scd[[#This Row],[chilling_center_id]],chillingcenters[chilling_center_id],chillingcenters[zone])</f>
        <v>TN2</v>
      </c>
      <c r="N908" t="str">
        <f>_xlfn.XLOOKUP(scd[[#This Row],[zone]],plants[zone],plants[processing_plant_id])</f>
        <v>Plant_10</v>
      </c>
      <c r="O908" t="s">
        <v>202</v>
      </c>
      <c r="P908">
        <v>10.9</v>
      </c>
      <c r="Q908">
        <v>27.8</v>
      </c>
      <c r="R908">
        <v>4.8</v>
      </c>
      <c r="S908">
        <v>8.2799999999999994</v>
      </c>
      <c r="T908">
        <v>26.7</v>
      </c>
      <c r="U908">
        <v>23.8</v>
      </c>
      <c r="V908" t="b">
        <v>1</v>
      </c>
      <c r="W908">
        <v>0</v>
      </c>
      <c r="X908">
        <v>1371.65</v>
      </c>
      <c r="Y908" s="1">
        <v>45681</v>
      </c>
      <c r="Z908" t="s">
        <v>41</v>
      </c>
      <c r="AA908" t="s">
        <v>42</v>
      </c>
      <c r="AB908" t="s">
        <v>2120</v>
      </c>
      <c r="AC908">
        <v>148</v>
      </c>
      <c r="AD908">
        <v>27.8</v>
      </c>
      <c r="AE908">
        <v>49.34</v>
      </c>
    </row>
    <row r="909" spans="1:31" x14ac:dyDescent="0.25">
      <c r="A909" t="s">
        <v>2820</v>
      </c>
      <c r="B909" s="1">
        <v>45687</v>
      </c>
      <c r="C909" s="2">
        <v>45687.429166666669</v>
      </c>
      <c r="D909" s="2">
        <v>45687.432638888888</v>
      </c>
      <c r="E909" t="s">
        <v>1826</v>
      </c>
      <c r="F909" t="str">
        <f>_xlfn.XLOOKUP(scd[[#This Row],[farm_id]],farms[farm_id],farms[farmer_name])</f>
        <v>Farmer_35</v>
      </c>
      <c r="G909" t="str">
        <f>_xlfn.XLOOKUP(scd[[#This Row],[farm_id]],farms[farm_id],farms[village])</f>
        <v>Village_87</v>
      </c>
      <c r="H909" t="str">
        <f>_xlfn.XLOOKUP(scd[[#This Row],[farm_id]],farms[farm_id],farms[district])</f>
        <v>Amritsar</v>
      </c>
      <c r="I909" t="str">
        <f>_xlfn.XLOOKUP(scd[[#This Row],[farm_id]],farms[farm_id],farms[state])</f>
        <v>Punjab</v>
      </c>
      <c r="J909" t="str">
        <f>_xlfn.XLOOKUP(scd[[#This Row],[district]],cooperatives[district],cooperatives[cooperative_id])</f>
        <v>Coop_7</v>
      </c>
      <c r="K909" t="str">
        <f>_xlfn.XLOOKUP(scd[[#This Row],[village]],collectioncenters[village],collectioncenters[collection_center_id])</f>
        <v>CC_182</v>
      </c>
      <c r="L909" t="str">
        <f>_xlfn.XLOOKUP(scd[[#This Row],[district]],chillingcenters[district],chillingcenters[chilling_center_id])</f>
        <v>Chill_7</v>
      </c>
      <c r="M909" t="str">
        <f>_xlfn.XLOOKUP(scd[[#This Row],[chilling_center_id]],chillingcenters[chilling_center_id],chillingcenters[zone])</f>
        <v>PJ1</v>
      </c>
      <c r="N909" t="str">
        <f>_xlfn.XLOOKUP(scd[[#This Row],[zone]],plants[zone],plants[processing_plant_id])</f>
        <v>Plant_3</v>
      </c>
      <c r="O909" t="s">
        <v>539</v>
      </c>
      <c r="P909">
        <v>2.1</v>
      </c>
      <c r="Q909">
        <v>64.099999999999994</v>
      </c>
      <c r="R909">
        <v>4.8</v>
      </c>
      <c r="S909">
        <v>8.48</v>
      </c>
      <c r="T909">
        <v>38.200000000000003</v>
      </c>
      <c r="U909">
        <v>12</v>
      </c>
      <c r="V909" t="b">
        <v>1</v>
      </c>
      <c r="W909">
        <v>0</v>
      </c>
      <c r="X909">
        <v>3201.15</v>
      </c>
      <c r="Y909" s="1">
        <v>45689</v>
      </c>
      <c r="Z909" t="s">
        <v>239</v>
      </c>
      <c r="AA909" t="s">
        <v>109</v>
      </c>
      <c r="AB909" t="s">
        <v>2821</v>
      </c>
      <c r="AC909">
        <v>5</v>
      </c>
      <c r="AD909">
        <v>64.099999999999994</v>
      </c>
      <c r="AE909">
        <v>49.94</v>
      </c>
    </row>
    <row r="910" spans="1:31" x14ac:dyDescent="0.25">
      <c r="A910" t="s">
        <v>2115</v>
      </c>
      <c r="B910" s="1">
        <v>45821</v>
      </c>
      <c r="C910" s="2">
        <v>45821.457638888889</v>
      </c>
      <c r="D910" s="2">
        <v>45821.499305555553</v>
      </c>
      <c r="E910" t="s">
        <v>1705</v>
      </c>
      <c r="F910" t="str">
        <f>_xlfn.XLOOKUP(scd[[#This Row],[farm_id]],farms[farm_id],farms[farmer_name])</f>
        <v>Farmer_799</v>
      </c>
      <c r="G910" t="str">
        <f>_xlfn.XLOOKUP(scd[[#This Row],[farm_id]],farms[farm_id],farms[village])</f>
        <v>Village_168</v>
      </c>
      <c r="H910" t="str">
        <f>_xlfn.XLOOKUP(scd[[#This Row],[farm_id]],farms[farm_id],farms[district])</f>
        <v>Ludhiana</v>
      </c>
      <c r="I910" t="str">
        <f>_xlfn.XLOOKUP(scd[[#This Row],[farm_id]],farms[farm_id],farms[state])</f>
        <v>Punjab</v>
      </c>
      <c r="J910" t="str">
        <f>_xlfn.XLOOKUP(scd[[#This Row],[district]],cooperatives[district],cooperatives[cooperative_id])</f>
        <v>Coop_27</v>
      </c>
      <c r="K910" t="str">
        <f>_xlfn.XLOOKUP(scd[[#This Row],[village]],collectioncenters[village],collectioncenters[collection_center_id])</f>
        <v>CC_77</v>
      </c>
      <c r="L910" t="str">
        <f>_xlfn.XLOOKUP(scd[[#This Row],[district]],chillingcenters[district],chillingcenters[chilling_center_id])</f>
        <v>Chill_27</v>
      </c>
      <c r="M910" t="str">
        <f>_xlfn.XLOOKUP(scd[[#This Row],[chilling_center_id]],chillingcenters[chilling_center_id],chillingcenters[zone])</f>
        <v>PJ2</v>
      </c>
      <c r="N910" t="str">
        <f>_xlfn.XLOOKUP(scd[[#This Row],[zone]],plants[zone],plants[processing_plant_id])</f>
        <v>Plant_7</v>
      </c>
      <c r="O910" t="s">
        <v>727</v>
      </c>
      <c r="P910">
        <v>1.8</v>
      </c>
      <c r="Q910">
        <v>118.5</v>
      </c>
      <c r="R910">
        <v>4.8099999999999996</v>
      </c>
      <c r="S910">
        <v>8.41</v>
      </c>
      <c r="T910">
        <v>29.6</v>
      </c>
      <c r="U910">
        <v>27.6</v>
      </c>
      <c r="V910" t="b">
        <v>1</v>
      </c>
      <c r="W910">
        <v>0.04</v>
      </c>
      <c r="X910">
        <v>5896.94</v>
      </c>
      <c r="Y910" s="1">
        <v>45828</v>
      </c>
      <c r="Z910" t="s">
        <v>41</v>
      </c>
      <c r="AA910" t="s">
        <v>42</v>
      </c>
      <c r="AB910" t="s">
        <v>2116</v>
      </c>
      <c r="AC910">
        <v>60</v>
      </c>
      <c r="AD910">
        <v>118.46</v>
      </c>
      <c r="AE910">
        <v>49.78</v>
      </c>
    </row>
    <row r="911" spans="1:31" x14ac:dyDescent="0.25">
      <c r="A911" t="s">
        <v>2898</v>
      </c>
      <c r="B911" s="1">
        <v>45789</v>
      </c>
      <c r="C911" s="2">
        <v>45789.337500000001</v>
      </c>
      <c r="D911" s="2">
        <v>45789.379166666666</v>
      </c>
      <c r="E911" t="s">
        <v>2899</v>
      </c>
      <c r="F911" t="str">
        <f>_xlfn.XLOOKUP(scd[[#This Row],[farm_id]],farms[farm_id],farms[farmer_name])</f>
        <v>Farmer_560</v>
      </c>
      <c r="G911" t="str">
        <f>_xlfn.XLOOKUP(scd[[#This Row],[farm_id]],farms[farm_id],farms[village])</f>
        <v>Village_192</v>
      </c>
      <c r="H911" t="str">
        <f>_xlfn.XLOOKUP(scd[[#This Row],[farm_id]],farms[farm_id],farms[district])</f>
        <v>Ludhiana</v>
      </c>
      <c r="I911" t="str">
        <f>_xlfn.XLOOKUP(scd[[#This Row],[farm_id]],farms[farm_id],farms[state])</f>
        <v>Punjab</v>
      </c>
      <c r="J911" t="str">
        <f>_xlfn.XLOOKUP(scd[[#This Row],[district]],cooperatives[district],cooperatives[cooperative_id])</f>
        <v>Coop_27</v>
      </c>
      <c r="K911" t="str">
        <f>_xlfn.XLOOKUP(scd[[#This Row],[village]],collectioncenters[village],collectioncenters[collection_center_id])</f>
        <v>CC_103</v>
      </c>
      <c r="L911" t="str">
        <f>_xlfn.XLOOKUP(scd[[#This Row],[district]],chillingcenters[district],chillingcenters[chilling_center_id])</f>
        <v>Chill_27</v>
      </c>
      <c r="M911" t="str">
        <f>_xlfn.XLOOKUP(scd[[#This Row],[chilling_center_id]],chillingcenters[chilling_center_id],chillingcenters[zone])</f>
        <v>PJ2</v>
      </c>
      <c r="N911" t="str">
        <f>_xlfn.XLOOKUP(scd[[#This Row],[zone]],plants[zone],plants[processing_plant_id])</f>
        <v>Plant_7</v>
      </c>
      <c r="O911" t="s">
        <v>497</v>
      </c>
      <c r="P911">
        <v>4.7</v>
      </c>
      <c r="Q911">
        <v>31.2</v>
      </c>
      <c r="R911">
        <v>4.8099999999999996</v>
      </c>
      <c r="S911">
        <v>8.3800000000000008</v>
      </c>
      <c r="T911">
        <v>28.2</v>
      </c>
      <c r="U911">
        <v>4.5999999999999996</v>
      </c>
      <c r="V911" t="b">
        <v>1</v>
      </c>
      <c r="W911">
        <v>0</v>
      </c>
      <c r="X911">
        <v>1550.33</v>
      </c>
      <c r="Y911" s="1">
        <v>45789</v>
      </c>
      <c r="Z911" t="s">
        <v>41</v>
      </c>
      <c r="AA911" t="s">
        <v>42</v>
      </c>
      <c r="AB911" t="s">
        <v>2900</v>
      </c>
      <c r="AC911">
        <v>60</v>
      </c>
      <c r="AD911">
        <v>31.2</v>
      </c>
      <c r="AE911">
        <v>49.69</v>
      </c>
    </row>
    <row r="912" spans="1:31" x14ac:dyDescent="0.25">
      <c r="A912" t="s">
        <v>78</v>
      </c>
      <c r="B912" s="1">
        <v>45764</v>
      </c>
      <c r="C912" s="2">
        <v>45764.450694444444</v>
      </c>
      <c r="D912" s="2">
        <v>45764.506249999999</v>
      </c>
      <c r="E912" t="s">
        <v>79</v>
      </c>
      <c r="F912" t="str">
        <f>_xlfn.XLOOKUP(scd[[#This Row],[farm_id]],farms[farm_id],farms[farmer_name])</f>
        <v>Farmer_464</v>
      </c>
      <c r="G912" t="str">
        <f>_xlfn.XLOOKUP(scd[[#This Row],[farm_id]],farms[farm_id],farms[village])</f>
        <v>Village_20</v>
      </c>
      <c r="H912" t="str">
        <f>_xlfn.XLOOKUP(scd[[#This Row],[farm_id]],farms[farm_id],farms[district])</f>
        <v>Ludhiana</v>
      </c>
      <c r="I912" t="str">
        <f>_xlfn.XLOOKUP(scd[[#This Row],[farm_id]],farms[farm_id],farms[state])</f>
        <v>Punjab</v>
      </c>
      <c r="J912" t="str">
        <f>_xlfn.XLOOKUP(scd[[#This Row],[district]],cooperatives[district],cooperatives[cooperative_id])</f>
        <v>Coop_27</v>
      </c>
      <c r="K912" t="str">
        <f>_xlfn.XLOOKUP(scd[[#This Row],[village]],collectioncenters[village],collectioncenters[collection_center_id])</f>
        <v>CC_111</v>
      </c>
      <c r="L912" t="str">
        <f>_xlfn.XLOOKUP(scd[[#This Row],[district]],chillingcenters[district],chillingcenters[chilling_center_id])</f>
        <v>Chill_27</v>
      </c>
      <c r="M912" t="str">
        <f>_xlfn.XLOOKUP(scd[[#This Row],[chilling_center_id]],chillingcenters[chilling_center_id],chillingcenters[zone])</f>
        <v>PJ2</v>
      </c>
      <c r="N912" t="str">
        <f>_xlfn.XLOOKUP(scd[[#This Row],[zone]],plants[zone],plants[processing_plant_id])</f>
        <v>Plant_7</v>
      </c>
      <c r="O912" t="s">
        <v>86</v>
      </c>
      <c r="P912">
        <v>17.3</v>
      </c>
      <c r="Q912">
        <v>82.7</v>
      </c>
      <c r="R912">
        <v>4.82</v>
      </c>
      <c r="S912">
        <v>8.5500000000000007</v>
      </c>
      <c r="T912">
        <v>30.7</v>
      </c>
      <c r="U912">
        <v>10.5</v>
      </c>
      <c r="V912" t="b">
        <v>0</v>
      </c>
      <c r="W912">
        <v>0</v>
      </c>
      <c r="X912">
        <v>4155.68</v>
      </c>
      <c r="Y912" s="1">
        <v>45766</v>
      </c>
      <c r="Z912" t="s">
        <v>41</v>
      </c>
      <c r="AA912" t="s">
        <v>54</v>
      </c>
      <c r="AB912" t="s">
        <v>87</v>
      </c>
      <c r="AC912">
        <v>80</v>
      </c>
      <c r="AD912">
        <v>82.7</v>
      </c>
      <c r="AE912">
        <v>50.25</v>
      </c>
    </row>
    <row r="913" spans="1:31" x14ac:dyDescent="0.25">
      <c r="A913" t="s">
        <v>469</v>
      </c>
      <c r="B913" s="1">
        <v>45659</v>
      </c>
      <c r="C913" s="2">
        <v>45659.172222222223</v>
      </c>
      <c r="D913" s="2">
        <v>45659.206250000003</v>
      </c>
      <c r="E913" t="s">
        <v>470</v>
      </c>
      <c r="F913" t="str">
        <f>_xlfn.XLOOKUP(scd[[#This Row],[farm_id]],farms[farm_id],farms[farmer_name])</f>
        <v>Farmer_354</v>
      </c>
      <c r="G913" t="str">
        <f>_xlfn.XLOOKUP(scd[[#This Row],[farm_id]],farms[farm_id],farms[village])</f>
        <v>Village_61</v>
      </c>
      <c r="H913" t="str">
        <f>_xlfn.XLOOKUP(scd[[#This Row],[farm_id]],farms[farm_id],farms[district])</f>
        <v>Jaipur</v>
      </c>
      <c r="I913" t="str">
        <f>_xlfn.XLOOKUP(scd[[#This Row],[farm_id]],farms[farm_id],farms[state])</f>
        <v>Rajasthan</v>
      </c>
      <c r="J913" t="str">
        <f>_xlfn.XLOOKUP(scd[[#This Row],[district]],cooperatives[district],cooperatives[cooperative_id])</f>
        <v>Coop_8</v>
      </c>
      <c r="K913" t="str">
        <f>_xlfn.XLOOKUP(scd[[#This Row],[village]],collectioncenters[village],collectioncenters[collection_center_id])</f>
        <v>CC_157</v>
      </c>
      <c r="L913" t="str">
        <f>_xlfn.XLOOKUP(scd[[#This Row],[district]],chillingcenters[district],chillingcenters[chilling_center_id])</f>
        <v>Chill_8</v>
      </c>
      <c r="M913" t="str">
        <f>_xlfn.XLOOKUP(scd[[#This Row],[chilling_center_id]],chillingcenters[chilling_center_id],chillingcenters[zone])</f>
        <v>RJ1</v>
      </c>
      <c r="N913" t="str">
        <f>_xlfn.XLOOKUP(scd[[#This Row],[zone]],plants[zone],plants[processing_plant_id])</f>
        <v>Plant_2</v>
      </c>
      <c r="O913" t="s">
        <v>231</v>
      </c>
      <c r="P913">
        <v>8.6999999999999993</v>
      </c>
      <c r="Q913">
        <v>13.7</v>
      </c>
      <c r="R913">
        <v>4.82</v>
      </c>
      <c r="S913">
        <v>8.9499999999999993</v>
      </c>
      <c r="T913">
        <v>32.6</v>
      </c>
      <c r="U913">
        <v>12</v>
      </c>
      <c r="V913" t="b">
        <v>0</v>
      </c>
      <c r="W913">
        <v>3.95</v>
      </c>
      <c r="X913">
        <v>501.64</v>
      </c>
      <c r="Y913" s="1">
        <v>45662</v>
      </c>
      <c r="Z913" t="s">
        <v>41</v>
      </c>
      <c r="AA913" t="s">
        <v>42</v>
      </c>
      <c r="AB913" t="s">
        <v>471</v>
      </c>
      <c r="AC913">
        <v>49</v>
      </c>
      <c r="AD913">
        <v>9.75</v>
      </c>
      <c r="AE913">
        <v>51.45</v>
      </c>
    </row>
    <row r="914" spans="1:31" x14ac:dyDescent="0.25">
      <c r="A914" t="s">
        <v>2251</v>
      </c>
      <c r="B914" s="1">
        <v>45682</v>
      </c>
      <c r="C914" s="2">
        <v>45682.182638888888</v>
      </c>
      <c r="D914" s="2">
        <v>45682.216666666667</v>
      </c>
      <c r="E914" t="s">
        <v>1851</v>
      </c>
      <c r="F914" t="str">
        <f>_xlfn.XLOOKUP(scd[[#This Row],[farm_id]],farms[farm_id],farms[farmer_name])</f>
        <v>Farmer_306</v>
      </c>
      <c r="G914" t="str">
        <f>_xlfn.XLOOKUP(scd[[#This Row],[farm_id]],farms[farm_id],farms[village])</f>
        <v>Village_57</v>
      </c>
      <c r="H914" t="str">
        <f>_xlfn.XLOOKUP(scd[[#This Row],[farm_id]],farms[farm_id],farms[district])</f>
        <v>Madurai</v>
      </c>
      <c r="I914" t="str">
        <f>_xlfn.XLOOKUP(scd[[#This Row],[farm_id]],farms[farm_id],farms[state])</f>
        <v>Tamil Nadu</v>
      </c>
      <c r="J914" t="str">
        <f>_xlfn.XLOOKUP(scd[[#This Row],[district]],cooperatives[district],cooperatives[cooperative_id])</f>
        <v>Coop_20</v>
      </c>
      <c r="K914" t="str">
        <f>_xlfn.XLOOKUP(scd[[#This Row],[village]],collectioncenters[village],collectioncenters[collection_center_id])</f>
        <v>CC_152</v>
      </c>
      <c r="L914" t="str">
        <f>_xlfn.XLOOKUP(scd[[#This Row],[district]],chillingcenters[district],chillingcenters[chilling_center_id])</f>
        <v>Chill_20</v>
      </c>
      <c r="M914" t="str">
        <f>_xlfn.XLOOKUP(scd[[#This Row],[chilling_center_id]],chillingcenters[chilling_center_id],chillingcenters[zone])</f>
        <v>TN2</v>
      </c>
      <c r="N914" t="str">
        <f>_xlfn.XLOOKUP(scd[[#This Row],[zone]],plants[zone],plants[processing_plant_id])</f>
        <v>Plant_10</v>
      </c>
      <c r="O914" t="s">
        <v>259</v>
      </c>
      <c r="P914">
        <v>33.5</v>
      </c>
      <c r="Q914">
        <v>87.7</v>
      </c>
      <c r="R914">
        <v>4.82</v>
      </c>
      <c r="S914">
        <v>8.42</v>
      </c>
      <c r="T914">
        <v>28</v>
      </c>
      <c r="U914">
        <v>7.9</v>
      </c>
      <c r="V914" t="b">
        <v>1</v>
      </c>
      <c r="W914">
        <v>0.03</v>
      </c>
      <c r="X914">
        <v>4371.2299999999996</v>
      </c>
      <c r="Y914" s="1">
        <v>45682</v>
      </c>
      <c r="Z914" t="s">
        <v>41</v>
      </c>
      <c r="AA914" t="s">
        <v>420</v>
      </c>
      <c r="AB914" t="s">
        <v>2252</v>
      </c>
      <c r="AC914">
        <v>49</v>
      </c>
      <c r="AD914">
        <v>87.67</v>
      </c>
      <c r="AE914">
        <v>49.86</v>
      </c>
    </row>
    <row r="915" spans="1:31" x14ac:dyDescent="0.25">
      <c r="A915" t="s">
        <v>706</v>
      </c>
      <c r="B915" s="1">
        <v>45719</v>
      </c>
      <c r="C915" s="2">
        <v>45719.29791666667</v>
      </c>
      <c r="D915" s="2">
        <v>45719.301388888889</v>
      </c>
      <c r="E915" t="s">
        <v>707</v>
      </c>
      <c r="F915" t="str">
        <f>_xlfn.XLOOKUP(scd[[#This Row],[farm_id]],farms[farm_id],farms[farmer_name])</f>
        <v>Farmer_666</v>
      </c>
      <c r="G915" t="str">
        <f>_xlfn.XLOOKUP(scd[[#This Row],[farm_id]],farms[farm_id],farms[village])</f>
        <v>Village_131</v>
      </c>
      <c r="H915" t="str">
        <f>_xlfn.XLOOKUP(scd[[#This Row],[farm_id]],farms[farm_id],farms[district])</f>
        <v>Nagpur</v>
      </c>
      <c r="I915" t="str">
        <f>_xlfn.XLOOKUP(scd[[#This Row],[farm_id]],farms[farm_id],farms[state])</f>
        <v>Maharashtra</v>
      </c>
      <c r="J915" t="str">
        <f>_xlfn.XLOOKUP(scd[[#This Row],[district]],cooperatives[district],cooperatives[cooperative_id])</f>
        <v>Coop_16</v>
      </c>
      <c r="K915" t="str">
        <f>_xlfn.XLOOKUP(scd[[#This Row],[village]],collectioncenters[village],collectioncenters[collection_center_id])</f>
        <v>CC_37</v>
      </c>
      <c r="L915" t="str">
        <f>_xlfn.XLOOKUP(scd[[#This Row],[district]],chillingcenters[district],chillingcenters[chilling_center_id])</f>
        <v>Chill_16</v>
      </c>
      <c r="M915" t="str">
        <f>_xlfn.XLOOKUP(scd[[#This Row],[chilling_center_id]],chillingcenters[chilling_center_id],chillingcenters[zone])</f>
        <v>MH2</v>
      </c>
      <c r="N915" t="str">
        <f>_xlfn.XLOOKUP(scd[[#This Row],[zone]],plants[zone],plants[processing_plant_id])</f>
        <v>Plant_9</v>
      </c>
      <c r="O915" t="s">
        <v>674</v>
      </c>
      <c r="P915">
        <v>11.4</v>
      </c>
      <c r="Q915">
        <v>32.799999999999997</v>
      </c>
      <c r="R915">
        <v>4.83</v>
      </c>
      <c r="S915">
        <v>8.5500000000000007</v>
      </c>
      <c r="T915">
        <v>27.5</v>
      </c>
      <c r="U915">
        <v>5.6</v>
      </c>
      <c r="V915" t="b">
        <v>1</v>
      </c>
      <c r="W915">
        <v>0.16</v>
      </c>
      <c r="X915">
        <v>1641.79</v>
      </c>
      <c r="Y915" s="1">
        <v>45726</v>
      </c>
      <c r="Z915" t="s">
        <v>41</v>
      </c>
      <c r="AA915" t="s">
        <v>42</v>
      </c>
      <c r="AB915" t="s">
        <v>709</v>
      </c>
      <c r="AC915">
        <v>5</v>
      </c>
      <c r="AD915">
        <v>32.64</v>
      </c>
      <c r="AE915">
        <v>50.3</v>
      </c>
    </row>
    <row r="916" spans="1:31" x14ac:dyDescent="0.25">
      <c r="A916" t="s">
        <v>2796</v>
      </c>
      <c r="B916" s="1">
        <v>45755</v>
      </c>
      <c r="C916" s="2">
        <v>45755.368750000001</v>
      </c>
      <c r="D916" s="2">
        <v>45755.404166666667</v>
      </c>
      <c r="E916" t="s">
        <v>765</v>
      </c>
      <c r="F916" t="str">
        <f>_xlfn.XLOOKUP(scd[[#This Row],[farm_id]],farms[farm_id],farms[farmer_name])</f>
        <v>Farmer_792</v>
      </c>
      <c r="G916" t="str">
        <f>_xlfn.XLOOKUP(scd[[#This Row],[farm_id]],farms[farm_id],farms[village])</f>
        <v>Village_186</v>
      </c>
      <c r="H916" t="str">
        <f>_xlfn.XLOOKUP(scd[[#This Row],[farm_id]],farms[farm_id],farms[district])</f>
        <v>Mumbai Suburban</v>
      </c>
      <c r="I916" t="str">
        <f>_xlfn.XLOOKUP(scd[[#This Row],[farm_id]],farms[farm_id],farms[state])</f>
        <v>Maharashtra</v>
      </c>
      <c r="J916" t="str">
        <f>_xlfn.XLOOKUP(scd[[#This Row],[district]],cooperatives[district],cooperatives[cooperative_id])</f>
        <v>Coop_3</v>
      </c>
      <c r="K916" t="str">
        <f>_xlfn.XLOOKUP(scd[[#This Row],[village]],collectioncenters[village],collectioncenters[collection_center_id])</f>
        <v>CC_96</v>
      </c>
      <c r="L916" t="str">
        <f>_xlfn.XLOOKUP(scd[[#This Row],[district]],chillingcenters[district],chillingcenters[chilling_center_id])</f>
        <v>Chill_3</v>
      </c>
      <c r="M916" t="str">
        <f>_xlfn.XLOOKUP(scd[[#This Row],[chilling_center_id]],chillingcenters[chilling_center_id],chillingcenters[zone])</f>
        <v>MH1</v>
      </c>
      <c r="N916" t="str">
        <f>_xlfn.XLOOKUP(scd[[#This Row],[zone]],plants[zone],plants[processing_plant_id])</f>
        <v>Plant_4</v>
      </c>
      <c r="O916" t="s">
        <v>355</v>
      </c>
      <c r="P916">
        <v>11.8</v>
      </c>
      <c r="Q916">
        <v>25</v>
      </c>
      <c r="R916">
        <v>4.83</v>
      </c>
      <c r="S916">
        <v>8.33</v>
      </c>
      <c r="T916">
        <v>30.1</v>
      </c>
      <c r="U916">
        <v>7.5</v>
      </c>
      <c r="V916" t="b">
        <v>1</v>
      </c>
      <c r="W916">
        <v>0.2</v>
      </c>
      <c r="X916">
        <v>1231.07</v>
      </c>
      <c r="Y916" s="1">
        <v>45758</v>
      </c>
      <c r="Z916" t="s">
        <v>239</v>
      </c>
      <c r="AA916" t="s">
        <v>42</v>
      </c>
      <c r="AB916" t="s">
        <v>2797</v>
      </c>
      <c r="AC916">
        <v>51</v>
      </c>
      <c r="AD916">
        <v>24.8</v>
      </c>
      <c r="AE916">
        <v>49.64</v>
      </c>
    </row>
    <row r="917" spans="1:31" x14ac:dyDescent="0.25">
      <c r="A917" t="s">
        <v>1950</v>
      </c>
      <c r="B917" s="1">
        <v>45757</v>
      </c>
      <c r="C917" s="2">
        <v>45757.365972222222</v>
      </c>
      <c r="D917" s="2">
        <v>45757.415972222225</v>
      </c>
      <c r="E917" t="s">
        <v>854</v>
      </c>
      <c r="F917" t="str">
        <f>_xlfn.XLOOKUP(scd[[#This Row],[farm_id]],farms[farm_id],farms[farmer_name])</f>
        <v>Farmer_587</v>
      </c>
      <c r="G917" t="str">
        <f>_xlfn.XLOOKUP(scd[[#This Row],[farm_id]],farms[farm_id],farms[village])</f>
        <v>Village_30</v>
      </c>
      <c r="H917" t="str">
        <f>_xlfn.XLOOKUP(scd[[#This Row],[farm_id]],farms[farm_id],farms[district])</f>
        <v>Mumbai Suburban</v>
      </c>
      <c r="I917" t="str">
        <f>_xlfn.XLOOKUP(scd[[#This Row],[farm_id]],farms[farm_id],farms[state])</f>
        <v>Maharashtra</v>
      </c>
      <c r="J917" t="str">
        <f>_xlfn.XLOOKUP(scd[[#This Row],[district]],cooperatives[district],cooperatives[cooperative_id])</f>
        <v>Coop_3</v>
      </c>
      <c r="K917" t="str">
        <f>_xlfn.XLOOKUP(scd[[#This Row],[village]],collectioncenters[village],collectioncenters[collection_center_id])</f>
        <v>CC_123</v>
      </c>
      <c r="L917" t="str">
        <f>_xlfn.XLOOKUP(scd[[#This Row],[district]],chillingcenters[district],chillingcenters[chilling_center_id])</f>
        <v>Chill_3</v>
      </c>
      <c r="M917" t="str">
        <f>_xlfn.XLOOKUP(scd[[#This Row],[chilling_center_id]],chillingcenters[chilling_center_id],chillingcenters[zone])</f>
        <v>MH1</v>
      </c>
      <c r="N917" t="str">
        <f>_xlfn.XLOOKUP(scd[[#This Row],[zone]],plants[zone],plants[processing_plant_id])</f>
        <v>Plant_4</v>
      </c>
      <c r="O917" t="s">
        <v>784</v>
      </c>
      <c r="P917">
        <v>13.3</v>
      </c>
      <c r="Q917">
        <v>26.6</v>
      </c>
      <c r="R917">
        <v>4.84</v>
      </c>
      <c r="S917">
        <v>8.7100000000000009</v>
      </c>
      <c r="T917">
        <v>32.9</v>
      </c>
      <c r="U917">
        <v>8.6</v>
      </c>
      <c r="V917" t="b">
        <v>0</v>
      </c>
      <c r="W917">
        <v>3.01</v>
      </c>
      <c r="X917">
        <v>1199.08</v>
      </c>
      <c r="Y917" s="1">
        <v>45764</v>
      </c>
      <c r="Z917" t="s">
        <v>41</v>
      </c>
      <c r="AA917" t="s">
        <v>42</v>
      </c>
      <c r="AB917" t="s">
        <v>1951</v>
      </c>
      <c r="AC917">
        <v>72</v>
      </c>
      <c r="AD917">
        <v>23.59</v>
      </c>
      <c r="AE917">
        <v>50.83</v>
      </c>
    </row>
    <row r="918" spans="1:31" x14ac:dyDescent="0.25">
      <c r="A918" t="s">
        <v>2650</v>
      </c>
      <c r="B918" s="1">
        <v>45818</v>
      </c>
      <c r="C918" s="2">
        <v>45818.313194444447</v>
      </c>
      <c r="D918" s="2">
        <v>45818.36041666667</v>
      </c>
      <c r="E918" t="s">
        <v>1117</v>
      </c>
      <c r="F918" t="str">
        <f>_xlfn.XLOOKUP(scd[[#This Row],[farm_id]],farms[farm_id],farms[farmer_name])</f>
        <v>Farmer_401</v>
      </c>
      <c r="G918" t="str">
        <f>_xlfn.XLOOKUP(scd[[#This Row],[farm_id]],farms[farm_id],farms[village])</f>
        <v>Village_45</v>
      </c>
      <c r="H918" t="str">
        <f>_xlfn.XLOOKUP(scd[[#This Row],[farm_id]],farms[farm_id],farms[district])</f>
        <v>Ludhiana</v>
      </c>
      <c r="I918" t="str">
        <f>_xlfn.XLOOKUP(scd[[#This Row],[farm_id]],farms[farm_id],farms[state])</f>
        <v>Punjab</v>
      </c>
      <c r="J918" t="str">
        <f>_xlfn.XLOOKUP(scd[[#This Row],[district]],cooperatives[district],cooperatives[cooperative_id])</f>
        <v>Coop_27</v>
      </c>
      <c r="K918" t="str">
        <f>_xlfn.XLOOKUP(scd[[#This Row],[village]],collectioncenters[village],collectioncenters[collection_center_id])</f>
        <v>CC_139</v>
      </c>
      <c r="L918" t="str">
        <f>_xlfn.XLOOKUP(scd[[#This Row],[district]],chillingcenters[district],chillingcenters[chilling_center_id])</f>
        <v>Chill_27</v>
      </c>
      <c r="M918" t="str">
        <f>_xlfn.XLOOKUP(scd[[#This Row],[chilling_center_id]],chillingcenters[chilling_center_id],chillingcenters[zone])</f>
        <v>PJ2</v>
      </c>
      <c r="N918" t="str">
        <f>_xlfn.XLOOKUP(scd[[#This Row],[zone]],plants[zone],plants[processing_plant_id])</f>
        <v>Plant_7</v>
      </c>
      <c r="O918" t="s">
        <v>632</v>
      </c>
      <c r="P918">
        <v>22.3</v>
      </c>
      <c r="Q918">
        <v>11.3</v>
      </c>
      <c r="R918">
        <v>4.84</v>
      </c>
      <c r="S918">
        <v>8.65</v>
      </c>
      <c r="T918">
        <v>29.9</v>
      </c>
      <c r="U918">
        <v>8.8000000000000007</v>
      </c>
      <c r="V918" t="b">
        <v>1</v>
      </c>
      <c r="W918">
        <v>0</v>
      </c>
      <c r="X918">
        <v>572.35</v>
      </c>
      <c r="Y918" s="1">
        <v>45821</v>
      </c>
      <c r="Z918" t="s">
        <v>41</v>
      </c>
      <c r="AA918" t="s">
        <v>42</v>
      </c>
      <c r="AB918" t="s">
        <v>2651</v>
      </c>
      <c r="AC918">
        <v>68</v>
      </c>
      <c r="AD918">
        <v>11.3</v>
      </c>
      <c r="AE918">
        <v>50.65</v>
      </c>
    </row>
    <row r="919" spans="1:31" x14ac:dyDescent="0.25">
      <c r="A919" t="s">
        <v>3062</v>
      </c>
      <c r="B919" s="1">
        <v>45772</v>
      </c>
      <c r="C919" s="2">
        <v>45772.2</v>
      </c>
      <c r="D919" s="2">
        <v>45772.206250000003</v>
      </c>
      <c r="E919" t="s">
        <v>703</v>
      </c>
      <c r="F919" t="str">
        <f>_xlfn.XLOOKUP(scd[[#This Row],[farm_id]],farms[farm_id],farms[farmer_name])</f>
        <v>Farmer_433</v>
      </c>
      <c r="G919" t="str">
        <f>_xlfn.XLOOKUP(scd[[#This Row],[farm_id]],farms[farm_id],farms[village])</f>
        <v>Village_186</v>
      </c>
      <c r="H919" t="str">
        <f>_xlfn.XLOOKUP(scd[[#This Row],[farm_id]],farms[farm_id],farms[district])</f>
        <v>Bikaner</v>
      </c>
      <c r="I919" t="str">
        <f>_xlfn.XLOOKUP(scd[[#This Row],[farm_id]],farms[farm_id],farms[state])</f>
        <v>Rajasthan</v>
      </c>
      <c r="J919" t="str">
        <f>_xlfn.XLOOKUP(scd[[#This Row],[district]],cooperatives[district],cooperatives[cooperative_id])</f>
        <v>Coop_14</v>
      </c>
      <c r="K919" t="str">
        <f>_xlfn.XLOOKUP(scd[[#This Row],[village]],collectioncenters[village],collectioncenters[collection_center_id])</f>
        <v>CC_96</v>
      </c>
      <c r="L919" t="str">
        <f>_xlfn.XLOOKUP(scd[[#This Row],[district]],chillingcenters[district],chillingcenters[chilling_center_id])</f>
        <v>Chill_14</v>
      </c>
      <c r="M919" t="str">
        <f>_xlfn.XLOOKUP(scd[[#This Row],[chilling_center_id]],chillingcenters[chilling_center_id],chillingcenters[zone])</f>
        <v>RJ1</v>
      </c>
      <c r="N919" t="str">
        <f>_xlfn.XLOOKUP(scd[[#This Row],[zone]],plants[zone],plants[processing_plant_id])</f>
        <v>Plant_2</v>
      </c>
      <c r="O919" t="s">
        <v>75</v>
      </c>
      <c r="P919">
        <v>18.3</v>
      </c>
      <c r="Q919">
        <v>111.5</v>
      </c>
      <c r="R919">
        <v>4.84</v>
      </c>
      <c r="S919">
        <v>8.66</v>
      </c>
      <c r="T919">
        <v>24.8</v>
      </c>
      <c r="U919">
        <v>6.4</v>
      </c>
      <c r="V919" t="b">
        <v>1</v>
      </c>
      <c r="W919">
        <v>0</v>
      </c>
      <c r="X919">
        <v>5650.82</v>
      </c>
      <c r="Y919" s="1">
        <v>45773</v>
      </c>
      <c r="Z919" t="s">
        <v>41</v>
      </c>
      <c r="AA919" t="s">
        <v>42</v>
      </c>
      <c r="AB919" t="s">
        <v>3063</v>
      </c>
      <c r="AC919">
        <v>9</v>
      </c>
      <c r="AD919">
        <v>111.5</v>
      </c>
      <c r="AE919">
        <v>50.68</v>
      </c>
    </row>
    <row r="920" spans="1:31" x14ac:dyDescent="0.25">
      <c r="A920" t="s">
        <v>56</v>
      </c>
      <c r="B920" s="1">
        <v>45750</v>
      </c>
      <c r="C920" s="2">
        <v>45750.286805555559</v>
      </c>
      <c r="D920" s="2">
        <v>45750.320833333331</v>
      </c>
      <c r="E920" t="s">
        <v>57</v>
      </c>
      <c r="F920" t="str">
        <f>_xlfn.XLOOKUP(scd[[#This Row],[farm_id]],farms[farm_id],farms[farmer_name])</f>
        <v>Farmer_713</v>
      </c>
      <c r="G920" t="str">
        <f>_xlfn.XLOOKUP(scd[[#This Row],[farm_id]],farms[farm_id],farms[village])</f>
        <v>Village_184</v>
      </c>
      <c r="H920" t="str">
        <f>_xlfn.XLOOKUP(scd[[#This Row],[farm_id]],farms[farm_id],farms[district])</f>
        <v>Gurugram</v>
      </c>
      <c r="I920" t="str">
        <f>_xlfn.XLOOKUP(scd[[#This Row],[farm_id]],farms[farm_id],farms[state])</f>
        <v>Haryana</v>
      </c>
      <c r="J920" t="str">
        <f>_xlfn.XLOOKUP(scd[[#This Row],[district]],cooperatives[district],cooperatives[cooperative_id])</f>
        <v>Coop_2</v>
      </c>
      <c r="K920" t="str">
        <f>_xlfn.XLOOKUP(scd[[#This Row],[village]],collectioncenters[village],collectioncenters[collection_center_id])</f>
        <v>CC_94</v>
      </c>
      <c r="L920" t="str">
        <f>_xlfn.XLOOKUP(scd[[#This Row],[district]],chillingcenters[district],chillingcenters[chilling_center_id])</f>
        <v>Chill_2</v>
      </c>
      <c r="M920" t="str">
        <f>_xlfn.XLOOKUP(scd[[#This Row],[chilling_center_id]],chillingcenters[chilling_center_id],chillingcenters[zone])</f>
        <v>HR1</v>
      </c>
      <c r="N920" t="str">
        <f>_xlfn.XLOOKUP(scd[[#This Row],[zone]],plants[zone],plants[processing_plant_id])</f>
        <v>Plant_11</v>
      </c>
      <c r="O920" t="s">
        <v>64</v>
      </c>
      <c r="P920">
        <v>28.6</v>
      </c>
      <c r="Q920">
        <v>18.2</v>
      </c>
      <c r="R920">
        <v>4.8499999999999996</v>
      </c>
      <c r="S920">
        <v>7.94</v>
      </c>
      <c r="T920">
        <v>28.9</v>
      </c>
      <c r="U920">
        <v>4.0999999999999996</v>
      </c>
      <c r="V920" t="b">
        <v>1</v>
      </c>
      <c r="W920">
        <v>0.1</v>
      </c>
      <c r="X920">
        <v>879.12</v>
      </c>
      <c r="Y920" s="1">
        <v>45752</v>
      </c>
      <c r="Z920" t="s">
        <v>41</v>
      </c>
      <c r="AA920" t="s">
        <v>42</v>
      </c>
      <c r="AB920" t="s">
        <v>65</v>
      </c>
      <c r="AC920">
        <v>49</v>
      </c>
      <c r="AD920">
        <v>18.099999999999898</v>
      </c>
      <c r="AE920">
        <v>48.57</v>
      </c>
    </row>
    <row r="921" spans="1:31" x14ac:dyDescent="0.25">
      <c r="A921" t="s">
        <v>1340</v>
      </c>
      <c r="B921" s="1">
        <v>45826</v>
      </c>
      <c r="C921" s="2">
        <v>45826.427777777775</v>
      </c>
      <c r="D921" s="2">
        <v>45826.47152777778</v>
      </c>
      <c r="E921" t="s">
        <v>1341</v>
      </c>
      <c r="F921" t="str">
        <f>_xlfn.XLOOKUP(scd[[#This Row],[farm_id]],farms[farm_id],farms[farmer_name])</f>
        <v>Farmer_824</v>
      </c>
      <c r="G921" t="str">
        <f>_xlfn.XLOOKUP(scd[[#This Row],[farm_id]],farms[farm_id],farms[village])</f>
        <v>Village_86</v>
      </c>
      <c r="H921" t="str">
        <f>_xlfn.XLOOKUP(scd[[#This Row],[farm_id]],farms[farm_id],farms[district])</f>
        <v>Karnal</v>
      </c>
      <c r="I921" t="str">
        <f>_xlfn.XLOOKUP(scd[[#This Row],[farm_id]],farms[farm_id],farms[state])</f>
        <v>Haryana</v>
      </c>
      <c r="J921" t="str">
        <f>_xlfn.XLOOKUP(scd[[#This Row],[district]],cooperatives[district],cooperatives[cooperative_id])</f>
        <v>Coop_1</v>
      </c>
      <c r="K921" t="str">
        <f>_xlfn.XLOOKUP(scd[[#This Row],[village]],collectioncenters[village],collectioncenters[collection_center_id])</f>
        <v>CC_181</v>
      </c>
      <c r="L921" t="str">
        <f>_xlfn.XLOOKUP(scd[[#This Row],[district]],chillingcenters[district],chillingcenters[chilling_center_id])</f>
        <v>Chill_1</v>
      </c>
      <c r="M921" t="str">
        <f>_xlfn.XLOOKUP(scd[[#This Row],[chilling_center_id]],chillingcenters[chilling_center_id],chillingcenters[zone])</f>
        <v>HR1</v>
      </c>
      <c r="N921" t="str">
        <f>_xlfn.XLOOKUP(scd[[#This Row],[zone]],plants[zone],plants[processing_plant_id])</f>
        <v>Plant_11</v>
      </c>
      <c r="O921" t="s">
        <v>831</v>
      </c>
      <c r="P921">
        <v>33.5</v>
      </c>
      <c r="Q921">
        <v>32.1</v>
      </c>
      <c r="R921">
        <v>4.8499999999999996</v>
      </c>
      <c r="S921">
        <v>8.2899999999999991</v>
      </c>
      <c r="T921">
        <v>26.4</v>
      </c>
      <c r="U921">
        <v>8.3000000000000007</v>
      </c>
      <c r="V921" t="b">
        <v>0</v>
      </c>
      <c r="W921">
        <v>2</v>
      </c>
      <c r="X921">
        <v>1493.56</v>
      </c>
      <c r="Y921" s="1">
        <v>45828</v>
      </c>
      <c r="Z921" t="s">
        <v>41</v>
      </c>
      <c r="AA921" t="s">
        <v>42</v>
      </c>
      <c r="AB921" t="s">
        <v>1342</v>
      </c>
      <c r="AC921">
        <v>63</v>
      </c>
      <c r="AD921">
        <v>30.1</v>
      </c>
      <c r="AE921">
        <v>49.62</v>
      </c>
    </row>
    <row r="922" spans="1:31" x14ac:dyDescent="0.25">
      <c r="A922" t="s">
        <v>1701</v>
      </c>
      <c r="B922" s="1">
        <v>45715</v>
      </c>
      <c r="C922" s="2">
        <v>45715.425694444442</v>
      </c>
      <c r="D922" s="2">
        <v>45715.488888888889</v>
      </c>
      <c r="E922" t="s">
        <v>1702</v>
      </c>
      <c r="F922" t="str">
        <f>_xlfn.XLOOKUP(scd[[#This Row],[farm_id]],farms[farm_id],farms[farmer_name])</f>
        <v>Farmer_558</v>
      </c>
      <c r="G922" t="str">
        <f>_xlfn.XLOOKUP(scd[[#This Row],[farm_id]],farms[farm_id],farms[village])</f>
        <v>Village_61</v>
      </c>
      <c r="H922" t="str">
        <f>_xlfn.XLOOKUP(scd[[#This Row],[farm_id]],farms[farm_id],farms[district])</f>
        <v>Tiruchirappalli</v>
      </c>
      <c r="I922" t="str">
        <f>_xlfn.XLOOKUP(scd[[#This Row],[farm_id]],farms[farm_id],farms[state])</f>
        <v>Tamil Nadu</v>
      </c>
      <c r="J922" t="str">
        <f>_xlfn.XLOOKUP(scd[[#This Row],[district]],cooperatives[district],cooperatives[cooperative_id])</f>
        <v>Coop_9</v>
      </c>
      <c r="K922" t="str">
        <f>_xlfn.XLOOKUP(scd[[#This Row],[village]],collectioncenters[village],collectioncenters[collection_center_id])</f>
        <v>CC_157</v>
      </c>
      <c r="L922" t="str">
        <f>_xlfn.XLOOKUP(scd[[#This Row],[district]],chillingcenters[district],chillingcenters[chilling_center_id])</f>
        <v>Chill_9</v>
      </c>
      <c r="M922" t="str">
        <f>_xlfn.XLOOKUP(scd[[#This Row],[chilling_center_id]],chillingcenters[chilling_center_id],chillingcenters[zone])</f>
        <v>TN2</v>
      </c>
      <c r="N922" t="str">
        <f>_xlfn.XLOOKUP(scd[[#This Row],[zone]],plants[zone],plants[processing_plant_id])</f>
        <v>Plant_10</v>
      </c>
      <c r="O922" t="s">
        <v>178</v>
      </c>
      <c r="P922">
        <v>4.8</v>
      </c>
      <c r="Q922">
        <v>10.5</v>
      </c>
      <c r="R922">
        <v>4.8499999999999996</v>
      </c>
      <c r="S922">
        <v>8.24</v>
      </c>
      <c r="T922">
        <v>30.3</v>
      </c>
      <c r="U922">
        <v>9.1999999999999993</v>
      </c>
      <c r="V922" t="b">
        <v>1</v>
      </c>
      <c r="W922">
        <v>7.0000000000000007E-2</v>
      </c>
      <c r="X922">
        <v>515.97</v>
      </c>
      <c r="Y922" s="1">
        <v>45717</v>
      </c>
      <c r="Z922" t="s">
        <v>41</v>
      </c>
      <c r="AA922" t="s">
        <v>42</v>
      </c>
      <c r="AB922" t="s">
        <v>1703</v>
      </c>
      <c r="AC922">
        <v>91</v>
      </c>
      <c r="AD922">
        <v>10.43</v>
      </c>
      <c r="AE922">
        <v>49.47</v>
      </c>
    </row>
    <row r="923" spans="1:31" x14ac:dyDescent="0.25">
      <c r="A923" t="s">
        <v>1739</v>
      </c>
      <c r="B923" s="1">
        <v>45765</v>
      </c>
      <c r="C923" s="2">
        <v>45765.234027777777</v>
      </c>
      <c r="D923" s="2">
        <v>45765.254861111112</v>
      </c>
      <c r="E923" t="s">
        <v>1740</v>
      </c>
      <c r="F923" t="str">
        <f>_xlfn.XLOOKUP(scd[[#This Row],[farm_id]],farms[farm_id],farms[farmer_name])</f>
        <v>Farmer_838</v>
      </c>
      <c r="G923" t="str">
        <f>_xlfn.XLOOKUP(scd[[#This Row],[farm_id]],farms[farm_id],farms[village])</f>
        <v>Village_35</v>
      </c>
      <c r="H923" t="str">
        <f>_xlfn.XLOOKUP(scd[[#This Row],[farm_id]],farms[farm_id],farms[district])</f>
        <v>Karnal</v>
      </c>
      <c r="I923" t="str">
        <f>_xlfn.XLOOKUP(scd[[#This Row],[farm_id]],farms[farm_id],farms[state])</f>
        <v>Haryana</v>
      </c>
      <c r="J923" t="str">
        <f>_xlfn.XLOOKUP(scd[[#This Row],[district]],cooperatives[district],cooperatives[cooperative_id])</f>
        <v>Coop_1</v>
      </c>
      <c r="K923" t="str">
        <f>_xlfn.XLOOKUP(scd[[#This Row],[village]],collectioncenters[village],collectioncenters[collection_center_id])</f>
        <v>CC_128</v>
      </c>
      <c r="L923" t="str">
        <f>_xlfn.XLOOKUP(scd[[#This Row],[district]],chillingcenters[district],chillingcenters[chilling_center_id])</f>
        <v>Chill_1</v>
      </c>
      <c r="M923" t="str">
        <f>_xlfn.XLOOKUP(scd[[#This Row],[chilling_center_id]],chillingcenters[chilling_center_id],chillingcenters[zone])</f>
        <v>HR1</v>
      </c>
      <c r="N923" t="str">
        <f>_xlfn.XLOOKUP(scd[[#This Row],[zone]],plants[zone],plants[processing_plant_id])</f>
        <v>Plant_11</v>
      </c>
      <c r="O923" t="s">
        <v>215</v>
      </c>
      <c r="P923">
        <v>17.600000000000001</v>
      </c>
      <c r="Q923">
        <v>27.2</v>
      </c>
      <c r="R923">
        <v>4.8499999999999996</v>
      </c>
      <c r="S923">
        <v>8.68</v>
      </c>
      <c r="T923">
        <v>27.8</v>
      </c>
      <c r="U923">
        <v>5.3</v>
      </c>
      <c r="V923" t="b">
        <v>1</v>
      </c>
      <c r="W923">
        <v>0</v>
      </c>
      <c r="X923">
        <v>1381.49</v>
      </c>
      <c r="Y923" s="1">
        <v>45767</v>
      </c>
      <c r="Z923" t="s">
        <v>41</v>
      </c>
      <c r="AA923" t="s">
        <v>42</v>
      </c>
      <c r="AB923" t="s">
        <v>1741</v>
      </c>
      <c r="AC923">
        <v>30</v>
      </c>
      <c r="AD923">
        <v>27.2</v>
      </c>
      <c r="AE923">
        <v>50.79</v>
      </c>
    </row>
    <row r="924" spans="1:31" x14ac:dyDescent="0.25">
      <c r="A924" t="s">
        <v>2326</v>
      </c>
      <c r="B924" s="1">
        <v>45794</v>
      </c>
      <c r="C924" s="2">
        <v>45794.243750000001</v>
      </c>
      <c r="D924" s="2">
        <v>45794.29791666667</v>
      </c>
      <c r="E924" t="s">
        <v>294</v>
      </c>
      <c r="F924" t="str">
        <f>_xlfn.XLOOKUP(scd[[#This Row],[farm_id]],farms[farm_id],farms[farmer_name])</f>
        <v>Farmer_411</v>
      </c>
      <c r="G924" t="str">
        <f>_xlfn.XLOOKUP(scd[[#This Row],[farm_id]],farms[farm_id],farms[village])</f>
        <v>Village_142</v>
      </c>
      <c r="H924" t="str">
        <f>_xlfn.XLOOKUP(scd[[#This Row],[farm_id]],farms[farm_id],farms[district])</f>
        <v>Panipat</v>
      </c>
      <c r="I924" t="str">
        <f>_xlfn.XLOOKUP(scd[[#This Row],[farm_id]],farms[farm_id],farms[state])</f>
        <v>Haryana</v>
      </c>
      <c r="J924" t="str">
        <f>_xlfn.XLOOKUP(scd[[#This Row],[district]],cooperatives[district],cooperatives[cooperative_id])</f>
        <v>Coop_28</v>
      </c>
      <c r="K924" t="str">
        <f>_xlfn.XLOOKUP(scd[[#This Row],[village]],collectioncenters[village],collectioncenters[collection_center_id])</f>
        <v>CC_49</v>
      </c>
      <c r="L924" t="str">
        <f>_xlfn.XLOOKUP(scd[[#This Row],[district]],chillingcenters[district],chillingcenters[chilling_center_id])</f>
        <v>Chill_28</v>
      </c>
      <c r="M924" t="str">
        <f>_xlfn.XLOOKUP(scd[[#This Row],[chilling_center_id]],chillingcenters[chilling_center_id],chillingcenters[zone])</f>
        <v>HR2</v>
      </c>
      <c r="N924" t="str">
        <f>_xlfn.XLOOKUP(scd[[#This Row],[zone]],plants[zone],plants[processing_plant_id])</f>
        <v>Plant_12</v>
      </c>
      <c r="O924" t="s">
        <v>393</v>
      </c>
      <c r="P924">
        <v>11.6</v>
      </c>
      <c r="Q924">
        <v>208.8</v>
      </c>
      <c r="R924">
        <v>4.8499999999999996</v>
      </c>
      <c r="S924">
        <v>8.18</v>
      </c>
      <c r="T924">
        <v>28.9</v>
      </c>
      <c r="U924">
        <v>6.9</v>
      </c>
      <c r="V924" t="b">
        <v>1</v>
      </c>
      <c r="W924">
        <v>0</v>
      </c>
      <c r="X924">
        <v>10291.75</v>
      </c>
      <c r="Y924" s="1">
        <v>45797</v>
      </c>
      <c r="Z924" t="s">
        <v>41</v>
      </c>
      <c r="AA924" t="s">
        <v>42</v>
      </c>
      <c r="AB924" t="s">
        <v>2327</v>
      </c>
      <c r="AC924">
        <v>78</v>
      </c>
      <c r="AD924">
        <v>208.8</v>
      </c>
      <c r="AE924">
        <v>49.29</v>
      </c>
    </row>
    <row r="925" spans="1:31" x14ac:dyDescent="0.25">
      <c r="A925" t="s">
        <v>2631</v>
      </c>
      <c r="B925" s="1">
        <v>45742</v>
      </c>
      <c r="C925" s="2">
        <v>45742.244444444441</v>
      </c>
      <c r="D925" s="2">
        <v>45742.256944444445</v>
      </c>
      <c r="E925" t="s">
        <v>2632</v>
      </c>
      <c r="F925" t="str">
        <f>_xlfn.XLOOKUP(scd[[#This Row],[farm_id]],farms[farm_id],farms[farmer_name])</f>
        <v>Farmer_895</v>
      </c>
      <c r="G925" t="str">
        <f>_xlfn.XLOOKUP(scd[[#This Row],[farm_id]],farms[farm_id],farms[village])</f>
        <v>Village_30</v>
      </c>
      <c r="H925" t="str">
        <f>_xlfn.XLOOKUP(scd[[#This Row],[farm_id]],farms[farm_id],farms[district])</f>
        <v>Jodhpur</v>
      </c>
      <c r="I925" t="str">
        <f>_xlfn.XLOOKUP(scd[[#This Row],[farm_id]],farms[farm_id],farms[state])</f>
        <v>Rajasthan</v>
      </c>
      <c r="J925" t="str">
        <f>_xlfn.XLOOKUP(scd[[#This Row],[district]],cooperatives[district],cooperatives[cooperative_id])</f>
        <v>Coop_23</v>
      </c>
      <c r="K925" t="str">
        <f>_xlfn.XLOOKUP(scd[[#This Row],[village]],collectioncenters[village],collectioncenters[collection_center_id])</f>
        <v>CC_123</v>
      </c>
      <c r="L925" t="str">
        <f>_xlfn.XLOOKUP(scd[[#This Row],[district]],chillingcenters[district],chillingcenters[chilling_center_id])</f>
        <v>Chill_23</v>
      </c>
      <c r="M925" t="str">
        <f>_xlfn.XLOOKUP(scd[[#This Row],[chilling_center_id]],chillingcenters[chilling_center_id],chillingcenters[zone])</f>
        <v>RJ2</v>
      </c>
      <c r="N925" t="str">
        <f>_xlfn.XLOOKUP(scd[[#This Row],[zone]],plants[zone],plants[processing_plant_id])</f>
        <v>Plant_5</v>
      </c>
      <c r="O925" t="s">
        <v>163</v>
      </c>
      <c r="P925">
        <v>7.6</v>
      </c>
      <c r="Q925">
        <v>48.6</v>
      </c>
      <c r="R925">
        <v>4.8499999999999996</v>
      </c>
      <c r="S925">
        <v>8.5399999999999991</v>
      </c>
      <c r="T925">
        <v>27.9</v>
      </c>
      <c r="U925">
        <v>6.3</v>
      </c>
      <c r="V925" t="b">
        <v>1</v>
      </c>
      <c r="W925">
        <v>0.61</v>
      </c>
      <c r="X925">
        <v>2417.2600000000002</v>
      </c>
      <c r="Y925" s="1">
        <v>45742</v>
      </c>
      <c r="Z925" t="s">
        <v>41</v>
      </c>
      <c r="AA925" t="s">
        <v>109</v>
      </c>
      <c r="AB925" t="s">
        <v>2633</v>
      </c>
      <c r="AC925">
        <v>18</v>
      </c>
      <c r="AD925">
        <v>47.99</v>
      </c>
      <c r="AE925">
        <v>50.37</v>
      </c>
    </row>
    <row r="926" spans="1:31" x14ac:dyDescent="0.25">
      <c r="A926" t="s">
        <v>2784</v>
      </c>
      <c r="B926" s="1">
        <v>45836</v>
      </c>
      <c r="C926" s="2">
        <v>45836.26666666667</v>
      </c>
      <c r="D926" s="2">
        <v>45836.271527777775</v>
      </c>
      <c r="E926" t="s">
        <v>2785</v>
      </c>
      <c r="F926" t="str">
        <f>_xlfn.XLOOKUP(scd[[#This Row],[farm_id]],farms[farm_id],farms[farmer_name])</f>
        <v>Farmer_195</v>
      </c>
      <c r="G926" t="str">
        <f>_xlfn.XLOOKUP(scd[[#This Row],[farm_id]],farms[farm_id],farms[village])</f>
        <v>Village_26</v>
      </c>
      <c r="H926" t="str">
        <f>_xlfn.XLOOKUP(scd[[#This Row],[farm_id]],farms[farm_id],farms[district])</f>
        <v>Coimbatore</v>
      </c>
      <c r="I926" t="str">
        <f>_xlfn.XLOOKUP(scd[[#This Row],[farm_id]],farms[farm_id],farms[state])</f>
        <v>Tamil Nadu</v>
      </c>
      <c r="J926" t="str">
        <f>_xlfn.XLOOKUP(scd[[#This Row],[district]],cooperatives[district],cooperatives[cooperative_id])</f>
        <v>Coop_25</v>
      </c>
      <c r="K926" t="str">
        <f>_xlfn.XLOOKUP(scd[[#This Row],[village]],collectioncenters[village],collectioncenters[collection_center_id])</f>
        <v>CC_118</v>
      </c>
      <c r="L926" t="str">
        <f>_xlfn.XLOOKUP(scd[[#This Row],[district]],chillingcenters[district],chillingcenters[chilling_center_id])</f>
        <v>Chill_25</v>
      </c>
      <c r="M926" t="str">
        <f>_xlfn.XLOOKUP(scd[[#This Row],[chilling_center_id]],chillingcenters[chilling_center_id],chillingcenters[zone])</f>
        <v>TN2</v>
      </c>
      <c r="N926" t="str">
        <f>_xlfn.XLOOKUP(scd[[#This Row],[zone]],plants[zone],plants[processing_plant_id])</f>
        <v>Plant_10</v>
      </c>
      <c r="O926" t="s">
        <v>674</v>
      </c>
      <c r="P926">
        <v>6.6</v>
      </c>
      <c r="Q926">
        <v>113.4</v>
      </c>
      <c r="R926">
        <v>4.8499999999999996</v>
      </c>
      <c r="S926">
        <v>8.6199999999999992</v>
      </c>
      <c r="T926">
        <v>28.7</v>
      </c>
      <c r="U926">
        <v>28.4</v>
      </c>
      <c r="V926" t="b">
        <v>0</v>
      </c>
      <c r="W926">
        <v>0.16</v>
      </c>
      <c r="X926">
        <v>5731.08</v>
      </c>
      <c r="Y926" s="1">
        <v>45843</v>
      </c>
      <c r="Z926" t="s">
        <v>41</v>
      </c>
      <c r="AA926" t="s">
        <v>42</v>
      </c>
      <c r="AB926" t="s">
        <v>2786</v>
      </c>
      <c r="AC926">
        <v>7</v>
      </c>
      <c r="AD926">
        <v>113.24</v>
      </c>
      <c r="AE926">
        <v>50.61</v>
      </c>
    </row>
    <row r="927" spans="1:31" x14ac:dyDescent="0.25">
      <c r="A927" t="s">
        <v>2988</v>
      </c>
      <c r="B927" s="1">
        <v>45764</v>
      </c>
      <c r="C927" s="2">
        <v>45764.21875</v>
      </c>
      <c r="D927" s="2">
        <v>45764.265972222223</v>
      </c>
      <c r="E927" t="s">
        <v>2989</v>
      </c>
      <c r="F927" t="str">
        <f>_xlfn.XLOOKUP(scd[[#This Row],[farm_id]],farms[farm_id],farms[farmer_name])</f>
        <v>Farmer_898</v>
      </c>
      <c r="G927" t="str">
        <f>_xlfn.XLOOKUP(scd[[#This Row],[farm_id]],farms[farm_id],farms[village])</f>
        <v>Village_52</v>
      </c>
      <c r="H927" t="str">
        <f>_xlfn.XLOOKUP(scd[[#This Row],[farm_id]],farms[farm_id],farms[district])</f>
        <v>Karnal</v>
      </c>
      <c r="I927" t="str">
        <f>_xlfn.XLOOKUP(scd[[#This Row],[farm_id]],farms[farm_id],farms[state])</f>
        <v>Haryana</v>
      </c>
      <c r="J927" t="str">
        <f>_xlfn.XLOOKUP(scd[[#This Row],[district]],cooperatives[district],cooperatives[cooperative_id])</f>
        <v>Coop_1</v>
      </c>
      <c r="K927" t="str">
        <f>_xlfn.XLOOKUP(scd[[#This Row],[village]],collectioncenters[village],collectioncenters[collection_center_id])</f>
        <v>CC_147</v>
      </c>
      <c r="L927" t="str">
        <f>_xlfn.XLOOKUP(scd[[#This Row],[district]],chillingcenters[district],chillingcenters[chilling_center_id])</f>
        <v>Chill_1</v>
      </c>
      <c r="M927" t="str">
        <f>_xlfn.XLOOKUP(scd[[#This Row],[chilling_center_id]],chillingcenters[chilling_center_id],chillingcenters[zone])</f>
        <v>HR1</v>
      </c>
      <c r="N927" t="str">
        <f>_xlfn.XLOOKUP(scd[[#This Row],[zone]],plants[zone],plants[processing_plant_id])</f>
        <v>Plant_11</v>
      </c>
      <c r="O927" t="s">
        <v>539</v>
      </c>
      <c r="P927">
        <v>23.5</v>
      </c>
      <c r="Q927">
        <v>20.8</v>
      </c>
      <c r="R927">
        <v>4.8499999999999996</v>
      </c>
      <c r="S927">
        <v>8.1999999999999993</v>
      </c>
      <c r="T927">
        <v>26.8</v>
      </c>
      <c r="U927">
        <v>4.0999999999999996</v>
      </c>
      <c r="V927" t="b">
        <v>1</v>
      </c>
      <c r="W927">
        <v>0</v>
      </c>
      <c r="X927">
        <v>1026.48</v>
      </c>
      <c r="Y927" s="1">
        <v>45765</v>
      </c>
      <c r="Z927" t="s">
        <v>41</v>
      </c>
      <c r="AA927" t="s">
        <v>42</v>
      </c>
      <c r="AB927" t="s">
        <v>2990</v>
      </c>
      <c r="AC927">
        <v>68</v>
      </c>
      <c r="AD927">
        <v>20.8</v>
      </c>
      <c r="AE927">
        <v>49.35</v>
      </c>
    </row>
    <row r="928" spans="1:31" x14ac:dyDescent="0.25">
      <c r="A928" t="s">
        <v>1251</v>
      </c>
      <c r="B928" s="1">
        <v>45804</v>
      </c>
      <c r="C928" s="2">
        <v>45804.40347222222</v>
      </c>
      <c r="D928" s="2">
        <v>45804.461805555555</v>
      </c>
      <c r="E928" t="s">
        <v>1252</v>
      </c>
      <c r="F928" t="str">
        <f>_xlfn.XLOOKUP(scd[[#This Row],[farm_id]],farms[farm_id],farms[farmer_name])</f>
        <v>Farmer_732</v>
      </c>
      <c r="G928" t="str">
        <f>_xlfn.XLOOKUP(scd[[#This Row],[farm_id]],farms[farm_id],farms[village])</f>
        <v>Village_172</v>
      </c>
      <c r="H928" t="str">
        <f>_xlfn.XLOOKUP(scd[[#This Row],[farm_id]],farms[farm_id],farms[district])</f>
        <v>Vadodara</v>
      </c>
      <c r="I928" t="str">
        <f>_xlfn.XLOOKUP(scd[[#This Row],[farm_id]],farms[farm_id],farms[state])</f>
        <v>Gujarat</v>
      </c>
      <c r="J928" t="str">
        <f>_xlfn.XLOOKUP(scd[[#This Row],[district]],cooperatives[district],cooperatives[cooperative_id])</f>
        <v>Coop_6</v>
      </c>
      <c r="K928" t="str">
        <f>_xlfn.XLOOKUP(scd[[#This Row],[village]],collectioncenters[village],collectioncenters[collection_center_id])</f>
        <v>CC_82</v>
      </c>
      <c r="L928" t="str">
        <f>_xlfn.XLOOKUP(scd[[#This Row],[district]],chillingcenters[district],chillingcenters[chilling_center_id])</f>
        <v>Chill_6</v>
      </c>
      <c r="M928" t="str">
        <f>_xlfn.XLOOKUP(scd[[#This Row],[chilling_center_id]],chillingcenters[chilling_center_id],chillingcenters[zone])</f>
        <v>MH1</v>
      </c>
      <c r="N928" t="str">
        <f>_xlfn.XLOOKUP(scd[[#This Row],[zone]],plants[zone],plants[processing_plant_id])</f>
        <v>Plant_4</v>
      </c>
      <c r="O928" t="s">
        <v>545</v>
      </c>
      <c r="P928">
        <v>11.4</v>
      </c>
      <c r="Q928">
        <v>31.7</v>
      </c>
      <c r="R928">
        <v>4.8600000000000003</v>
      </c>
      <c r="S928">
        <v>8.82</v>
      </c>
      <c r="T928">
        <v>40.1</v>
      </c>
      <c r="U928">
        <v>35</v>
      </c>
      <c r="V928" t="b">
        <v>0</v>
      </c>
      <c r="W928">
        <v>3.59</v>
      </c>
      <c r="X928">
        <v>1440.92</v>
      </c>
      <c r="Y928" s="1">
        <v>45804</v>
      </c>
      <c r="Z928" t="s">
        <v>118</v>
      </c>
      <c r="AA928" t="s">
        <v>42</v>
      </c>
      <c r="AB928" t="s">
        <v>1253</v>
      </c>
      <c r="AC928">
        <v>84</v>
      </c>
      <c r="AD928">
        <v>28.11</v>
      </c>
      <c r="AE928">
        <v>51.26</v>
      </c>
    </row>
    <row r="929" spans="1:31" x14ac:dyDescent="0.25">
      <c r="A929" t="s">
        <v>1923</v>
      </c>
      <c r="B929" s="1">
        <v>45833</v>
      </c>
      <c r="C929" s="2">
        <v>45833.455555555556</v>
      </c>
      <c r="D929" s="2">
        <v>45833.53402777778</v>
      </c>
      <c r="E929" t="s">
        <v>1513</v>
      </c>
      <c r="F929" t="str">
        <f>_xlfn.XLOOKUP(scd[[#This Row],[farm_id]],farms[farm_id],farms[farmer_name])</f>
        <v>Farmer_554</v>
      </c>
      <c r="G929" t="str">
        <f>_xlfn.XLOOKUP(scd[[#This Row],[farm_id]],farms[farm_id],farms[village])</f>
        <v>Village_121</v>
      </c>
      <c r="H929" t="str">
        <f>_xlfn.XLOOKUP(scd[[#This Row],[farm_id]],farms[farm_id],farms[district])</f>
        <v>Belgaum</v>
      </c>
      <c r="I929" t="str">
        <f>_xlfn.XLOOKUP(scd[[#This Row],[farm_id]],farms[farm_id],farms[state])</f>
        <v>Karnataka</v>
      </c>
      <c r="J929" t="str">
        <f>_xlfn.XLOOKUP(scd[[#This Row],[district]],cooperatives[district],cooperatives[cooperative_id])</f>
        <v>Coop_21</v>
      </c>
      <c r="K929" t="str">
        <f>_xlfn.XLOOKUP(scd[[#This Row],[village]],collectioncenters[village],collectioncenters[collection_center_id])</f>
        <v>CC_26</v>
      </c>
      <c r="L929" t="str">
        <f>_xlfn.XLOOKUP(scd[[#This Row],[district]],chillingcenters[district],chillingcenters[chilling_center_id])</f>
        <v>Chill_21</v>
      </c>
      <c r="M929" t="str">
        <f>_xlfn.XLOOKUP(scd[[#This Row],[chilling_center_id]],chillingcenters[chilling_center_id],chillingcenters[zone])</f>
        <v>KA2</v>
      </c>
      <c r="N929" t="str">
        <f>_xlfn.XLOOKUP(scd[[#This Row],[zone]],plants[zone],plants[processing_plant_id])</f>
        <v>Plant_8</v>
      </c>
      <c r="O929" t="s">
        <v>497</v>
      </c>
      <c r="P929">
        <v>15.5</v>
      </c>
      <c r="Q929">
        <v>9.5</v>
      </c>
      <c r="R929">
        <v>4.8600000000000003</v>
      </c>
      <c r="S929">
        <v>8.4600000000000009</v>
      </c>
      <c r="T929">
        <v>32.5</v>
      </c>
      <c r="U929">
        <v>12</v>
      </c>
      <c r="V929" t="b">
        <v>1</v>
      </c>
      <c r="W929">
        <v>0</v>
      </c>
      <c r="X929">
        <v>476.71</v>
      </c>
      <c r="Y929" s="1">
        <v>45840</v>
      </c>
      <c r="Z929" t="s">
        <v>76</v>
      </c>
      <c r="AA929" t="s">
        <v>216</v>
      </c>
      <c r="AB929" t="s">
        <v>1924</v>
      </c>
      <c r="AC929">
        <v>113</v>
      </c>
      <c r="AD929">
        <v>9.5</v>
      </c>
      <c r="AE929">
        <v>50.18</v>
      </c>
    </row>
    <row r="930" spans="1:31" x14ac:dyDescent="0.25">
      <c r="A930" t="s">
        <v>1997</v>
      </c>
      <c r="B930" s="1">
        <v>45809</v>
      </c>
      <c r="C930" s="2">
        <v>45809.372916666667</v>
      </c>
      <c r="D930" s="2">
        <v>45809.425694444442</v>
      </c>
      <c r="E930" t="s">
        <v>1054</v>
      </c>
      <c r="F930" t="str">
        <f>_xlfn.XLOOKUP(scd[[#This Row],[farm_id]],farms[farm_id],farms[farmer_name])</f>
        <v>Farmer_777</v>
      </c>
      <c r="G930" t="str">
        <f>_xlfn.XLOOKUP(scd[[#This Row],[farm_id]],farms[farm_id],farms[village])</f>
        <v>Village_48</v>
      </c>
      <c r="H930" t="str">
        <f>_xlfn.XLOOKUP(scd[[#This Row],[farm_id]],farms[farm_id],farms[district])</f>
        <v>Mysore</v>
      </c>
      <c r="I930" t="str">
        <f>_xlfn.XLOOKUP(scd[[#This Row],[farm_id]],farms[farm_id],farms[state])</f>
        <v>Karnataka</v>
      </c>
      <c r="J930" t="str">
        <f>_xlfn.XLOOKUP(scd[[#This Row],[district]],cooperatives[district],cooperatives[cooperative_id])</f>
        <v>Coop_11</v>
      </c>
      <c r="K930" t="str">
        <f>_xlfn.XLOOKUP(scd[[#This Row],[village]],collectioncenters[village],collectioncenters[collection_center_id])</f>
        <v>CC_142</v>
      </c>
      <c r="L930" t="str">
        <f>_xlfn.XLOOKUP(scd[[#This Row],[district]],chillingcenters[district],chillingcenters[chilling_center_id])</f>
        <v>Chill_11</v>
      </c>
      <c r="M930" t="str">
        <f>_xlfn.XLOOKUP(scd[[#This Row],[chilling_center_id]],chillingcenters[chilling_center_id],chillingcenters[zone])</f>
        <v>KA1</v>
      </c>
      <c r="N930" t="str">
        <f>_xlfn.XLOOKUP(scd[[#This Row],[zone]],plants[zone],plants[processing_plant_id])</f>
        <v>Plant_6</v>
      </c>
      <c r="O930" t="s">
        <v>231</v>
      </c>
      <c r="P930">
        <v>2.2000000000000002</v>
      </c>
      <c r="Q930">
        <v>110.9</v>
      </c>
      <c r="R930">
        <v>4.8600000000000003</v>
      </c>
      <c r="S930">
        <v>9.02</v>
      </c>
      <c r="T930">
        <v>25.6</v>
      </c>
      <c r="U930">
        <v>2.1</v>
      </c>
      <c r="V930" t="b">
        <v>1</v>
      </c>
      <c r="W930">
        <v>0.02</v>
      </c>
      <c r="X930">
        <v>5750.24</v>
      </c>
      <c r="Y930" s="1">
        <v>45812</v>
      </c>
      <c r="Z930" t="s">
        <v>41</v>
      </c>
      <c r="AA930" t="s">
        <v>42</v>
      </c>
      <c r="AB930" t="s">
        <v>1998</v>
      </c>
      <c r="AC930">
        <v>76</v>
      </c>
      <c r="AD930">
        <v>110.88</v>
      </c>
      <c r="AE930">
        <v>51.86</v>
      </c>
    </row>
    <row r="931" spans="1:31" x14ac:dyDescent="0.25">
      <c r="A931" t="s">
        <v>2368</v>
      </c>
      <c r="B931" s="1">
        <v>45702</v>
      </c>
      <c r="C931" s="2">
        <v>45702.398611111108</v>
      </c>
      <c r="D931" s="2">
        <v>45702.402083333334</v>
      </c>
      <c r="E931" t="s">
        <v>1385</v>
      </c>
      <c r="F931" t="str">
        <f>_xlfn.XLOOKUP(scd[[#This Row],[farm_id]],farms[farm_id],farms[farmer_name])</f>
        <v>Farmer_130</v>
      </c>
      <c r="G931" t="str">
        <f>_xlfn.XLOOKUP(scd[[#This Row],[farm_id]],farms[farm_id],farms[village])</f>
        <v>Village_76</v>
      </c>
      <c r="H931" t="str">
        <f>_xlfn.XLOOKUP(scd[[#This Row],[farm_id]],farms[farm_id],farms[district])</f>
        <v>Jalandhar</v>
      </c>
      <c r="I931" t="str">
        <f>_xlfn.XLOOKUP(scd[[#This Row],[farm_id]],farms[farm_id],farms[state])</f>
        <v>Punjab</v>
      </c>
      <c r="J931" t="str">
        <f>_xlfn.XLOOKUP(scd[[#This Row],[district]],cooperatives[district],cooperatives[cooperative_id])</f>
        <v>Coop_26</v>
      </c>
      <c r="K931" t="str">
        <f>_xlfn.XLOOKUP(scd[[#This Row],[village]],collectioncenters[village],collectioncenters[collection_center_id])</f>
        <v>CC_172</v>
      </c>
      <c r="L931" t="str">
        <f>_xlfn.XLOOKUP(scd[[#This Row],[district]],chillingcenters[district],chillingcenters[chilling_center_id])</f>
        <v>Chill_26</v>
      </c>
      <c r="M931" t="str">
        <f>_xlfn.XLOOKUP(scd[[#This Row],[chilling_center_id]],chillingcenters[chilling_center_id],chillingcenters[zone])</f>
        <v>PJ1</v>
      </c>
      <c r="N931" t="str">
        <f>_xlfn.XLOOKUP(scd[[#This Row],[zone]],plants[zone],plants[processing_plant_id])</f>
        <v>Plant_3</v>
      </c>
      <c r="O931" t="s">
        <v>399</v>
      </c>
      <c r="P931">
        <v>21.1</v>
      </c>
      <c r="Q931">
        <v>80.2</v>
      </c>
      <c r="R931">
        <v>4.87</v>
      </c>
      <c r="S931">
        <v>8.85</v>
      </c>
      <c r="T931">
        <v>36.200000000000003</v>
      </c>
      <c r="U931">
        <v>12</v>
      </c>
      <c r="V931" t="b">
        <v>0</v>
      </c>
      <c r="W931">
        <v>1.54</v>
      </c>
      <c r="X931">
        <v>4043.12</v>
      </c>
      <c r="Y931" s="1">
        <v>45702</v>
      </c>
      <c r="Z931" t="s">
        <v>118</v>
      </c>
      <c r="AA931" t="s">
        <v>42</v>
      </c>
      <c r="AB931" t="s">
        <v>2370</v>
      </c>
      <c r="AC931">
        <v>5</v>
      </c>
      <c r="AD931">
        <v>78.66</v>
      </c>
      <c r="AE931">
        <v>51.4</v>
      </c>
    </row>
    <row r="932" spans="1:31" x14ac:dyDescent="0.25">
      <c r="A932" t="s">
        <v>2497</v>
      </c>
      <c r="B932" s="1">
        <v>45671</v>
      </c>
      <c r="C932" s="2">
        <v>45671.38958333333</v>
      </c>
      <c r="D932" s="2">
        <v>45671.393750000003</v>
      </c>
      <c r="E932" t="s">
        <v>2498</v>
      </c>
      <c r="F932" t="str">
        <f>_xlfn.XLOOKUP(scd[[#This Row],[farm_id]],farms[farm_id],farms[farmer_name])</f>
        <v>Farmer_691</v>
      </c>
      <c r="G932" t="str">
        <f>_xlfn.XLOOKUP(scd[[#This Row],[farm_id]],farms[farm_id],farms[village])</f>
        <v>Village_13</v>
      </c>
      <c r="H932" t="str">
        <f>_xlfn.XLOOKUP(scd[[#This Row],[farm_id]],farms[farm_id],farms[district])</f>
        <v>Ludhiana</v>
      </c>
      <c r="I932" t="str">
        <f>_xlfn.XLOOKUP(scd[[#This Row],[farm_id]],farms[farm_id],farms[state])</f>
        <v>Punjab</v>
      </c>
      <c r="J932" t="str">
        <f>_xlfn.XLOOKUP(scd[[#This Row],[district]],cooperatives[district],cooperatives[cooperative_id])</f>
        <v>Coop_27</v>
      </c>
      <c r="K932" t="str">
        <f>_xlfn.XLOOKUP(scd[[#This Row],[village]],collectioncenters[village],collectioncenters[collection_center_id])</f>
        <v>CC_35</v>
      </c>
      <c r="L932" t="str">
        <f>_xlfn.XLOOKUP(scd[[#This Row],[district]],chillingcenters[district],chillingcenters[chilling_center_id])</f>
        <v>Chill_27</v>
      </c>
      <c r="M932" t="str">
        <f>_xlfn.XLOOKUP(scd[[#This Row],[chilling_center_id]],chillingcenters[chilling_center_id],chillingcenters[zone])</f>
        <v>PJ2</v>
      </c>
      <c r="N932" t="str">
        <f>_xlfn.XLOOKUP(scd[[#This Row],[zone]],plants[zone],plants[processing_plant_id])</f>
        <v>Plant_7</v>
      </c>
      <c r="O932" t="s">
        <v>718</v>
      </c>
      <c r="P932">
        <v>1.4</v>
      </c>
      <c r="Q932">
        <v>43.9</v>
      </c>
      <c r="R932">
        <v>4.87</v>
      </c>
      <c r="S932">
        <v>8.52</v>
      </c>
      <c r="T932">
        <v>28.6</v>
      </c>
      <c r="U932">
        <v>6.5</v>
      </c>
      <c r="V932" t="b">
        <v>1</v>
      </c>
      <c r="W932">
        <v>0.14000000000000001</v>
      </c>
      <c r="X932">
        <v>2205.94</v>
      </c>
      <c r="Y932" s="1">
        <v>45678</v>
      </c>
      <c r="Z932" t="s">
        <v>76</v>
      </c>
      <c r="AA932" t="s">
        <v>109</v>
      </c>
      <c r="AB932" t="s">
        <v>2499</v>
      </c>
      <c r="AC932">
        <v>6</v>
      </c>
      <c r="AD932">
        <v>43.76</v>
      </c>
      <c r="AE932">
        <v>50.41</v>
      </c>
    </row>
    <row r="933" spans="1:31" x14ac:dyDescent="0.25">
      <c r="A933" t="s">
        <v>3087</v>
      </c>
      <c r="B933" s="1">
        <v>45682</v>
      </c>
      <c r="C933" s="2">
        <v>45682.198611111111</v>
      </c>
      <c r="D933" s="2">
        <v>45682.238888888889</v>
      </c>
      <c r="E933" t="s">
        <v>3088</v>
      </c>
      <c r="F933" t="str">
        <f>_xlfn.XLOOKUP(scd[[#This Row],[farm_id]],farms[farm_id],farms[farmer_name])</f>
        <v>Farmer_834</v>
      </c>
      <c r="G933" t="str">
        <f>_xlfn.XLOOKUP(scd[[#This Row],[farm_id]],farms[farm_id],farms[village])</f>
        <v>Village_161</v>
      </c>
      <c r="H933" t="str">
        <f>_xlfn.XLOOKUP(scd[[#This Row],[farm_id]],farms[farm_id],farms[district])</f>
        <v>Gurugram</v>
      </c>
      <c r="I933" t="str">
        <f>_xlfn.XLOOKUP(scd[[#This Row],[farm_id]],farms[farm_id],farms[state])</f>
        <v>Haryana</v>
      </c>
      <c r="J933" t="str">
        <f>_xlfn.XLOOKUP(scd[[#This Row],[district]],cooperatives[district],cooperatives[cooperative_id])</f>
        <v>Coop_2</v>
      </c>
      <c r="K933" t="str">
        <f>_xlfn.XLOOKUP(scd[[#This Row],[village]],collectioncenters[village],collectioncenters[collection_center_id])</f>
        <v>CC_70</v>
      </c>
      <c r="L933" t="str">
        <f>_xlfn.XLOOKUP(scd[[#This Row],[district]],chillingcenters[district],chillingcenters[chilling_center_id])</f>
        <v>Chill_2</v>
      </c>
      <c r="M933" t="str">
        <f>_xlfn.XLOOKUP(scd[[#This Row],[chilling_center_id]],chillingcenters[chilling_center_id],chillingcenters[zone])</f>
        <v>HR1</v>
      </c>
      <c r="N933" t="str">
        <f>_xlfn.XLOOKUP(scd[[#This Row],[zone]],plants[zone],plants[processing_plant_id])</f>
        <v>Plant_11</v>
      </c>
      <c r="O933" t="s">
        <v>718</v>
      </c>
      <c r="P933">
        <v>8.4</v>
      </c>
      <c r="Q933">
        <v>107.7</v>
      </c>
      <c r="R933">
        <v>4.87</v>
      </c>
      <c r="S933">
        <v>8.99</v>
      </c>
      <c r="T933">
        <v>32.700000000000003</v>
      </c>
      <c r="U933">
        <v>8.4</v>
      </c>
      <c r="V933" t="b">
        <v>1</v>
      </c>
      <c r="W933">
        <v>0</v>
      </c>
      <c r="X933">
        <v>5581.01</v>
      </c>
      <c r="Y933" s="1">
        <v>45685</v>
      </c>
      <c r="Z933" t="s">
        <v>41</v>
      </c>
      <c r="AA933" t="s">
        <v>42</v>
      </c>
      <c r="AB933" t="s">
        <v>3089</v>
      </c>
      <c r="AC933">
        <v>58</v>
      </c>
      <c r="AD933">
        <v>107.7</v>
      </c>
      <c r="AE933">
        <v>51.82</v>
      </c>
    </row>
    <row r="934" spans="1:31" x14ac:dyDescent="0.25">
      <c r="A934" t="s">
        <v>3095</v>
      </c>
      <c r="B934" s="1">
        <v>45682</v>
      </c>
      <c r="C934" s="2">
        <v>45682.28402777778</v>
      </c>
      <c r="D934" s="2">
        <v>45682.314583333333</v>
      </c>
      <c r="E934" t="s">
        <v>1315</v>
      </c>
      <c r="F934" t="str">
        <f>_xlfn.XLOOKUP(scd[[#This Row],[farm_id]],farms[farm_id],farms[farmer_name])</f>
        <v>Farmer_392</v>
      </c>
      <c r="G934" t="str">
        <f>_xlfn.XLOOKUP(scd[[#This Row],[farm_id]],farms[farm_id],farms[village])</f>
        <v>Village_165</v>
      </c>
      <c r="H934" t="str">
        <f>_xlfn.XLOOKUP(scd[[#This Row],[farm_id]],farms[farm_id],farms[district])</f>
        <v>Surat</v>
      </c>
      <c r="I934" t="str">
        <f>_xlfn.XLOOKUP(scd[[#This Row],[farm_id]],farms[farm_id],farms[state])</f>
        <v>Gujarat</v>
      </c>
      <c r="J934" t="str">
        <f>_xlfn.XLOOKUP(scd[[#This Row],[district]],cooperatives[district],cooperatives[cooperative_id])</f>
        <v>Coop_12</v>
      </c>
      <c r="K934" t="str">
        <f>_xlfn.XLOOKUP(scd[[#This Row],[village]],collectioncenters[village],collectioncenters[collection_center_id])</f>
        <v>CC_74</v>
      </c>
      <c r="L934" t="str">
        <f>_xlfn.XLOOKUP(scd[[#This Row],[district]],chillingcenters[district],chillingcenters[chilling_center_id])</f>
        <v>Chill_12</v>
      </c>
      <c r="M934" t="str">
        <f>_xlfn.XLOOKUP(scd[[#This Row],[chilling_center_id]],chillingcenters[chilling_center_id],chillingcenters[zone])</f>
        <v>MH1</v>
      </c>
      <c r="N934" t="str">
        <f>_xlfn.XLOOKUP(scd[[#This Row],[zone]],plants[zone],plants[processing_plant_id])</f>
        <v>Plant_4</v>
      </c>
      <c r="O934" t="s">
        <v>399</v>
      </c>
      <c r="P934">
        <v>8.6999999999999993</v>
      </c>
      <c r="Q934">
        <v>13</v>
      </c>
      <c r="R934">
        <v>4.87</v>
      </c>
      <c r="S934">
        <v>8.59</v>
      </c>
      <c r="T934">
        <v>29.4</v>
      </c>
      <c r="U934">
        <v>7.7</v>
      </c>
      <c r="V934" t="b">
        <v>1</v>
      </c>
      <c r="W934">
        <v>0.39</v>
      </c>
      <c r="X934">
        <v>638.32000000000005</v>
      </c>
      <c r="Y934" s="1">
        <v>45685</v>
      </c>
      <c r="Z934" t="s">
        <v>76</v>
      </c>
      <c r="AA934" t="s">
        <v>42</v>
      </c>
      <c r="AB934" t="s">
        <v>3096</v>
      </c>
      <c r="AC934">
        <v>44</v>
      </c>
      <c r="AD934">
        <v>12.61</v>
      </c>
      <c r="AE934">
        <v>50.62</v>
      </c>
    </row>
    <row r="935" spans="1:31" x14ac:dyDescent="0.25">
      <c r="A935" t="s">
        <v>3113</v>
      </c>
      <c r="B935" s="1">
        <v>45691</v>
      </c>
      <c r="C935" s="2">
        <v>45691.293055555558</v>
      </c>
      <c r="D935" s="2">
        <v>45691.344444444447</v>
      </c>
      <c r="E935" t="s">
        <v>2902</v>
      </c>
      <c r="F935" t="str">
        <f>_xlfn.XLOOKUP(scd[[#This Row],[farm_id]],farms[farm_id],farms[farmer_name])</f>
        <v>Farmer_413</v>
      </c>
      <c r="G935" t="str">
        <f>_xlfn.XLOOKUP(scd[[#This Row],[farm_id]],farms[farm_id],farms[village])</f>
        <v>Village_43</v>
      </c>
      <c r="H935" t="str">
        <f>_xlfn.XLOOKUP(scd[[#This Row],[farm_id]],farms[farm_id],farms[district])</f>
        <v>Panipat</v>
      </c>
      <c r="I935" t="str">
        <f>_xlfn.XLOOKUP(scd[[#This Row],[farm_id]],farms[farm_id],farms[state])</f>
        <v>Haryana</v>
      </c>
      <c r="J935" t="str">
        <f>_xlfn.XLOOKUP(scd[[#This Row],[district]],cooperatives[district],cooperatives[cooperative_id])</f>
        <v>Coop_28</v>
      </c>
      <c r="K935" t="str">
        <f>_xlfn.XLOOKUP(scd[[#This Row],[village]],collectioncenters[village],collectioncenters[collection_center_id])</f>
        <v>CC_137</v>
      </c>
      <c r="L935" t="str">
        <f>_xlfn.XLOOKUP(scd[[#This Row],[district]],chillingcenters[district],chillingcenters[chilling_center_id])</f>
        <v>Chill_28</v>
      </c>
      <c r="M935" t="str">
        <f>_xlfn.XLOOKUP(scd[[#This Row],[chilling_center_id]],chillingcenters[chilling_center_id],chillingcenters[zone])</f>
        <v>HR2</v>
      </c>
      <c r="N935" t="str">
        <f>_xlfn.XLOOKUP(scd[[#This Row],[zone]],plants[zone],plants[processing_plant_id])</f>
        <v>Plant_12</v>
      </c>
      <c r="O935" t="s">
        <v>453</v>
      </c>
      <c r="P935">
        <v>8.6999999999999993</v>
      </c>
      <c r="Q935">
        <v>32.1</v>
      </c>
      <c r="R935">
        <v>4.87</v>
      </c>
      <c r="S935">
        <v>8.7899999999999991</v>
      </c>
      <c r="T935">
        <v>28.5</v>
      </c>
      <c r="U935">
        <v>7.1</v>
      </c>
      <c r="V935" t="b">
        <v>1</v>
      </c>
      <c r="W935">
        <v>0.17</v>
      </c>
      <c r="X935">
        <v>1635.45</v>
      </c>
      <c r="Y935" s="1">
        <v>45698</v>
      </c>
      <c r="Z935" t="s">
        <v>76</v>
      </c>
      <c r="AA935" t="s">
        <v>42</v>
      </c>
      <c r="AB935" t="s">
        <v>2726</v>
      </c>
      <c r="AC935">
        <v>74</v>
      </c>
      <c r="AD935">
        <v>31.93</v>
      </c>
      <c r="AE935">
        <v>51.22</v>
      </c>
    </row>
    <row r="936" spans="1:31" x14ac:dyDescent="0.25">
      <c r="A936" t="s">
        <v>3165</v>
      </c>
      <c r="B936" s="1">
        <v>45727</v>
      </c>
      <c r="C936" s="2">
        <v>45727.166666666664</v>
      </c>
      <c r="D936" s="2">
        <v>45727.203472222223</v>
      </c>
      <c r="E936" t="s">
        <v>3166</v>
      </c>
      <c r="F936" t="str">
        <f>_xlfn.XLOOKUP(scd[[#This Row],[farm_id]],farms[farm_id],farms[farmer_name])</f>
        <v>Farmer_286</v>
      </c>
      <c r="G936" t="str">
        <f>_xlfn.XLOOKUP(scd[[#This Row],[farm_id]],farms[farm_id],farms[village])</f>
        <v>Village_41</v>
      </c>
      <c r="H936" t="str">
        <f>_xlfn.XLOOKUP(scd[[#This Row],[farm_id]],farms[farm_id],farms[district])</f>
        <v>Belgaum</v>
      </c>
      <c r="I936" t="str">
        <f>_xlfn.XLOOKUP(scd[[#This Row],[farm_id]],farms[farm_id],farms[state])</f>
        <v>Karnataka</v>
      </c>
      <c r="J936" t="str">
        <f>_xlfn.XLOOKUP(scd[[#This Row],[district]],cooperatives[district],cooperatives[cooperative_id])</f>
        <v>Coop_21</v>
      </c>
      <c r="K936" t="str">
        <f>_xlfn.XLOOKUP(scd[[#This Row],[village]],collectioncenters[village],collectioncenters[collection_center_id])</f>
        <v>CC_135</v>
      </c>
      <c r="L936" t="str">
        <f>_xlfn.XLOOKUP(scd[[#This Row],[district]],chillingcenters[district],chillingcenters[chilling_center_id])</f>
        <v>Chill_21</v>
      </c>
      <c r="M936" t="str">
        <f>_xlfn.XLOOKUP(scd[[#This Row],[chilling_center_id]],chillingcenters[chilling_center_id],chillingcenters[zone])</f>
        <v>KA2</v>
      </c>
      <c r="N936" t="str">
        <f>_xlfn.XLOOKUP(scd[[#This Row],[zone]],plants[zone],plants[processing_plant_id])</f>
        <v>Plant_8</v>
      </c>
      <c r="O936" t="s">
        <v>502</v>
      </c>
      <c r="P936">
        <v>44.8</v>
      </c>
      <c r="Q936">
        <v>13.8</v>
      </c>
      <c r="R936">
        <v>4.87</v>
      </c>
      <c r="S936">
        <v>8.4499999999999993</v>
      </c>
      <c r="T936">
        <v>29.9</v>
      </c>
      <c r="U936">
        <v>11.6</v>
      </c>
      <c r="V936" t="b">
        <v>0</v>
      </c>
      <c r="W936">
        <v>2.85</v>
      </c>
      <c r="X936">
        <v>549.69000000000005</v>
      </c>
      <c r="Y936" s="1">
        <v>45734</v>
      </c>
      <c r="Z936" t="s">
        <v>118</v>
      </c>
      <c r="AA936" t="s">
        <v>42</v>
      </c>
      <c r="AB936" t="s">
        <v>3168</v>
      </c>
      <c r="AC936">
        <v>53</v>
      </c>
      <c r="AD936">
        <v>10.95</v>
      </c>
      <c r="AE936">
        <v>50.2</v>
      </c>
    </row>
    <row r="937" spans="1:31" x14ac:dyDescent="0.25">
      <c r="A937" t="s">
        <v>972</v>
      </c>
      <c r="B937" s="1">
        <v>45817</v>
      </c>
      <c r="C937" s="2">
        <v>45817.452777777777</v>
      </c>
      <c r="D937" s="2">
        <v>45817.500694444447</v>
      </c>
      <c r="E937" t="s">
        <v>973</v>
      </c>
      <c r="F937" t="str">
        <f>_xlfn.XLOOKUP(scd[[#This Row],[farm_id]],farms[farm_id],farms[farmer_name])</f>
        <v>Farmer_415</v>
      </c>
      <c r="G937" t="str">
        <f>_xlfn.XLOOKUP(scd[[#This Row],[farm_id]],farms[farm_id],farms[village])</f>
        <v>Village_36</v>
      </c>
      <c r="H937" t="str">
        <f>_xlfn.XLOOKUP(scd[[#This Row],[farm_id]],farms[farm_id],farms[district])</f>
        <v>Jaipur</v>
      </c>
      <c r="I937" t="str">
        <f>_xlfn.XLOOKUP(scd[[#This Row],[farm_id]],farms[farm_id],farms[state])</f>
        <v>Rajasthan</v>
      </c>
      <c r="J937" t="str">
        <f>_xlfn.XLOOKUP(scd[[#This Row],[district]],cooperatives[district],cooperatives[cooperative_id])</f>
        <v>Coop_8</v>
      </c>
      <c r="K937" t="str">
        <f>_xlfn.XLOOKUP(scd[[#This Row],[village]],collectioncenters[village],collectioncenters[collection_center_id])</f>
        <v>CC_129</v>
      </c>
      <c r="L937" t="str">
        <f>_xlfn.XLOOKUP(scd[[#This Row],[district]],chillingcenters[district],chillingcenters[chilling_center_id])</f>
        <v>Chill_8</v>
      </c>
      <c r="M937" t="str">
        <f>_xlfn.XLOOKUP(scd[[#This Row],[chilling_center_id]],chillingcenters[chilling_center_id],chillingcenters[zone])</f>
        <v>RJ1</v>
      </c>
      <c r="N937" t="str">
        <f>_xlfn.XLOOKUP(scd[[#This Row],[zone]],plants[zone],plants[processing_plant_id])</f>
        <v>Plant_2</v>
      </c>
      <c r="O937" t="s">
        <v>674</v>
      </c>
      <c r="P937">
        <v>2.7</v>
      </c>
      <c r="Q937">
        <v>81.599999999999994</v>
      </c>
      <c r="R937">
        <v>4.88</v>
      </c>
      <c r="S937">
        <v>8.6199999999999992</v>
      </c>
      <c r="T937">
        <v>28.5</v>
      </c>
      <c r="U937">
        <v>6.8</v>
      </c>
      <c r="V937" t="b">
        <v>1</v>
      </c>
      <c r="W937">
        <v>0.09</v>
      </c>
      <c r="X937">
        <v>4137.45</v>
      </c>
      <c r="Y937" s="1">
        <v>45818</v>
      </c>
      <c r="Z937" t="s">
        <v>76</v>
      </c>
      <c r="AA937" t="s">
        <v>109</v>
      </c>
      <c r="AB937" t="s">
        <v>974</v>
      </c>
      <c r="AC937">
        <v>69</v>
      </c>
      <c r="AD937">
        <v>81.509999999999906</v>
      </c>
      <c r="AE937">
        <v>50.76</v>
      </c>
    </row>
    <row r="938" spans="1:31" x14ac:dyDescent="0.25">
      <c r="A938" t="s">
        <v>1327</v>
      </c>
      <c r="B938" s="1">
        <v>45767</v>
      </c>
      <c r="C938" s="2">
        <v>45767.197222222225</v>
      </c>
      <c r="D938" s="2">
        <v>45767.223611111112</v>
      </c>
      <c r="E938" t="s">
        <v>1328</v>
      </c>
      <c r="F938" t="str">
        <f>_xlfn.XLOOKUP(scd[[#This Row],[farm_id]],farms[farm_id],farms[farmer_name])</f>
        <v>Farmer_563</v>
      </c>
      <c r="G938" t="str">
        <f>_xlfn.XLOOKUP(scd[[#This Row],[farm_id]],farms[farm_id],farms[village])</f>
        <v>Village_110</v>
      </c>
      <c r="H938" t="str">
        <f>_xlfn.XLOOKUP(scd[[#This Row],[farm_id]],farms[farm_id],farms[district])</f>
        <v>Madurai</v>
      </c>
      <c r="I938" t="str">
        <f>_xlfn.XLOOKUP(scd[[#This Row],[farm_id]],farms[farm_id],farms[state])</f>
        <v>Tamil Nadu</v>
      </c>
      <c r="J938" t="str">
        <f>_xlfn.XLOOKUP(scd[[#This Row],[district]],cooperatives[district],cooperatives[cooperative_id])</f>
        <v>Coop_20</v>
      </c>
      <c r="K938" t="str">
        <f>_xlfn.XLOOKUP(scd[[#This Row],[village]],collectioncenters[village],collectioncenters[collection_center_id])</f>
        <v>CC_14</v>
      </c>
      <c r="L938" t="str">
        <f>_xlfn.XLOOKUP(scd[[#This Row],[district]],chillingcenters[district],chillingcenters[chilling_center_id])</f>
        <v>Chill_20</v>
      </c>
      <c r="M938" t="str">
        <f>_xlfn.XLOOKUP(scd[[#This Row],[chilling_center_id]],chillingcenters[chilling_center_id],chillingcenters[zone])</f>
        <v>TN2</v>
      </c>
      <c r="N938" t="str">
        <f>_xlfn.XLOOKUP(scd[[#This Row],[zone]],plants[zone],plants[processing_plant_id])</f>
        <v>Plant_10</v>
      </c>
      <c r="O938" t="s">
        <v>727</v>
      </c>
      <c r="P938">
        <v>9.6</v>
      </c>
      <c r="Q938">
        <v>106.2</v>
      </c>
      <c r="R938">
        <v>4.8899999999999997</v>
      </c>
      <c r="S938">
        <v>8.32</v>
      </c>
      <c r="T938">
        <v>26.7</v>
      </c>
      <c r="U938">
        <v>5.9</v>
      </c>
      <c r="V938" t="b">
        <v>1</v>
      </c>
      <c r="W938">
        <v>0.16</v>
      </c>
      <c r="X938">
        <v>5292.46</v>
      </c>
      <c r="Y938" s="1">
        <v>45767</v>
      </c>
      <c r="Z938" t="s">
        <v>41</v>
      </c>
      <c r="AA938" t="s">
        <v>42</v>
      </c>
      <c r="AB938" t="s">
        <v>1329</v>
      </c>
      <c r="AC938">
        <v>38</v>
      </c>
      <c r="AD938">
        <v>106.04</v>
      </c>
      <c r="AE938">
        <v>49.91</v>
      </c>
    </row>
    <row r="939" spans="1:31" x14ac:dyDescent="0.25">
      <c r="A939" t="s">
        <v>3320</v>
      </c>
      <c r="B939" s="1">
        <v>45829</v>
      </c>
      <c r="C939" s="2">
        <v>45829.345138888886</v>
      </c>
      <c r="D939" s="2">
        <v>45829.421527777777</v>
      </c>
      <c r="E939" t="s">
        <v>1091</v>
      </c>
      <c r="F939" t="str">
        <f>_xlfn.XLOOKUP(scd[[#This Row],[farm_id]],farms[farm_id],farms[farmer_name])</f>
        <v>Farmer_531</v>
      </c>
      <c r="G939" t="str">
        <f>_xlfn.XLOOKUP(scd[[#This Row],[farm_id]],farms[farm_id],farms[village])</f>
        <v>Village_71</v>
      </c>
      <c r="H939" t="str">
        <f>_xlfn.XLOOKUP(scd[[#This Row],[farm_id]],farms[farm_id],farms[district])</f>
        <v>Coimbatore</v>
      </c>
      <c r="I939" t="str">
        <f>_xlfn.XLOOKUP(scd[[#This Row],[farm_id]],farms[farm_id],farms[state])</f>
        <v>Tamil Nadu</v>
      </c>
      <c r="J939" t="str">
        <f>_xlfn.XLOOKUP(scd[[#This Row],[district]],cooperatives[district],cooperatives[cooperative_id])</f>
        <v>Coop_25</v>
      </c>
      <c r="K939" t="str">
        <f>_xlfn.XLOOKUP(scd[[#This Row],[village]],collectioncenters[village],collectioncenters[collection_center_id])</f>
        <v>CC_167</v>
      </c>
      <c r="L939" t="str">
        <f>_xlfn.XLOOKUP(scd[[#This Row],[district]],chillingcenters[district],chillingcenters[chilling_center_id])</f>
        <v>Chill_25</v>
      </c>
      <c r="M939" t="str">
        <f>_xlfn.XLOOKUP(scd[[#This Row],[chilling_center_id]],chillingcenters[chilling_center_id],chillingcenters[zone])</f>
        <v>TN2</v>
      </c>
      <c r="N939" t="str">
        <f>_xlfn.XLOOKUP(scd[[#This Row],[zone]],plants[zone],plants[processing_plant_id])</f>
        <v>Plant_10</v>
      </c>
      <c r="O939" t="s">
        <v>994</v>
      </c>
      <c r="P939">
        <v>7.9</v>
      </c>
      <c r="Q939">
        <v>12.3</v>
      </c>
      <c r="R939">
        <v>4.8899999999999997</v>
      </c>
      <c r="S939">
        <v>8.48</v>
      </c>
      <c r="T939">
        <v>28.6</v>
      </c>
      <c r="U939">
        <v>8.1999999999999993</v>
      </c>
      <c r="V939" t="b">
        <v>1</v>
      </c>
      <c r="W939">
        <v>0.16</v>
      </c>
      <c r="X939">
        <v>611.73</v>
      </c>
      <c r="Y939" s="1">
        <v>45831</v>
      </c>
      <c r="Z939" t="s">
        <v>76</v>
      </c>
      <c r="AA939" t="s">
        <v>42</v>
      </c>
      <c r="AB939" t="s">
        <v>3321</v>
      </c>
      <c r="AC939">
        <v>110</v>
      </c>
      <c r="AD939">
        <v>12.14</v>
      </c>
      <c r="AE939">
        <v>50.39</v>
      </c>
    </row>
    <row r="940" spans="1:31" x14ac:dyDescent="0.25">
      <c r="A940" t="s">
        <v>1031</v>
      </c>
      <c r="B940" s="1">
        <v>45770</v>
      </c>
      <c r="C940" s="2">
        <v>45770.343055555553</v>
      </c>
      <c r="D940" s="2">
        <v>45770.395138888889</v>
      </c>
      <c r="E940" t="s">
        <v>1032</v>
      </c>
      <c r="F940" t="str">
        <f>_xlfn.XLOOKUP(scd[[#This Row],[farm_id]],farms[farm_id],farms[farmer_name])</f>
        <v>Farmer_238</v>
      </c>
      <c r="G940" t="str">
        <f>_xlfn.XLOOKUP(scd[[#This Row],[farm_id]],farms[farm_id],farms[village])</f>
        <v>Village_188</v>
      </c>
      <c r="H940" t="str">
        <f>_xlfn.XLOOKUP(scd[[#This Row],[farm_id]],farms[farm_id],farms[district])</f>
        <v>Jalandhar</v>
      </c>
      <c r="I940" t="str">
        <f>_xlfn.XLOOKUP(scd[[#This Row],[farm_id]],farms[farm_id],farms[state])</f>
        <v>Punjab</v>
      </c>
      <c r="J940" t="str">
        <f>_xlfn.XLOOKUP(scd[[#This Row],[district]],cooperatives[district],cooperatives[cooperative_id])</f>
        <v>Coop_26</v>
      </c>
      <c r="K940" t="str">
        <f>_xlfn.XLOOKUP(scd[[#This Row],[village]],collectioncenters[village],collectioncenters[collection_center_id])</f>
        <v>CC_98</v>
      </c>
      <c r="L940" t="str">
        <f>_xlfn.XLOOKUP(scd[[#This Row],[district]],chillingcenters[district],chillingcenters[chilling_center_id])</f>
        <v>Chill_26</v>
      </c>
      <c r="M940" t="str">
        <f>_xlfn.XLOOKUP(scd[[#This Row],[chilling_center_id]],chillingcenters[chilling_center_id],chillingcenters[zone])</f>
        <v>PJ1</v>
      </c>
      <c r="N940" t="str">
        <f>_xlfn.XLOOKUP(scd[[#This Row],[zone]],plants[zone],plants[processing_plant_id])</f>
        <v>Plant_3</v>
      </c>
      <c r="O940" t="s">
        <v>194</v>
      </c>
      <c r="P940">
        <v>6.1</v>
      </c>
      <c r="Q940">
        <v>10.1</v>
      </c>
      <c r="R940">
        <v>4.91</v>
      </c>
      <c r="S940">
        <v>8.65</v>
      </c>
      <c r="T940">
        <v>33.4</v>
      </c>
      <c r="U940">
        <v>11.5</v>
      </c>
      <c r="V940" t="b">
        <v>1</v>
      </c>
      <c r="W940">
        <v>0.35</v>
      </c>
      <c r="X940">
        <v>497.25</v>
      </c>
      <c r="Y940" s="1">
        <v>45772</v>
      </c>
      <c r="Z940" t="s">
        <v>41</v>
      </c>
      <c r="AA940" t="s">
        <v>109</v>
      </c>
      <c r="AB940" t="s">
        <v>1034</v>
      </c>
      <c r="AC940">
        <v>75</v>
      </c>
      <c r="AD940">
        <v>9.75</v>
      </c>
      <c r="AE940">
        <v>51</v>
      </c>
    </row>
    <row r="941" spans="1:31" x14ac:dyDescent="0.25">
      <c r="A941" t="s">
        <v>2610</v>
      </c>
      <c r="B941" s="1">
        <v>45662</v>
      </c>
      <c r="C941" s="2">
        <v>45662.234027777777</v>
      </c>
      <c r="D941" s="2">
        <v>45662.273611111108</v>
      </c>
      <c r="E941" t="s">
        <v>2611</v>
      </c>
      <c r="F941" t="str">
        <f>_xlfn.XLOOKUP(scd[[#This Row],[farm_id]],farms[farm_id],farms[farmer_name])</f>
        <v>Farmer_60</v>
      </c>
      <c r="G941" t="str">
        <f>_xlfn.XLOOKUP(scd[[#This Row],[farm_id]],farms[farm_id],farms[village])</f>
        <v>Village_199</v>
      </c>
      <c r="H941" t="str">
        <f>_xlfn.XLOOKUP(scd[[#This Row],[farm_id]],farms[farm_id],farms[district])</f>
        <v>Jalandhar</v>
      </c>
      <c r="I941" t="str">
        <f>_xlfn.XLOOKUP(scd[[#This Row],[farm_id]],farms[farm_id],farms[state])</f>
        <v>Punjab</v>
      </c>
      <c r="J941" t="str">
        <f>_xlfn.XLOOKUP(scd[[#This Row],[district]],cooperatives[district],cooperatives[cooperative_id])</f>
        <v>Coop_26</v>
      </c>
      <c r="K941" t="str">
        <f>_xlfn.XLOOKUP(scd[[#This Row],[village]],collectioncenters[village],collectioncenters[collection_center_id])</f>
        <v>CC_109</v>
      </c>
      <c r="L941" t="str">
        <f>_xlfn.XLOOKUP(scd[[#This Row],[district]],chillingcenters[district],chillingcenters[chilling_center_id])</f>
        <v>Chill_26</v>
      </c>
      <c r="M941" t="str">
        <f>_xlfn.XLOOKUP(scd[[#This Row],[chilling_center_id]],chillingcenters[chilling_center_id],chillingcenters[zone])</f>
        <v>PJ1</v>
      </c>
      <c r="N941" t="str">
        <f>_xlfn.XLOOKUP(scd[[#This Row],[zone]],plants[zone],plants[processing_plant_id])</f>
        <v>Plant_3</v>
      </c>
      <c r="O941" t="s">
        <v>575</v>
      </c>
      <c r="P941">
        <v>34</v>
      </c>
      <c r="Q941">
        <v>15.4</v>
      </c>
      <c r="R941">
        <v>4.91</v>
      </c>
      <c r="S941">
        <v>8.08</v>
      </c>
      <c r="T941">
        <v>35.6</v>
      </c>
      <c r="U941">
        <v>34.200000000000003</v>
      </c>
      <c r="V941" t="b">
        <v>1</v>
      </c>
      <c r="W941">
        <v>0</v>
      </c>
      <c r="X941">
        <v>759.07</v>
      </c>
      <c r="Y941" s="1">
        <v>45663</v>
      </c>
      <c r="Z941" t="s">
        <v>41</v>
      </c>
      <c r="AA941" t="s">
        <v>42</v>
      </c>
      <c r="AB941" t="s">
        <v>2612</v>
      </c>
      <c r="AC941">
        <v>57</v>
      </c>
      <c r="AD941">
        <v>15.4</v>
      </c>
      <c r="AE941">
        <v>49.29</v>
      </c>
    </row>
    <row r="942" spans="1:31" x14ac:dyDescent="0.25">
      <c r="A942" t="s">
        <v>3234</v>
      </c>
      <c r="B942" s="1">
        <v>45736</v>
      </c>
      <c r="C942" s="2">
        <v>45736.168749999997</v>
      </c>
      <c r="D942" s="2">
        <v>45736.172222222223</v>
      </c>
      <c r="E942" t="s">
        <v>3235</v>
      </c>
      <c r="F942" t="str">
        <f>_xlfn.XLOOKUP(scd[[#This Row],[farm_id]],farms[farm_id],farms[farmer_name])</f>
        <v>Farmer_575</v>
      </c>
      <c r="G942" t="str">
        <f>_xlfn.XLOOKUP(scd[[#This Row],[farm_id]],farms[farm_id],farms[village])</f>
        <v>Village_43</v>
      </c>
      <c r="H942" t="str">
        <f>_xlfn.XLOOKUP(scd[[#This Row],[farm_id]],farms[farm_id],farms[district])</f>
        <v>Ludhiana</v>
      </c>
      <c r="I942" t="str">
        <f>_xlfn.XLOOKUP(scd[[#This Row],[farm_id]],farms[farm_id],farms[state])</f>
        <v>Punjab</v>
      </c>
      <c r="J942" t="str">
        <f>_xlfn.XLOOKUP(scd[[#This Row],[district]],cooperatives[district],cooperatives[cooperative_id])</f>
        <v>Coop_27</v>
      </c>
      <c r="K942" t="str">
        <f>_xlfn.XLOOKUP(scd[[#This Row],[village]],collectioncenters[village],collectioncenters[collection_center_id])</f>
        <v>CC_137</v>
      </c>
      <c r="L942" t="str">
        <f>_xlfn.XLOOKUP(scd[[#This Row],[district]],chillingcenters[district],chillingcenters[chilling_center_id])</f>
        <v>Chill_27</v>
      </c>
      <c r="M942" t="str">
        <f>_xlfn.XLOOKUP(scd[[#This Row],[chilling_center_id]],chillingcenters[chilling_center_id],chillingcenters[zone])</f>
        <v>PJ2</v>
      </c>
      <c r="N942" t="str">
        <f>_xlfn.XLOOKUP(scd[[#This Row],[zone]],plants[zone],plants[processing_plant_id])</f>
        <v>Plant_7</v>
      </c>
      <c r="O942" t="s">
        <v>632</v>
      </c>
      <c r="P942">
        <v>13.6</v>
      </c>
      <c r="Q942">
        <v>25.3</v>
      </c>
      <c r="R942">
        <v>4.91</v>
      </c>
      <c r="S942">
        <v>8.4</v>
      </c>
      <c r="T942">
        <v>29.9</v>
      </c>
      <c r="U942">
        <v>10.1</v>
      </c>
      <c r="V942" t="b">
        <v>0</v>
      </c>
      <c r="W942">
        <v>5.69</v>
      </c>
      <c r="X942">
        <v>985.4</v>
      </c>
      <c r="Y942" s="1">
        <v>45736</v>
      </c>
      <c r="Z942" t="s">
        <v>239</v>
      </c>
      <c r="AA942" t="s">
        <v>42</v>
      </c>
      <c r="AB942" t="s">
        <v>3236</v>
      </c>
      <c r="AC942">
        <v>5</v>
      </c>
      <c r="AD942">
        <v>19.61</v>
      </c>
      <c r="AE942">
        <v>50.25</v>
      </c>
    </row>
    <row r="943" spans="1:31" x14ac:dyDescent="0.25">
      <c r="A943" t="s">
        <v>3305</v>
      </c>
      <c r="B943" s="1">
        <v>45791</v>
      </c>
      <c r="C943" s="2">
        <v>45791.429861111108</v>
      </c>
      <c r="D943" s="2">
        <v>45791.446527777778</v>
      </c>
      <c r="E943" t="s">
        <v>1603</v>
      </c>
      <c r="F943" t="str">
        <f>_xlfn.XLOOKUP(scd[[#This Row],[farm_id]],farms[farm_id],farms[farmer_name])</f>
        <v>Farmer_594</v>
      </c>
      <c r="G943" t="str">
        <f>_xlfn.XLOOKUP(scd[[#This Row],[farm_id]],farms[farm_id],farms[village])</f>
        <v>Village_115</v>
      </c>
      <c r="H943" t="str">
        <f>_xlfn.XLOOKUP(scd[[#This Row],[farm_id]],farms[farm_id],farms[district])</f>
        <v>Bengaluru Rural</v>
      </c>
      <c r="I943" t="str">
        <f>_xlfn.XLOOKUP(scd[[#This Row],[farm_id]],farms[farm_id],farms[state])</f>
        <v>Karnataka</v>
      </c>
      <c r="J943" t="str">
        <f>_xlfn.XLOOKUP(scd[[#This Row],[district]],cooperatives[district],cooperatives[cooperative_id])</f>
        <v>Coop_19</v>
      </c>
      <c r="K943" t="str">
        <f>_xlfn.XLOOKUP(scd[[#This Row],[village]],collectioncenters[village],collectioncenters[collection_center_id])</f>
        <v>CC_19</v>
      </c>
      <c r="L943" t="str">
        <f>_xlfn.XLOOKUP(scd[[#This Row],[district]],chillingcenters[district],chillingcenters[chilling_center_id])</f>
        <v>Chill_19</v>
      </c>
      <c r="M943" t="str">
        <f>_xlfn.XLOOKUP(scd[[#This Row],[chilling_center_id]],chillingcenters[chilling_center_id],chillingcenters[zone])</f>
        <v>KA1</v>
      </c>
      <c r="N943" t="str">
        <f>_xlfn.XLOOKUP(scd[[#This Row],[zone]],plants[zone],plants[processing_plant_id])</f>
        <v>Plant_6</v>
      </c>
      <c r="O943" t="s">
        <v>674</v>
      </c>
      <c r="P943">
        <v>20.5</v>
      </c>
      <c r="Q943">
        <v>97</v>
      </c>
      <c r="R943">
        <v>4.91</v>
      </c>
      <c r="S943">
        <v>8.4700000000000006</v>
      </c>
      <c r="T943">
        <v>28.6</v>
      </c>
      <c r="U943">
        <v>8.1</v>
      </c>
      <c r="V943" t="b">
        <v>1</v>
      </c>
      <c r="W943">
        <v>0</v>
      </c>
      <c r="X943">
        <v>4894.62</v>
      </c>
      <c r="Y943" s="1">
        <v>45791</v>
      </c>
      <c r="Z943" t="s">
        <v>41</v>
      </c>
      <c r="AA943" t="s">
        <v>42</v>
      </c>
      <c r="AB943" t="s">
        <v>3306</v>
      </c>
      <c r="AC943">
        <v>24</v>
      </c>
      <c r="AD943">
        <v>97</v>
      </c>
      <c r="AE943">
        <v>50.46</v>
      </c>
    </row>
    <row r="944" spans="1:31" x14ac:dyDescent="0.25">
      <c r="A944" t="s">
        <v>1170</v>
      </c>
      <c r="B944" s="1">
        <v>45696</v>
      </c>
      <c r="C944" s="2">
        <v>45696.237500000003</v>
      </c>
      <c r="D944" s="2">
        <v>45696.265277777777</v>
      </c>
      <c r="E944" t="s">
        <v>608</v>
      </c>
      <c r="F944" t="str">
        <f>_xlfn.XLOOKUP(scd[[#This Row],[farm_id]],farms[farm_id],farms[farmer_name])</f>
        <v>Farmer_344</v>
      </c>
      <c r="G944" t="str">
        <f>_xlfn.XLOOKUP(scd[[#This Row],[farm_id]],farms[farm_id],farms[village])</f>
        <v>Village_180</v>
      </c>
      <c r="H944" t="str">
        <f>_xlfn.XLOOKUP(scd[[#This Row],[farm_id]],farms[farm_id],farms[district])</f>
        <v>Anand</v>
      </c>
      <c r="I944" t="str">
        <f>_xlfn.XLOOKUP(scd[[#This Row],[farm_id]],farms[farm_id],farms[state])</f>
        <v>Gujarat</v>
      </c>
      <c r="J944" t="str">
        <f>_xlfn.XLOOKUP(scd[[#This Row],[district]],cooperatives[district],cooperatives[cooperative_id])</f>
        <v>Coop_5</v>
      </c>
      <c r="K944" t="str">
        <f>_xlfn.XLOOKUP(scd[[#This Row],[village]],collectioncenters[village],collectioncenters[collection_center_id])</f>
        <v>CC_90</v>
      </c>
      <c r="L944" t="str">
        <f>_xlfn.XLOOKUP(scd[[#This Row],[district]],chillingcenters[district],chillingcenters[chilling_center_id])</f>
        <v>Chill_5</v>
      </c>
      <c r="M944" t="str">
        <f>_xlfn.XLOOKUP(scd[[#This Row],[chilling_center_id]],chillingcenters[chilling_center_id],chillingcenters[zone])</f>
        <v>MH1</v>
      </c>
      <c r="N944" t="str">
        <f>_xlfn.XLOOKUP(scd[[#This Row],[zone]],plants[zone],plants[processing_plant_id])</f>
        <v>Plant_4</v>
      </c>
      <c r="O944" t="s">
        <v>714</v>
      </c>
      <c r="P944">
        <v>21.2</v>
      </c>
      <c r="Q944">
        <v>92.4</v>
      </c>
      <c r="R944">
        <v>4.92</v>
      </c>
      <c r="S944">
        <v>8.2899999999999991</v>
      </c>
      <c r="T944">
        <v>28.5</v>
      </c>
      <c r="U944">
        <v>10.199999999999999</v>
      </c>
      <c r="V944" t="b">
        <v>1</v>
      </c>
      <c r="W944">
        <v>0.2</v>
      </c>
      <c r="X944">
        <v>4607.2299999999996</v>
      </c>
      <c r="Y944" s="1">
        <v>45703</v>
      </c>
      <c r="Z944" t="s">
        <v>41</v>
      </c>
      <c r="AA944" t="s">
        <v>42</v>
      </c>
      <c r="AB944" t="s">
        <v>1172</v>
      </c>
      <c r="AC944">
        <v>40</v>
      </c>
      <c r="AD944">
        <v>92.2</v>
      </c>
      <c r="AE944">
        <v>49.97</v>
      </c>
    </row>
    <row r="945" spans="1:31" x14ac:dyDescent="0.25">
      <c r="A945" t="s">
        <v>1244</v>
      </c>
      <c r="B945" s="1">
        <v>45817</v>
      </c>
      <c r="C945" s="2">
        <v>45817.392361111109</v>
      </c>
      <c r="D945" s="2">
        <v>45817.407638888886</v>
      </c>
      <c r="E945" t="s">
        <v>112</v>
      </c>
      <c r="F945" t="str">
        <f>_xlfn.XLOOKUP(scd[[#This Row],[farm_id]],farms[farm_id],farms[farmer_name])</f>
        <v>Farmer_469</v>
      </c>
      <c r="G945" t="str">
        <f>_xlfn.XLOOKUP(scd[[#This Row],[farm_id]],farms[farm_id],farms[village])</f>
        <v>Village_143</v>
      </c>
      <c r="H945" t="str">
        <f>_xlfn.XLOOKUP(scd[[#This Row],[farm_id]],farms[farm_id],farms[district])</f>
        <v>Coimbatore</v>
      </c>
      <c r="I945" t="str">
        <f>_xlfn.XLOOKUP(scd[[#This Row],[farm_id]],farms[farm_id],farms[state])</f>
        <v>Tamil Nadu</v>
      </c>
      <c r="J945" t="str">
        <f>_xlfn.XLOOKUP(scd[[#This Row],[district]],cooperatives[district],cooperatives[cooperative_id])</f>
        <v>Coop_25</v>
      </c>
      <c r="K945" t="str">
        <f>_xlfn.XLOOKUP(scd[[#This Row],[village]],collectioncenters[village],collectioncenters[collection_center_id])</f>
        <v>CC_50</v>
      </c>
      <c r="L945" t="str">
        <f>_xlfn.XLOOKUP(scd[[#This Row],[district]],chillingcenters[district],chillingcenters[chilling_center_id])</f>
        <v>Chill_25</v>
      </c>
      <c r="M945" t="str">
        <f>_xlfn.XLOOKUP(scd[[#This Row],[chilling_center_id]],chillingcenters[chilling_center_id],chillingcenters[zone])</f>
        <v>TN2</v>
      </c>
      <c r="N945" t="str">
        <f>_xlfn.XLOOKUP(scd[[#This Row],[zone]],plants[zone],plants[processing_plant_id])</f>
        <v>Plant_10</v>
      </c>
      <c r="O945" t="s">
        <v>291</v>
      </c>
      <c r="P945">
        <v>28.4</v>
      </c>
      <c r="Q945">
        <v>74.599999999999994</v>
      </c>
      <c r="R945">
        <v>4.92</v>
      </c>
      <c r="S945">
        <v>8.6</v>
      </c>
      <c r="T945">
        <v>25.3</v>
      </c>
      <c r="U945">
        <v>5.8</v>
      </c>
      <c r="V945" t="b">
        <v>1</v>
      </c>
      <c r="W945">
        <v>0.45</v>
      </c>
      <c r="X945">
        <v>3774.23</v>
      </c>
      <c r="Y945" s="1">
        <v>45819</v>
      </c>
      <c r="Z945" t="s">
        <v>239</v>
      </c>
      <c r="AA945" t="s">
        <v>216</v>
      </c>
      <c r="AB945" t="s">
        <v>1245</v>
      </c>
      <c r="AC945">
        <v>22</v>
      </c>
      <c r="AD945">
        <v>74.149999999999906</v>
      </c>
      <c r="AE945">
        <v>50.9</v>
      </c>
    </row>
    <row r="946" spans="1:31" x14ac:dyDescent="0.25">
      <c r="A946" t="s">
        <v>2886</v>
      </c>
      <c r="B946" s="1">
        <v>45801</v>
      </c>
      <c r="C946" s="2">
        <v>45801.34652777778</v>
      </c>
      <c r="D946" s="2">
        <v>45801.415972222225</v>
      </c>
      <c r="E946" t="s">
        <v>2887</v>
      </c>
      <c r="F946" t="str">
        <f>_xlfn.XLOOKUP(scd[[#This Row],[farm_id]],farms[farm_id],farms[farmer_name])</f>
        <v>Farmer_27</v>
      </c>
      <c r="G946" t="str">
        <f>_xlfn.XLOOKUP(scd[[#This Row],[farm_id]],farms[farm_id],farms[village])</f>
        <v>Village_190</v>
      </c>
      <c r="H946" t="str">
        <f>_xlfn.XLOOKUP(scd[[#This Row],[farm_id]],farms[farm_id],farms[district])</f>
        <v>Coimbatore</v>
      </c>
      <c r="I946" t="str">
        <f>_xlfn.XLOOKUP(scd[[#This Row],[farm_id]],farms[farm_id],farms[state])</f>
        <v>Tamil Nadu</v>
      </c>
      <c r="J946" t="str">
        <f>_xlfn.XLOOKUP(scd[[#This Row],[district]],cooperatives[district],cooperatives[cooperative_id])</f>
        <v>Coop_25</v>
      </c>
      <c r="K946" t="str">
        <f>_xlfn.XLOOKUP(scd[[#This Row],[village]],collectioncenters[village],collectioncenters[collection_center_id])</f>
        <v>CC_101</v>
      </c>
      <c r="L946" t="str">
        <f>_xlfn.XLOOKUP(scd[[#This Row],[district]],chillingcenters[district],chillingcenters[chilling_center_id])</f>
        <v>Chill_25</v>
      </c>
      <c r="M946" t="str">
        <f>_xlfn.XLOOKUP(scd[[#This Row],[chilling_center_id]],chillingcenters[chilling_center_id],chillingcenters[zone])</f>
        <v>TN2</v>
      </c>
      <c r="N946" t="str">
        <f>_xlfn.XLOOKUP(scd[[#This Row],[zone]],plants[zone],plants[processing_plant_id])</f>
        <v>Plant_10</v>
      </c>
      <c r="O946" t="s">
        <v>660</v>
      </c>
      <c r="P946">
        <v>5.4</v>
      </c>
      <c r="Q946">
        <v>33.4</v>
      </c>
      <c r="R946">
        <v>4.92</v>
      </c>
      <c r="S946">
        <v>8.49</v>
      </c>
      <c r="T946">
        <v>29.7</v>
      </c>
      <c r="U946">
        <v>9.3000000000000007</v>
      </c>
      <c r="V946" t="b">
        <v>1</v>
      </c>
      <c r="W946">
        <v>0</v>
      </c>
      <c r="X946">
        <v>1689.04</v>
      </c>
      <c r="Y946" s="1">
        <v>45808</v>
      </c>
      <c r="Z946" t="s">
        <v>41</v>
      </c>
      <c r="AA946" t="s">
        <v>54</v>
      </c>
      <c r="AB946" t="s">
        <v>2889</v>
      </c>
      <c r="AC946">
        <v>100</v>
      </c>
      <c r="AD946">
        <v>33.4</v>
      </c>
      <c r="AE946">
        <v>50.57</v>
      </c>
    </row>
    <row r="947" spans="1:31" x14ac:dyDescent="0.25">
      <c r="A947" t="s">
        <v>2569</v>
      </c>
      <c r="B947" s="1">
        <v>45698</v>
      </c>
      <c r="C947" s="2">
        <v>45698.319444444445</v>
      </c>
      <c r="D947" s="2">
        <v>45698.354166666664</v>
      </c>
      <c r="E947" t="s">
        <v>2570</v>
      </c>
      <c r="F947" t="str">
        <f>_xlfn.XLOOKUP(scd[[#This Row],[farm_id]],farms[farm_id],farms[farmer_name])</f>
        <v>Farmer_618</v>
      </c>
      <c r="G947" t="str">
        <f>_xlfn.XLOOKUP(scd[[#This Row],[farm_id]],farms[farm_id],farms[village])</f>
        <v>Village_82</v>
      </c>
      <c r="H947" t="str">
        <f>_xlfn.XLOOKUP(scd[[#This Row],[farm_id]],farms[farm_id],farms[district])</f>
        <v>Gurugram</v>
      </c>
      <c r="I947" t="str">
        <f>_xlfn.XLOOKUP(scd[[#This Row],[farm_id]],farms[farm_id],farms[state])</f>
        <v>Haryana</v>
      </c>
      <c r="J947" t="str">
        <f>_xlfn.XLOOKUP(scd[[#This Row],[district]],cooperatives[district],cooperatives[cooperative_id])</f>
        <v>Coop_2</v>
      </c>
      <c r="K947" t="str">
        <f>_xlfn.XLOOKUP(scd[[#This Row],[village]],collectioncenters[village],collectioncenters[collection_center_id])</f>
        <v>CC_177</v>
      </c>
      <c r="L947" t="str">
        <f>_xlfn.XLOOKUP(scd[[#This Row],[district]],chillingcenters[district],chillingcenters[chilling_center_id])</f>
        <v>Chill_2</v>
      </c>
      <c r="M947" t="str">
        <f>_xlfn.XLOOKUP(scd[[#This Row],[chilling_center_id]],chillingcenters[chilling_center_id],chillingcenters[zone])</f>
        <v>HR1</v>
      </c>
      <c r="N947" t="str">
        <f>_xlfn.XLOOKUP(scd[[#This Row],[zone]],plants[zone],plants[processing_plant_id])</f>
        <v>Plant_11</v>
      </c>
      <c r="O947" t="s">
        <v>1141</v>
      </c>
      <c r="P947">
        <v>2.5</v>
      </c>
      <c r="Q947">
        <v>103.4</v>
      </c>
      <c r="R947">
        <v>4.93</v>
      </c>
      <c r="S947">
        <v>8.64</v>
      </c>
      <c r="T947">
        <v>33</v>
      </c>
      <c r="U947">
        <v>12</v>
      </c>
      <c r="V947" t="b">
        <v>0</v>
      </c>
      <c r="W947">
        <v>0</v>
      </c>
      <c r="X947">
        <v>5280.64</v>
      </c>
      <c r="Y947" s="1">
        <v>45698</v>
      </c>
      <c r="Z947" t="s">
        <v>41</v>
      </c>
      <c r="AA947" t="s">
        <v>216</v>
      </c>
      <c r="AB947" t="s">
        <v>2572</v>
      </c>
      <c r="AC947">
        <v>50</v>
      </c>
      <c r="AD947">
        <v>103.4</v>
      </c>
      <c r="AE947">
        <v>51.07</v>
      </c>
    </row>
    <row r="948" spans="1:31" x14ac:dyDescent="0.25">
      <c r="A948" t="s">
        <v>3000</v>
      </c>
      <c r="B948" s="1">
        <v>45683</v>
      </c>
      <c r="C948" s="2">
        <v>45683.19027777778</v>
      </c>
      <c r="D948" s="2">
        <v>45683.248611111114</v>
      </c>
      <c r="E948" t="s">
        <v>1519</v>
      </c>
      <c r="F948" t="str">
        <f>_xlfn.XLOOKUP(scd[[#This Row],[farm_id]],farms[farm_id],farms[farmer_name])</f>
        <v>Farmer_63</v>
      </c>
      <c r="G948" t="str">
        <f>_xlfn.XLOOKUP(scd[[#This Row],[farm_id]],farms[farm_id],farms[village])</f>
        <v>Village_170</v>
      </c>
      <c r="H948" t="str">
        <f>_xlfn.XLOOKUP(scd[[#This Row],[farm_id]],farms[farm_id],farms[district])</f>
        <v>Jaipur</v>
      </c>
      <c r="I948" t="str">
        <f>_xlfn.XLOOKUP(scd[[#This Row],[farm_id]],farms[farm_id],farms[state])</f>
        <v>Rajasthan</v>
      </c>
      <c r="J948" t="str">
        <f>_xlfn.XLOOKUP(scd[[#This Row],[district]],cooperatives[district],cooperatives[cooperative_id])</f>
        <v>Coop_8</v>
      </c>
      <c r="K948" t="str">
        <f>_xlfn.XLOOKUP(scd[[#This Row],[village]],collectioncenters[village],collectioncenters[collection_center_id])</f>
        <v>CC_80</v>
      </c>
      <c r="L948" t="str">
        <f>_xlfn.XLOOKUP(scd[[#This Row],[district]],chillingcenters[district],chillingcenters[chilling_center_id])</f>
        <v>Chill_8</v>
      </c>
      <c r="M948" t="str">
        <f>_xlfn.XLOOKUP(scd[[#This Row],[chilling_center_id]],chillingcenters[chilling_center_id],chillingcenters[zone])</f>
        <v>RJ1</v>
      </c>
      <c r="N948" t="str">
        <f>_xlfn.XLOOKUP(scd[[#This Row],[zone]],plants[zone],plants[processing_plant_id])</f>
        <v>Plant_2</v>
      </c>
      <c r="O948" t="s">
        <v>688</v>
      </c>
      <c r="P948">
        <v>1.4</v>
      </c>
      <c r="Q948">
        <v>94.9</v>
      </c>
      <c r="R948">
        <v>4.93</v>
      </c>
      <c r="S948">
        <v>8.16</v>
      </c>
      <c r="T948">
        <v>32.700000000000003</v>
      </c>
      <c r="U948">
        <v>9.1999999999999993</v>
      </c>
      <c r="V948" t="b">
        <v>1</v>
      </c>
      <c r="W948">
        <v>0.4</v>
      </c>
      <c r="X948">
        <v>4690.03</v>
      </c>
      <c r="Y948" s="1">
        <v>45686</v>
      </c>
      <c r="Z948" t="s">
        <v>76</v>
      </c>
      <c r="AA948" t="s">
        <v>216</v>
      </c>
      <c r="AB948" t="s">
        <v>3002</v>
      </c>
      <c r="AC948">
        <v>84</v>
      </c>
      <c r="AD948">
        <v>94.5</v>
      </c>
      <c r="AE948">
        <v>49.63</v>
      </c>
    </row>
    <row r="949" spans="1:31" x14ac:dyDescent="0.25">
      <c r="A949" t="s">
        <v>1346</v>
      </c>
      <c r="B949" s="1">
        <v>45725</v>
      </c>
      <c r="C949" s="2">
        <v>45725.297222222223</v>
      </c>
      <c r="D949" s="2">
        <v>45725.363194444442</v>
      </c>
      <c r="E949" t="s">
        <v>1347</v>
      </c>
      <c r="F949" t="str">
        <f>_xlfn.XLOOKUP(scd[[#This Row],[farm_id]],farms[farm_id],farms[farmer_name])</f>
        <v>Farmer_460</v>
      </c>
      <c r="G949" t="str">
        <f>_xlfn.XLOOKUP(scd[[#This Row],[farm_id]],farms[farm_id],farms[village])</f>
        <v>Village_190</v>
      </c>
      <c r="H949" t="str">
        <f>_xlfn.XLOOKUP(scd[[#This Row],[farm_id]],farms[farm_id],farms[district])</f>
        <v>Hisar</v>
      </c>
      <c r="I949" t="str">
        <f>_xlfn.XLOOKUP(scd[[#This Row],[farm_id]],farms[farm_id],farms[state])</f>
        <v>Haryana</v>
      </c>
      <c r="J949" t="str">
        <f>_xlfn.XLOOKUP(scd[[#This Row],[district]],cooperatives[district],cooperatives[cooperative_id])</f>
        <v>Coop_15</v>
      </c>
      <c r="K949" t="str">
        <f>_xlfn.XLOOKUP(scd[[#This Row],[village]],collectioncenters[village],collectioncenters[collection_center_id])</f>
        <v>CC_101</v>
      </c>
      <c r="L949" t="str">
        <f>_xlfn.XLOOKUP(scd[[#This Row],[district]],chillingcenters[district],chillingcenters[chilling_center_id])</f>
        <v>Chill_15</v>
      </c>
      <c r="M949" t="str">
        <f>_xlfn.XLOOKUP(scd[[#This Row],[chilling_center_id]],chillingcenters[chilling_center_id],chillingcenters[zone])</f>
        <v>HR2</v>
      </c>
      <c r="N949" t="str">
        <f>_xlfn.XLOOKUP(scd[[#This Row],[zone]],plants[zone],plants[processing_plant_id])</f>
        <v>Plant_12</v>
      </c>
      <c r="O949" t="s">
        <v>688</v>
      </c>
      <c r="P949">
        <v>6</v>
      </c>
      <c r="Q949">
        <v>119.2</v>
      </c>
      <c r="R949">
        <v>4.9400000000000004</v>
      </c>
      <c r="S949">
        <v>8.17</v>
      </c>
      <c r="T949">
        <v>26.2</v>
      </c>
      <c r="U949">
        <v>6</v>
      </c>
      <c r="V949" t="b">
        <v>1</v>
      </c>
      <c r="W949">
        <v>0</v>
      </c>
      <c r="X949">
        <v>5925.43</v>
      </c>
      <c r="Y949" s="1">
        <v>45732</v>
      </c>
      <c r="Z949" t="s">
        <v>41</v>
      </c>
      <c r="AA949" t="s">
        <v>42</v>
      </c>
      <c r="AB949" t="s">
        <v>1348</v>
      </c>
      <c r="AC949">
        <v>95</v>
      </c>
      <c r="AD949">
        <v>119.2</v>
      </c>
      <c r="AE949">
        <v>49.71</v>
      </c>
    </row>
    <row r="950" spans="1:31" x14ac:dyDescent="0.25">
      <c r="A950" t="s">
        <v>1806</v>
      </c>
      <c r="B950" s="1">
        <v>45777</v>
      </c>
      <c r="C950" s="2">
        <v>45777.365972222222</v>
      </c>
      <c r="D950" s="2">
        <v>45777.395833333336</v>
      </c>
      <c r="E950" t="s">
        <v>121</v>
      </c>
      <c r="F950" t="str">
        <f>_xlfn.XLOOKUP(scd[[#This Row],[farm_id]],farms[farm_id],farms[farmer_name])</f>
        <v>Farmer_560</v>
      </c>
      <c r="G950" t="str">
        <f>_xlfn.XLOOKUP(scd[[#This Row],[farm_id]],farms[farm_id],farms[village])</f>
        <v>Village_75</v>
      </c>
      <c r="H950" t="str">
        <f>_xlfn.XLOOKUP(scd[[#This Row],[farm_id]],farms[farm_id],farms[district])</f>
        <v>Mysore</v>
      </c>
      <c r="I950" t="str">
        <f>_xlfn.XLOOKUP(scd[[#This Row],[farm_id]],farms[farm_id],farms[state])</f>
        <v>Karnataka</v>
      </c>
      <c r="J950" t="str">
        <f>_xlfn.XLOOKUP(scd[[#This Row],[district]],cooperatives[district],cooperatives[cooperative_id])</f>
        <v>Coop_11</v>
      </c>
      <c r="K950" t="str">
        <f>_xlfn.XLOOKUP(scd[[#This Row],[village]],collectioncenters[village],collectioncenters[collection_center_id])</f>
        <v>CC_171</v>
      </c>
      <c r="L950" t="str">
        <f>_xlfn.XLOOKUP(scd[[#This Row],[district]],chillingcenters[district],chillingcenters[chilling_center_id])</f>
        <v>Chill_11</v>
      </c>
      <c r="M950" t="str">
        <f>_xlfn.XLOOKUP(scd[[#This Row],[chilling_center_id]],chillingcenters[chilling_center_id],chillingcenters[zone])</f>
        <v>KA1</v>
      </c>
      <c r="N950" t="str">
        <f>_xlfn.XLOOKUP(scd[[#This Row],[zone]],plants[zone],plants[processing_plant_id])</f>
        <v>Plant_6</v>
      </c>
      <c r="O950" t="s">
        <v>313</v>
      </c>
      <c r="P950">
        <v>30.3</v>
      </c>
      <c r="Q950">
        <v>85.2</v>
      </c>
      <c r="R950">
        <v>4.9400000000000004</v>
      </c>
      <c r="S950">
        <v>8.89</v>
      </c>
      <c r="T950">
        <v>31.1</v>
      </c>
      <c r="U950">
        <v>27.6</v>
      </c>
      <c r="V950" t="b">
        <v>1</v>
      </c>
      <c r="W950">
        <v>0</v>
      </c>
      <c r="X950">
        <v>4419.32</v>
      </c>
      <c r="Y950" s="1">
        <v>45784</v>
      </c>
      <c r="Z950" t="s">
        <v>41</v>
      </c>
      <c r="AA950" t="s">
        <v>42</v>
      </c>
      <c r="AB950" t="s">
        <v>1808</v>
      </c>
      <c r="AC950">
        <v>43</v>
      </c>
      <c r="AD950">
        <v>85.2</v>
      </c>
      <c r="AE950">
        <v>51.87</v>
      </c>
    </row>
    <row r="951" spans="1:31" x14ac:dyDescent="0.25">
      <c r="A951" t="s">
        <v>2964</v>
      </c>
      <c r="B951" s="1">
        <v>45735</v>
      </c>
      <c r="C951" s="2">
        <v>45735.174305555556</v>
      </c>
      <c r="D951" s="2">
        <v>45735.197916666664</v>
      </c>
      <c r="E951" t="s">
        <v>2965</v>
      </c>
      <c r="F951" t="str">
        <f>_xlfn.XLOOKUP(scd[[#This Row],[farm_id]],farms[farm_id],farms[farmer_name])</f>
        <v>Farmer_737</v>
      </c>
      <c r="G951" t="str">
        <f>_xlfn.XLOOKUP(scd[[#This Row],[farm_id]],farms[farm_id],farms[village])</f>
        <v>Village_39</v>
      </c>
      <c r="H951" t="str">
        <f>_xlfn.XLOOKUP(scd[[#This Row],[farm_id]],farms[farm_id],farms[district])</f>
        <v>Tiruchirappalli</v>
      </c>
      <c r="I951" t="str">
        <f>_xlfn.XLOOKUP(scd[[#This Row],[farm_id]],farms[farm_id],farms[state])</f>
        <v>Tamil Nadu</v>
      </c>
      <c r="J951" t="str">
        <f>_xlfn.XLOOKUP(scd[[#This Row],[district]],cooperatives[district],cooperatives[cooperative_id])</f>
        <v>Coop_9</v>
      </c>
      <c r="K951" t="str">
        <f>_xlfn.XLOOKUP(scd[[#This Row],[village]],collectioncenters[village],collectioncenters[collection_center_id])</f>
        <v>CC_132</v>
      </c>
      <c r="L951" t="str">
        <f>_xlfn.XLOOKUP(scd[[#This Row],[district]],chillingcenters[district],chillingcenters[chilling_center_id])</f>
        <v>Chill_9</v>
      </c>
      <c r="M951" t="str">
        <f>_xlfn.XLOOKUP(scd[[#This Row],[chilling_center_id]],chillingcenters[chilling_center_id],chillingcenters[zone])</f>
        <v>TN2</v>
      </c>
      <c r="N951" t="str">
        <f>_xlfn.XLOOKUP(scd[[#This Row],[zone]],plants[zone],plants[processing_plant_id])</f>
        <v>Plant_10</v>
      </c>
      <c r="O951" t="s">
        <v>998</v>
      </c>
      <c r="P951">
        <v>1.2</v>
      </c>
      <c r="Q951">
        <v>14.2</v>
      </c>
      <c r="R951">
        <v>4.9400000000000004</v>
      </c>
      <c r="S951">
        <v>8.49</v>
      </c>
      <c r="T951">
        <v>22.9</v>
      </c>
      <c r="U951">
        <v>1.9</v>
      </c>
      <c r="V951" t="b">
        <v>1</v>
      </c>
      <c r="W951">
        <v>0</v>
      </c>
      <c r="X951">
        <v>719.51</v>
      </c>
      <c r="Y951" s="1">
        <v>45736</v>
      </c>
      <c r="Z951" t="s">
        <v>118</v>
      </c>
      <c r="AA951" t="s">
        <v>216</v>
      </c>
      <c r="AB951" t="s">
        <v>2967</v>
      </c>
      <c r="AC951">
        <v>34</v>
      </c>
      <c r="AD951">
        <v>14.2</v>
      </c>
      <c r="AE951">
        <v>50.67</v>
      </c>
    </row>
    <row r="952" spans="1:31" x14ac:dyDescent="0.25">
      <c r="A952" t="s">
        <v>3374</v>
      </c>
      <c r="B952" s="1">
        <v>45774</v>
      </c>
      <c r="C952" s="2">
        <v>45774.181250000001</v>
      </c>
      <c r="D952" s="2">
        <v>45774.211805555555</v>
      </c>
      <c r="E952" t="s">
        <v>3375</v>
      </c>
      <c r="F952" t="str">
        <f>_xlfn.XLOOKUP(scd[[#This Row],[farm_id]],farms[farm_id],farms[farmer_name])</f>
        <v>Farmer_468</v>
      </c>
      <c r="G952" t="str">
        <f>_xlfn.XLOOKUP(scd[[#This Row],[farm_id]],farms[farm_id],farms[village])</f>
        <v>Village_55</v>
      </c>
      <c r="H952" t="str">
        <f>_xlfn.XLOOKUP(scd[[#This Row],[farm_id]],farms[farm_id],farms[district])</f>
        <v>Bikaner</v>
      </c>
      <c r="I952" t="str">
        <f>_xlfn.XLOOKUP(scd[[#This Row],[farm_id]],farms[farm_id],farms[state])</f>
        <v>Rajasthan</v>
      </c>
      <c r="J952" t="str">
        <f>_xlfn.XLOOKUP(scd[[#This Row],[district]],cooperatives[district],cooperatives[cooperative_id])</f>
        <v>Coop_14</v>
      </c>
      <c r="K952" t="str">
        <f>_xlfn.XLOOKUP(scd[[#This Row],[village]],collectioncenters[village],collectioncenters[collection_center_id])</f>
        <v>CC_150</v>
      </c>
      <c r="L952" t="str">
        <f>_xlfn.XLOOKUP(scd[[#This Row],[district]],chillingcenters[district],chillingcenters[chilling_center_id])</f>
        <v>Chill_14</v>
      </c>
      <c r="M952" t="str">
        <f>_xlfn.XLOOKUP(scd[[#This Row],[chilling_center_id]],chillingcenters[chilling_center_id],chillingcenters[zone])</f>
        <v>RJ1</v>
      </c>
      <c r="N952" t="str">
        <f>_xlfn.XLOOKUP(scd[[#This Row],[zone]],plants[zone],plants[processing_plant_id])</f>
        <v>Plant_2</v>
      </c>
      <c r="O952" t="s">
        <v>416</v>
      </c>
      <c r="P952">
        <v>6.2</v>
      </c>
      <c r="Q952">
        <v>100.7</v>
      </c>
      <c r="R952">
        <v>4.9400000000000004</v>
      </c>
      <c r="S952">
        <v>8.1</v>
      </c>
      <c r="T952">
        <v>29.3</v>
      </c>
      <c r="U952">
        <v>26.7</v>
      </c>
      <c r="V952" t="b">
        <v>0</v>
      </c>
      <c r="W952">
        <v>1.4</v>
      </c>
      <c r="X952">
        <v>4915.3500000000004</v>
      </c>
      <c r="Y952" s="1">
        <v>45781</v>
      </c>
      <c r="Z952" t="s">
        <v>41</v>
      </c>
      <c r="AA952" t="s">
        <v>42</v>
      </c>
      <c r="AB952" t="s">
        <v>3376</v>
      </c>
      <c r="AC952">
        <v>44</v>
      </c>
      <c r="AD952">
        <v>99.3</v>
      </c>
      <c r="AE952">
        <v>49.5</v>
      </c>
    </row>
    <row r="953" spans="1:31" x14ac:dyDescent="0.25">
      <c r="A953" t="s">
        <v>111</v>
      </c>
      <c r="B953" s="1">
        <v>45760</v>
      </c>
      <c r="C953" s="2">
        <v>45760.413888888892</v>
      </c>
      <c r="D953" s="2">
        <v>45760.417361111111</v>
      </c>
      <c r="E953" t="s">
        <v>112</v>
      </c>
      <c r="F953" t="str">
        <f>_xlfn.XLOOKUP(scd[[#This Row],[farm_id]],farms[farm_id],farms[farmer_name])</f>
        <v>Farmer_469</v>
      </c>
      <c r="G953" t="str">
        <f>_xlfn.XLOOKUP(scd[[#This Row],[farm_id]],farms[farm_id],farms[village])</f>
        <v>Village_143</v>
      </c>
      <c r="H953" t="str">
        <f>_xlfn.XLOOKUP(scd[[#This Row],[farm_id]],farms[farm_id],farms[district])</f>
        <v>Coimbatore</v>
      </c>
      <c r="I953" t="str">
        <f>_xlfn.XLOOKUP(scd[[#This Row],[farm_id]],farms[farm_id],farms[state])</f>
        <v>Tamil Nadu</v>
      </c>
      <c r="J953" t="str">
        <f>_xlfn.XLOOKUP(scd[[#This Row],[district]],cooperatives[district],cooperatives[cooperative_id])</f>
        <v>Coop_25</v>
      </c>
      <c r="K953" t="str">
        <f>_xlfn.XLOOKUP(scd[[#This Row],[village]],collectioncenters[village],collectioncenters[collection_center_id])</f>
        <v>CC_50</v>
      </c>
      <c r="L953" t="str">
        <f>_xlfn.XLOOKUP(scd[[#This Row],[district]],chillingcenters[district],chillingcenters[chilling_center_id])</f>
        <v>Chill_25</v>
      </c>
      <c r="M953" t="str">
        <f>_xlfn.XLOOKUP(scd[[#This Row],[chilling_center_id]],chillingcenters[chilling_center_id],chillingcenters[zone])</f>
        <v>TN2</v>
      </c>
      <c r="N953" t="str">
        <f>_xlfn.XLOOKUP(scd[[#This Row],[zone]],plants[zone],plants[processing_plant_id])</f>
        <v>Plant_10</v>
      </c>
      <c r="O953" t="s">
        <v>117</v>
      </c>
      <c r="P953">
        <v>15.3</v>
      </c>
      <c r="Q953">
        <v>203.2</v>
      </c>
      <c r="R953">
        <v>4.95</v>
      </c>
      <c r="S953">
        <v>8.5500000000000007</v>
      </c>
      <c r="T953">
        <v>37.9</v>
      </c>
      <c r="U953">
        <v>12</v>
      </c>
      <c r="V953" t="b">
        <v>1</v>
      </c>
      <c r="W953">
        <v>0.32</v>
      </c>
      <c r="X953">
        <v>10326.59</v>
      </c>
      <c r="Y953" s="1">
        <v>45767</v>
      </c>
      <c r="Z953" t="s">
        <v>118</v>
      </c>
      <c r="AA953" t="s">
        <v>42</v>
      </c>
      <c r="AB953" t="s">
        <v>119</v>
      </c>
      <c r="AC953">
        <v>5</v>
      </c>
      <c r="AD953">
        <v>202.88</v>
      </c>
      <c r="AE953">
        <v>50.9</v>
      </c>
    </row>
    <row r="954" spans="1:31" x14ac:dyDescent="0.25">
      <c r="A954" t="s">
        <v>1750</v>
      </c>
      <c r="B954" s="1">
        <v>45766</v>
      </c>
      <c r="C954" s="2">
        <v>45766.447222222225</v>
      </c>
      <c r="D954" s="2">
        <v>45766.450694444444</v>
      </c>
      <c r="E954" t="s">
        <v>1751</v>
      </c>
      <c r="F954" t="str">
        <f>_xlfn.XLOOKUP(scd[[#This Row],[farm_id]],farms[farm_id],farms[farmer_name])</f>
        <v>Farmer_397</v>
      </c>
      <c r="G954" t="str">
        <f>_xlfn.XLOOKUP(scd[[#This Row],[farm_id]],farms[farm_id],farms[village])</f>
        <v>Village_17</v>
      </c>
      <c r="H954" t="str">
        <f>_xlfn.XLOOKUP(scd[[#This Row],[farm_id]],farms[farm_id],farms[district])</f>
        <v>Surat</v>
      </c>
      <c r="I954" t="str">
        <f>_xlfn.XLOOKUP(scd[[#This Row],[farm_id]],farms[farm_id],farms[state])</f>
        <v>Gujarat</v>
      </c>
      <c r="J954" t="str">
        <f>_xlfn.XLOOKUP(scd[[#This Row],[district]],cooperatives[district],cooperatives[cooperative_id])</f>
        <v>Coop_12</v>
      </c>
      <c r="K954" t="str">
        <f>_xlfn.XLOOKUP(scd[[#This Row],[village]],collectioncenters[village],collectioncenters[collection_center_id])</f>
        <v>CC_79</v>
      </c>
      <c r="L954" t="str">
        <f>_xlfn.XLOOKUP(scd[[#This Row],[district]],chillingcenters[district],chillingcenters[chilling_center_id])</f>
        <v>Chill_12</v>
      </c>
      <c r="M954" t="str">
        <f>_xlfn.XLOOKUP(scd[[#This Row],[chilling_center_id]],chillingcenters[chilling_center_id],chillingcenters[zone])</f>
        <v>MH1</v>
      </c>
      <c r="N954" t="str">
        <f>_xlfn.XLOOKUP(scd[[#This Row],[zone]],plants[zone],plants[processing_plant_id])</f>
        <v>Plant_4</v>
      </c>
      <c r="O954" t="s">
        <v>545</v>
      </c>
      <c r="P954">
        <v>23.6</v>
      </c>
      <c r="Q954">
        <v>21.6</v>
      </c>
      <c r="R954">
        <v>4.95</v>
      </c>
      <c r="S954">
        <v>8.3800000000000008</v>
      </c>
      <c r="T954">
        <v>32.700000000000003</v>
      </c>
      <c r="U954">
        <v>8.6999999999999993</v>
      </c>
      <c r="V954" t="b">
        <v>0</v>
      </c>
      <c r="W954">
        <v>1.21</v>
      </c>
      <c r="X954">
        <v>1027.45</v>
      </c>
      <c r="Y954" s="1">
        <v>45767</v>
      </c>
      <c r="Z954" t="s">
        <v>41</v>
      </c>
      <c r="AA954" t="s">
        <v>109</v>
      </c>
      <c r="AB954" t="s">
        <v>1753</v>
      </c>
      <c r="AC954">
        <v>5</v>
      </c>
      <c r="AD954">
        <v>20.39</v>
      </c>
      <c r="AE954">
        <v>50.39</v>
      </c>
    </row>
    <row r="955" spans="1:31" x14ac:dyDescent="0.25">
      <c r="A955" t="s">
        <v>2344</v>
      </c>
      <c r="B955" s="1">
        <v>45822</v>
      </c>
      <c r="C955" s="2">
        <v>45822.225694444445</v>
      </c>
      <c r="D955" s="2">
        <v>45822.256249999999</v>
      </c>
      <c r="E955" t="s">
        <v>1051</v>
      </c>
      <c r="F955" t="str">
        <f>_xlfn.XLOOKUP(scd[[#This Row],[farm_id]],farms[farm_id],farms[farmer_name])</f>
        <v>Farmer_509</v>
      </c>
      <c r="G955" t="str">
        <f>_xlfn.XLOOKUP(scd[[#This Row],[farm_id]],farms[farm_id],farms[village])</f>
        <v>Village_78</v>
      </c>
      <c r="H955" t="str">
        <f>_xlfn.XLOOKUP(scd[[#This Row],[farm_id]],farms[farm_id],farms[district])</f>
        <v>Jaipur</v>
      </c>
      <c r="I955" t="str">
        <f>_xlfn.XLOOKUP(scd[[#This Row],[farm_id]],farms[farm_id],farms[state])</f>
        <v>Rajasthan</v>
      </c>
      <c r="J955" t="str">
        <f>_xlfn.XLOOKUP(scd[[#This Row],[district]],cooperatives[district],cooperatives[cooperative_id])</f>
        <v>Coop_8</v>
      </c>
      <c r="K955" t="str">
        <f>_xlfn.XLOOKUP(scd[[#This Row],[village]],collectioncenters[village],collectioncenters[collection_center_id])</f>
        <v>CC_174</v>
      </c>
      <c r="L955" t="str">
        <f>_xlfn.XLOOKUP(scd[[#This Row],[district]],chillingcenters[district],chillingcenters[chilling_center_id])</f>
        <v>Chill_8</v>
      </c>
      <c r="M955" t="str">
        <f>_xlfn.XLOOKUP(scd[[#This Row],[chilling_center_id]],chillingcenters[chilling_center_id],chillingcenters[zone])</f>
        <v>RJ1</v>
      </c>
      <c r="N955" t="str">
        <f>_xlfn.XLOOKUP(scd[[#This Row],[zone]],plants[zone],plants[processing_plant_id])</f>
        <v>Plant_2</v>
      </c>
      <c r="O955" t="s">
        <v>773</v>
      </c>
      <c r="P955">
        <v>2.6</v>
      </c>
      <c r="Q955">
        <v>21.9</v>
      </c>
      <c r="R955">
        <v>4.95</v>
      </c>
      <c r="S955">
        <v>8.86</v>
      </c>
      <c r="T955">
        <v>34.6</v>
      </c>
      <c r="U955">
        <v>12</v>
      </c>
      <c r="V955" t="b">
        <v>1</v>
      </c>
      <c r="W955">
        <v>0.25</v>
      </c>
      <c r="X955">
        <v>1122.1199999999999</v>
      </c>
      <c r="Y955" s="1">
        <v>45829</v>
      </c>
      <c r="Z955" t="s">
        <v>76</v>
      </c>
      <c r="AA955" t="s">
        <v>42</v>
      </c>
      <c r="AB955" t="s">
        <v>2345</v>
      </c>
      <c r="AC955">
        <v>44</v>
      </c>
      <c r="AD955">
        <v>21.65</v>
      </c>
      <c r="AE955">
        <v>51.83</v>
      </c>
    </row>
    <row r="956" spans="1:31" x14ac:dyDescent="0.25">
      <c r="A956" t="s">
        <v>2516</v>
      </c>
      <c r="B956" s="1">
        <v>45775</v>
      </c>
      <c r="C956" s="2">
        <v>45775.294444444444</v>
      </c>
      <c r="D956" s="2">
        <v>45775.368055555555</v>
      </c>
      <c r="E956" t="s">
        <v>2147</v>
      </c>
      <c r="F956" t="str">
        <f>_xlfn.XLOOKUP(scd[[#This Row],[farm_id]],farms[farm_id],farms[farmer_name])</f>
        <v>Farmer_249</v>
      </c>
      <c r="G956" t="str">
        <f>_xlfn.XLOOKUP(scd[[#This Row],[farm_id]],farms[farm_id],farms[village])</f>
        <v>Village_11</v>
      </c>
      <c r="H956" t="str">
        <f>_xlfn.XLOOKUP(scd[[#This Row],[farm_id]],farms[farm_id],farms[district])</f>
        <v>Mysore</v>
      </c>
      <c r="I956" t="str">
        <f>_xlfn.XLOOKUP(scd[[#This Row],[farm_id]],farms[farm_id],farms[state])</f>
        <v>Karnataka</v>
      </c>
      <c r="J956" t="str">
        <f>_xlfn.XLOOKUP(scd[[#This Row],[district]],cooperatives[district],cooperatives[cooperative_id])</f>
        <v>Coop_11</v>
      </c>
      <c r="K956" t="str">
        <f>_xlfn.XLOOKUP(scd[[#This Row],[village]],collectioncenters[village],collectioncenters[collection_center_id])</f>
        <v>CC_13</v>
      </c>
      <c r="L956" t="str">
        <f>_xlfn.XLOOKUP(scd[[#This Row],[district]],chillingcenters[district],chillingcenters[chilling_center_id])</f>
        <v>Chill_11</v>
      </c>
      <c r="M956" t="str">
        <f>_xlfn.XLOOKUP(scd[[#This Row],[chilling_center_id]],chillingcenters[chilling_center_id],chillingcenters[zone])</f>
        <v>KA1</v>
      </c>
      <c r="N956" t="str">
        <f>_xlfn.XLOOKUP(scd[[#This Row],[zone]],plants[zone],plants[processing_plant_id])</f>
        <v>Plant_6</v>
      </c>
      <c r="O956" t="s">
        <v>325</v>
      </c>
      <c r="P956">
        <v>4.4000000000000004</v>
      </c>
      <c r="Q956">
        <v>62.6</v>
      </c>
      <c r="R956">
        <v>4.95</v>
      </c>
      <c r="S956">
        <v>8.25</v>
      </c>
      <c r="T956">
        <v>29.2</v>
      </c>
      <c r="U956">
        <v>8</v>
      </c>
      <c r="V956" t="b">
        <v>1</v>
      </c>
      <c r="W956">
        <v>0.11</v>
      </c>
      <c r="X956">
        <v>3124.5</v>
      </c>
      <c r="Y956" s="1">
        <v>45778</v>
      </c>
      <c r="Z956" t="s">
        <v>239</v>
      </c>
      <c r="AA956" t="s">
        <v>42</v>
      </c>
      <c r="AB956" t="s">
        <v>2517</v>
      </c>
      <c r="AC956">
        <v>106</v>
      </c>
      <c r="AD956">
        <v>62.49</v>
      </c>
      <c r="AE956">
        <v>50</v>
      </c>
    </row>
    <row r="957" spans="1:31" x14ac:dyDescent="0.25">
      <c r="A957" t="s">
        <v>873</v>
      </c>
      <c r="B957" s="1">
        <v>45791</v>
      </c>
      <c r="C957" s="2">
        <v>45791.341666666667</v>
      </c>
      <c r="D957" s="2">
        <v>45791.404166666667</v>
      </c>
      <c r="E957" t="s">
        <v>402</v>
      </c>
      <c r="F957" t="str">
        <f>_xlfn.XLOOKUP(scd[[#This Row],[farm_id]],farms[farm_id],farms[farmer_name])</f>
        <v>Farmer_535</v>
      </c>
      <c r="G957" t="str">
        <f>_xlfn.XLOOKUP(scd[[#This Row],[farm_id]],farms[farm_id],farms[village])</f>
        <v>Village_117</v>
      </c>
      <c r="H957" t="str">
        <f>_xlfn.XLOOKUP(scd[[#This Row],[farm_id]],farms[farm_id],farms[district])</f>
        <v>Nagpur</v>
      </c>
      <c r="I957" t="str">
        <f>_xlfn.XLOOKUP(scd[[#This Row],[farm_id]],farms[farm_id],farms[state])</f>
        <v>Maharashtra</v>
      </c>
      <c r="J957" t="str">
        <f>_xlfn.XLOOKUP(scd[[#This Row],[district]],cooperatives[district],cooperatives[cooperative_id])</f>
        <v>Coop_16</v>
      </c>
      <c r="K957" t="str">
        <f>_xlfn.XLOOKUP(scd[[#This Row],[village]],collectioncenters[village],collectioncenters[collection_center_id])</f>
        <v>CC_21</v>
      </c>
      <c r="L957" t="str">
        <f>_xlfn.XLOOKUP(scd[[#This Row],[district]],chillingcenters[district],chillingcenters[chilling_center_id])</f>
        <v>Chill_16</v>
      </c>
      <c r="M957" t="str">
        <f>_xlfn.XLOOKUP(scd[[#This Row],[chilling_center_id]],chillingcenters[chilling_center_id],chillingcenters[zone])</f>
        <v>MH2</v>
      </c>
      <c r="N957" t="str">
        <f>_xlfn.XLOOKUP(scd[[#This Row],[zone]],plants[zone],plants[processing_plant_id])</f>
        <v>Plant_9</v>
      </c>
      <c r="O957" t="s">
        <v>551</v>
      </c>
      <c r="P957">
        <v>14.9</v>
      </c>
      <c r="Q957">
        <v>15.8</v>
      </c>
      <c r="R957">
        <v>4.97</v>
      </c>
      <c r="S957">
        <v>8.36</v>
      </c>
      <c r="T957">
        <v>30.4</v>
      </c>
      <c r="U957">
        <v>10.7</v>
      </c>
      <c r="V957" t="b">
        <v>1</v>
      </c>
      <c r="W957">
        <v>0</v>
      </c>
      <c r="X957">
        <v>796.79</v>
      </c>
      <c r="Y957" s="1">
        <v>45798</v>
      </c>
      <c r="Z957" t="s">
        <v>41</v>
      </c>
      <c r="AA957" t="s">
        <v>42</v>
      </c>
      <c r="AB957" t="s">
        <v>874</v>
      </c>
      <c r="AC957">
        <v>90</v>
      </c>
      <c r="AD957">
        <v>15.8</v>
      </c>
      <c r="AE957">
        <v>50.43</v>
      </c>
    </row>
    <row r="958" spans="1:31" x14ac:dyDescent="0.25">
      <c r="A958" t="s">
        <v>1018</v>
      </c>
      <c r="B958" s="1">
        <v>45758</v>
      </c>
      <c r="C958" s="2">
        <v>45758.206250000003</v>
      </c>
      <c r="D958" s="2">
        <v>45758.250694444447</v>
      </c>
      <c r="E958" t="s">
        <v>1019</v>
      </c>
      <c r="F958" t="str">
        <f>_xlfn.XLOOKUP(scd[[#This Row],[farm_id]],farms[farm_id],farms[farmer_name])</f>
        <v>Farmer_627</v>
      </c>
      <c r="G958" t="str">
        <f>_xlfn.XLOOKUP(scd[[#This Row],[farm_id]],farms[farm_id],farms[village])</f>
        <v>Village_79</v>
      </c>
      <c r="H958" t="str">
        <f>_xlfn.XLOOKUP(scd[[#This Row],[farm_id]],farms[farm_id],farms[district])</f>
        <v>Madurai</v>
      </c>
      <c r="I958" t="str">
        <f>_xlfn.XLOOKUP(scd[[#This Row],[farm_id]],farms[farm_id],farms[state])</f>
        <v>Tamil Nadu</v>
      </c>
      <c r="J958" t="str">
        <f>_xlfn.XLOOKUP(scd[[#This Row],[district]],cooperatives[district],cooperatives[cooperative_id])</f>
        <v>Coop_20</v>
      </c>
      <c r="K958" t="str">
        <f>_xlfn.XLOOKUP(scd[[#This Row],[village]],collectioncenters[village],collectioncenters[collection_center_id])</f>
        <v>CC_175</v>
      </c>
      <c r="L958" t="str">
        <f>_xlfn.XLOOKUP(scd[[#This Row],[district]],chillingcenters[district],chillingcenters[chilling_center_id])</f>
        <v>Chill_20</v>
      </c>
      <c r="M958" t="str">
        <f>_xlfn.XLOOKUP(scd[[#This Row],[chilling_center_id]],chillingcenters[chilling_center_id],chillingcenters[zone])</f>
        <v>TN2</v>
      </c>
      <c r="N958" t="str">
        <f>_xlfn.XLOOKUP(scd[[#This Row],[zone]],plants[zone],plants[processing_plant_id])</f>
        <v>Plant_10</v>
      </c>
      <c r="O958" t="s">
        <v>545</v>
      </c>
      <c r="P958">
        <v>19.2</v>
      </c>
      <c r="Q958">
        <v>67.8</v>
      </c>
      <c r="R958">
        <v>4.97</v>
      </c>
      <c r="S958">
        <v>8.8000000000000007</v>
      </c>
      <c r="T958">
        <v>26.6</v>
      </c>
      <c r="U958">
        <v>22.9</v>
      </c>
      <c r="V958" t="b">
        <v>0</v>
      </c>
      <c r="W958">
        <v>1.99</v>
      </c>
      <c r="X958">
        <v>3405.67</v>
      </c>
      <c r="Y958" s="1">
        <v>45761</v>
      </c>
      <c r="Z958" t="s">
        <v>41</v>
      </c>
      <c r="AA958" t="s">
        <v>109</v>
      </c>
      <c r="AB958" t="s">
        <v>1022</v>
      </c>
      <c r="AC958">
        <v>64</v>
      </c>
      <c r="AD958">
        <v>65.81</v>
      </c>
      <c r="AE958">
        <v>51.75</v>
      </c>
    </row>
    <row r="959" spans="1:31" x14ac:dyDescent="0.25">
      <c r="A959" t="s">
        <v>1040</v>
      </c>
      <c r="B959" s="1">
        <v>45711</v>
      </c>
      <c r="C959" s="2">
        <v>45711.17291666667</v>
      </c>
      <c r="D959" s="2">
        <v>45711.176388888889</v>
      </c>
      <c r="E959" t="s">
        <v>188</v>
      </c>
      <c r="F959" t="str">
        <f>_xlfn.XLOOKUP(scd[[#This Row],[farm_id]],farms[farm_id],farms[farmer_name])</f>
        <v>Farmer_749</v>
      </c>
      <c r="G959" t="str">
        <f>_xlfn.XLOOKUP(scd[[#This Row],[farm_id]],farms[farm_id],farms[village])</f>
        <v>Village_82</v>
      </c>
      <c r="H959" t="str">
        <f>_xlfn.XLOOKUP(scd[[#This Row],[farm_id]],farms[farm_id],farms[district])</f>
        <v>Coimbatore</v>
      </c>
      <c r="I959" t="str">
        <f>_xlfn.XLOOKUP(scd[[#This Row],[farm_id]],farms[farm_id],farms[state])</f>
        <v>Tamil Nadu</v>
      </c>
      <c r="J959" t="str">
        <f>_xlfn.XLOOKUP(scd[[#This Row],[district]],cooperatives[district],cooperatives[cooperative_id])</f>
        <v>Coop_25</v>
      </c>
      <c r="K959" t="str">
        <f>_xlfn.XLOOKUP(scd[[#This Row],[village]],collectioncenters[village],collectioncenters[collection_center_id])</f>
        <v>CC_177</v>
      </c>
      <c r="L959" t="str">
        <f>_xlfn.XLOOKUP(scd[[#This Row],[district]],chillingcenters[district],chillingcenters[chilling_center_id])</f>
        <v>Chill_25</v>
      </c>
      <c r="M959" t="str">
        <f>_xlfn.XLOOKUP(scd[[#This Row],[chilling_center_id]],chillingcenters[chilling_center_id],chillingcenters[zone])</f>
        <v>TN2</v>
      </c>
      <c r="N959" t="str">
        <f>_xlfn.XLOOKUP(scd[[#This Row],[zone]],plants[zone],plants[processing_plant_id])</f>
        <v>Plant_10</v>
      </c>
      <c r="O959" t="s">
        <v>773</v>
      </c>
      <c r="P959">
        <v>39.799999999999997</v>
      </c>
      <c r="Q959">
        <v>6.5</v>
      </c>
      <c r="R959">
        <v>4.97</v>
      </c>
      <c r="S959">
        <v>8.44</v>
      </c>
      <c r="T959">
        <v>27.1</v>
      </c>
      <c r="U959">
        <v>25.8</v>
      </c>
      <c r="V959" t="b">
        <v>1</v>
      </c>
      <c r="W959">
        <v>0.28000000000000003</v>
      </c>
      <c r="X959">
        <v>315.17</v>
      </c>
      <c r="Y959" s="1">
        <v>45711</v>
      </c>
      <c r="Z959" t="s">
        <v>118</v>
      </c>
      <c r="AA959" t="s">
        <v>109</v>
      </c>
      <c r="AB959" t="s">
        <v>1041</v>
      </c>
      <c r="AC959">
        <v>5</v>
      </c>
      <c r="AD959">
        <v>6.22</v>
      </c>
      <c r="AE959">
        <v>50.67</v>
      </c>
    </row>
    <row r="960" spans="1:31" x14ac:dyDescent="0.25">
      <c r="A960" t="s">
        <v>1897</v>
      </c>
      <c r="B960" s="1">
        <v>45801</v>
      </c>
      <c r="C960" s="2">
        <v>45801.31527777778</v>
      </c>
      <c r="D960" s="2">
        <v>45801.368055555555</v>
      </c>
      <c r="E960" t="s">
        <v>1898</v>
      </c>
      <c r="F960" t="str">
        <f>_xlfn.XLOOKUP(scd[[#This Row],[farm_id]],farms[farm_id],farms[farmer_name])</f>
        <v>Farmer_896</v>
      </c>
      <c r="G960" t="str">
        <f>_xlfn.XLOOKUP(scd[[#This Row],[farm_id]],farms[farm_id],farms[village])</f>
        <v>Village_16</v>
      </c>
      <c r="H960" t="str">
        <f>_xlfn.XLOOKUP(scd[[#This Row],[farm_id]],farms[farm_id],farms[district])</f>
        <v>Gurugram</v>
      </c>
      <c r="I960" t="str">
        <f>_xlfn.XLOOKUP(scd[[#This Row],[farm_id]],farms[farm_id],farms[state])</f>
        <v>Haryana</v>
      </c>
      <c r="J960" t="str">
        <f>_xlfn.XLOOKUP(scd[[#This Row],[district]],cooperatives[district],cooperatives[cooperative_id])</f>
        <v>Coop_2</v>
      </c>
      <c r="K960" t="str">
        <f>_xlfn.XLOOKUP(scd[[#This Row],[village]],collectioncenters[village],collectioncenters[collection_center_id])</f>
        <v>CC_68</v>
      </c>
      <c r="L960" t="str">
        <f>_xlfn.XLOOKUP(scd[[#This Row],[district]],chillingcenters[district],chillingcenters[chilling_center_id])</f>
        <v>Chill_2</v>
      </c>
      <c r="M960" t="str">
        <f>_xlfn.XLOOKUP(scd[[#This Row],[chilling_center_id]],chillingcenters[chilling_center_id],chillingcenters[zone])</f>
        <v>HR1</v>
      </c>
      <c r="N960" t="str">
        <f>_xlfn.XLOOKUP(scd[[#This Row],[zone]],plants[zone],plants[processing_plant_id])</f>
        <v>Plant_11</v>
      </c>
      <c r="O960" t="s">
        <v>245</v>
      </c>
      <c r="P960">
        <v>13</v>
      </c>
      <c r="Q960">
        <v>14.6</v>
      </c>
      <c r="R960">
        <v>4.9800000000000004</v>
      </c>
      <c r="S960">
        <v>7.88</v>
      </c>
      <c r="T960">
        <v>29</v>
      </c>
      <c r="U960">
        <v>7.1</v>
      </c>
      <c r="V960" t="b">
        <v>1</v>
      </c>
      <c r="W960">
        <v>0.39</v>
      </c>
      <c r="X960">
        <v>696.86</v>
      </c>
      <c r="Y960" s="1">
        <v>45804</v>
      </c>
      <c r="Z960" t="s">
        <v>41</v>
      </c>
      <c r="AA960" t="s">
        <v>42</v>
      </c>
      <c r="AB960" t="s">
        <v>1900</v>
      </c>
      <c r="AC960">
        <v>76</v>
      </c>
      <c r="AD960">
        <v>14.2099999999999</v>
      </c>
      <c r="AE960">
        <v>49.04</v>
      </c>
    </row>
    <row r="961" spans="1:31" x14ac:dyDescent="0.25">
      <c r="A961" t="s">
        <v>2643</v>
      </c>
      <c r="B961" s="1">
        <v>45716</v>
      </c>
      <c r="C961" s="2">
        <v>45716.211805555555</v>
      </c>
      <c r="D961" s="2">
        <v>45716.215277777781</v>
      </c>
      <c r="E961" t="s">
        <v>776</v>
      </c>
      <c r="F961" t="str">
        <f>_xlfn.XLOOKUP(scd[[#This Row],[farm_id]],farms[farm_id],farms[farmer_name])</f>
        <v>Farmer_676</v>
      </c>
      <c r="G961" t="str">
        <f>_xlfn.XLOOKUP(scd[[#This Row],[farm_id]],farms[farm_id],farms[village])</f>
        <v>Village_54</v>
      </c>
      <c r="H961" t="str">
        <f>_xlfn.XLOOKUP(scd[[#This Row],[farm_id]],farms[farm_id],farms[district])</f>
        <v>Gurugram</v>
      </c>
      <c r="I961" t="str">
        <f>_xlfn.XLOOKUP(scd[[#This Row],[farm_id]],farms[farm_id],farms[state])</f>
        <v>Haryana</v>
      </c>
      <c r="J961" t="str">
        <f>_xlfn.XLOOKUP(scd[[#This Row],[district]],cooperatives[district],cooperatives[cooperative_id])</f>
        <v>Coop_2</v>
      </c>
      <c r="K961" t="str">
        <f>_xlfn.XLOOKUP(scd[[#This Row],[village]],collectioncenters[village],collectioncenters[collection_center_id])</f>
        <v>CC_149</v>
      </c>
      <c r="L961" t="str">
        <f>_xlfn.XLOOKUP(scd[[#This Row],[district]],chillingcenters[district],chillingcenters[chilling_center_id])</f>
        <v>Chill_2</v>
      </c>
      <c r="M961" t="str">
        <f>_xlfn.XLOOKUP(scd[[#This Row],[chilling_center_id]],chillingcenters[chilling_center_id],chillingcenters[zone])</f>
        <v>HR1</v>
      </c>
      <c r="N961" t="str">
        <f>_xlfn.XLOOKUP(scd[[#This Row],[zone]],plants[zone],plants[processing_plant_id])</f>
        <v>Plant_11</v>
      </c>
      <c r="O961" t="s">
        <v>416</v>
      </c>
      <c r="P961">
        <v>15.3</v>
      </c>
      <c r="Q961">
        <v>15.5</v>
      </c>
      <c r="R961">
        <v>4.9800000000000004</v>
      </c>
      <c r="S961">
        <v>8.6199999999999992</v>
      </c>
      <c r="T961">
        <v>31.7</v>
      </c>
      <c r="U961">
        <v>6.6</v>
      </c>
      <c r="V961" t="b">
        <v>1</v>
      </c>
      <c r="W961">
        <v>0.1</v>
      </c>
      <c r="X961">
        <v>789.4</v>
      </c>
      <c r="Y961" s="1">
        <v>45723</v>
      </c>
      <c r="Z961" t="s">
        <v>118</v>
      </c>
      <c r="AA961" t="s">
        <v>42</v>
      </c>
      <c r="AB961" t="s">
        <v>2645</v>
      </c>
      <c r="AC961">
        <v>5</v>
      </c>
      <c r="AD961">
        <v>15.4</v>
      </c>
      <c r="AE961">
        <v>51.26</v>
      </c>
    </row>
    <row r="962" spans="1:31" x14ac:dyDescent="0.25">
      <c r="A962" t="s">
        <v>2041</v>
      </c>
      <c r="B962" s="1">
        <v>45731</v>
      </c>
      <c r="C962" s="2">
        <v>45731.175000000003</v>
      </c>
      <c r="D962" s="2">
        <v>45731.213888888888</v>
      </c>
      <c r="E962" t="s">
        <v>618</v>
      </c>
      <c r="F962" t="str">
        <f>_xlfn.XLOOKUP(scd[[#This Row],[farm_id]],farms[farm_id],farms[farmer_name])</f>
        <v>Farmer_389</v>
      </c>
      <c r="G962" t="str">
        <f>_xlfn.XLOOKUP(scd[[#This Row],[farm_id]],farms[farm_id],farms[village])</f>
        <v>Village_69</v>
      </c>
      <c r="H962" t="str">
        <f>_xlfn.XLOOKUP(scd[[#This Row],[farm_id]],farms[farm_id],farms[district])</f>
        <v>Chennai</v>
      </c>
      <c r="I962" t="str">
        <f>_xlfn.XLOOKUP(scd[[#This Row],[farm_id]],farms[farm_id],farms[state])</f>
        <v>Tamil Nadu</v>
      </c>
      <c r="J962" t="str">
        <f>_xlfn.XLOOKUP(scd[[#This Row],[district]],cooperatives[district],cooperatives[cooperative_id])</f>
        <v>Coop_22</v>
      </c>
      <c r="K962" t="str">
        <f>_xlfn.XLOOKUP(scd[[#This Row],[village]],collectioncenters[village],collectioncenters[collection_center_id])</f>
        <v>CC_164</v>
      </c>
      <c r="L962" t="str">
        <f>_xlfn.XLOOKUP(scd[[#This Row],[district]],chillingcenters[district],chillingcenters[chilling_center_id])</f>
        <v>Chill_22</v>
      </c>
      <c r="M962" t="str">
        <f>_xlfn.XLOOKUP(scd[[#This Row],[chilling_center_id]],chillingcenters[chilling_center_id],chillingcenters[zone])</f>
        <v>TN1</v>
      </c>
      <c r="N962" t="str">
        <f>_xlfn.XLOOKUP(scd[[#This Row],[zone]],plants[zone],plants[processing_plant_id])</f>
        <v>Plant_1</v>
      </c>
      <c r="O962" t="s">
        <v>497</v>
      </c>
      <c r="P962">
        <v>40.299999999999997</v>
      </c>
      <c r="Q962">
        <v>10.199999999999999</v>
      </c>
      <c r="R962">
        <v>4.99</v>
      </c>
      <c r="S962">
        <v>8.19</v>
      </c>
      <c r="T962">
        <v>33.9</v>
      </c>
      <c r="U962">
        <v>29.3</v>
      </c>
      <c r="V962" t="b">
        <v>0</v>
      </c>
      <c r="W962">
        <v>2.2200000000000002</v>
      </c>
      <c r="X962">
        <v>399.16</v>
      </c>
      <c r="Y962" s="1">
        <v>45733</v>
      </c>
      <c r="Z962" t="s">
        <v>76</v>
      </c>
      <c r="AA962" t="s">
        <v>42</v>
      </c>
      <c r="AB962" t="s">
        <v>2042</v>
      </c>
      <c r="AC962">
        <v>56</v>
      </c>
      <c r="AD962">
        <v>7.9799999999999898</v>
      </c>
      <c r="AE962">
        <v>50.02</v>
      </c>
    </row>
    <row r="963" spans="1:31" x14ac:dyDescent="0.25">
      <c r="A963" t="s">
        <v>3276</v>
      </c>
      <c r="B963" s="1">
        <v>45747</v>
      </c>
      <c r="C963" s="2">
        <v>45747.370833333334</v>
      </c>
      <c r="D963" s="2">
        <v>45747.431250000001</v>
      </c>
      <c r="E963" t="s">
        <v>2482</v>
      </c>
      <c r="F963" t="str">
        <f>_xlfn.XLOOKUP(scd[[#This Row],[farm_id]],farms[farm_id],farms[farmer_name])</f>
        <v>Farmer_75</v>
      </c>
      <c r="G963" t="str">
        <f>_xlfn.XLOOKUP(scd[[#This Row],[farm_id]],farms[farm_id],farms[village])</f>
        <v>Village_118</v>
      </c>
      <c r="H963" t="str">
        <f>_xlfn.XLOOKUP(scd[[#This Row],[farm_id]],farms[farm_id],farms[district])</f>
        <v>Jodhpur</v>
      </c>
      <c r="I963" t="str">
        <f>_xlfn.XLOOKUP(scd[[#This Row],[farm_id]],farms[farm_id],farms[state])</f>
        <v>Rajasthan</v>
      </c>
      <c r="J963" t="str">
        <f>_xlfn.XLOOKUP(scd[[#This Row],[district]],cooperatives[district],cooperatives[cooperative_id])</f>
        <v>Coop_23</v>
      </c>
      <c r="K963" t="str">
        <f>_xlfn.XLOOKUP(scd[[#This Row],[village]],collectioncenters[village],collectioncenters[collection_center_id])</f>
        <v>CC_22</v>
      </c>
      <c r="L963" t="str">
        <f>_xlfn.XLOOKUP(scd[[#This Row],[district]],chillingcenters[district],chillingcenters[chilling_center_id])</f>
        <v>Chill_23</v>
      </c>
      <c r="M963" t="str">
        <f>_xlfn.XLOOKUP(scd[[#This Row],[chilling_center_id]],chillingcenters[chilling_center_id],chillingcenters[zone])</f>
        <v>RJ2</v>
      </c>
      <c r="N963" t="str">
        <f>_xlfn.XLOOKUP(scd[[#This Row],[zone]],plants[zone],plants[processing_plant_id])</f>
        <v>Plant_5</v>
      </c>
      <c r="O963" t="s">
        <v>453</v>
      </c>
      <c r="P963">
        <v>24.9</v>
      </c>
      <c r="Q963">
        <v>16.399999999999999</v>
      </c>
      <c r="R963">
        <v>4.99</v>
      </c>
      <c r="S963">
        <v>8.66</v>
      </c>
      <c r="T963">
        <v>30.1</v>
      </c>
      <c r="U963">
        <v>29.4</v>
      </c>
      <c r="V963" t="b">
        <v>0</v>
      </c>
      <c r="W963">
        <v>1.92</v>
      </c>
      <c r="X963">
        <v>744.71</v>
      </c>
      <c r="Y963" s="1">
        <v>45749</v>
      </c>
      <c r="Z963" t="s">
        <v>76</v>
      </c>
      <c r="AA963" t="s">
        <v>42</v>
      </c>
      <c r="AB963" t="s">
        <v>3278</v>
      </c>
      <c r="AC963">
        <v>87</v>
      </c>
      <c r="AD963">
        <v>14.479999999999899</v>
      </c>
      <c r="AE963">
        <v>51.43</v>
      </c>
    </row>
    <row r="964" spans="1:31" x14ac:dyDescent="0.25">
      <c r="A964" t="s">
        <v>565</v>
      </c>
      <c r="B964" s="1">
        <v>45781</v>
      </c>
      <c r="C964" s="2">
        <v>45781.368055555555</v>
      </c>
      <c r="D964" s="2">
        <v>45781.425000000003</v>
      </c>
      <c r="E964" t="s">
        <v>566</v>
      </c>
      <c r="F964" t="str">
        <f>_xlfn.XLOOKUP(scd[[#This Row],[farm_id]],farms[farm_id],farms[farmer_name])</f>
        <v>Farmer_852</v>
      </c>
      <c r="G964" t="str">
        <f>_xlfn.XLOOKUP(scd[[#This Row],[farm_id]],farms[farm_id],farms[village])</f>
        <v>Village_182</v>
      </c>
      <c r="H964" t="str">
        <f>_xlfn.XLOOKUP(scd[[#This Row],[farm_id]],farms[farm_id],farms[district])</f>
        <v>Vadodara</v>
      </c>
      <c r="I964" t="str">
        <f>_xlfn.XLOOKUP(scd[[#This Row],[farm_id]],farms[farm_id],farms[state])</f>
        <v>Gujarat</v>
      </c>
      <c r="J964" t="str">
        <f>_xlfn.XLOOKUP(scd[[#This Row],[district]],cooperatives[district],cooperatives[cooperative_id])</f>
        <v>Coop_6</v>
      </c>
      <c r="K964" t="str">
        <f>_xlfn.XLOOKUP(scd[[#This Row],[village]],collectioncenters[village],collectioncenters[collection_center_id])</f>
        <v>CC_92</v>
      </c>
      <c r="L964" t="str">
        <f>_xlfn.XLOOKUP(scd[[#This Row],[district]],chillingcenters[district],chillingcenters[chilling_center_id])</f>
        <v>Chill_6</v>
      </c>
      <c r="M964" t="str">
        <f>_xlfn.XLOOKUP(scd[[#This Row],[chilling_center_id]],chillingcenters[chilling_center_id],chillingcenters[zone])</f>
        <v>MH1</v>
      </c>
      <c r="N964" t="str">
        <f>_xlfn.XLOOKUP(scd[[#This Row],[zone]],plants[zone],plants[processing_plant_id])</f>
        <v>Plant_4</v>
      </c>
      <c r="O964" t="s">
        <v>458</v>
      </c>
      <c r="P964">
        <v>1.8</v>
      </c>
      <c r="Q964">
        <v>61.9</v>
      </c>
      <c r="R964">
        <v>5.01</v>
      </c>
      <c r="S964">
        <v>8.17</v>
      </c>
      <c r="T964">
        <v>27.9</v>
      </c>
      <c r="U964">
        <v>7.4</v>
      </c>
      <c r="V964" t="b">
        <v>1</v>
      </c>
      <c r="W964">
        <v>0</v>
      </c>
      <c r="X964">
        <v>3098.71</v>
      </c>
      <c r="Y964" s="1">
        <v>45788</v>
      </c>
      <c r="Z964" t="s">
        <v>76</v>
      </c>
      <c r="AA964" t="s">
        <v>42</v>
      </c>
      <c r="AB964" t="s">
        <v>569</v>
      </c>
      <c r="AC964">
        <v>82</v>
      </c>
      <c r="AD964">
        <v>61.9</v>
      </c>
      <c r="AE964">
        <v>50.06</v>
      </c>
    </row>
    <row r="965" spans="1:31" x14ac:dyDescent="0.25">
      <c r="A965" t="s">
        <v>1590</v>
      </c>
      <c r="B965" s="1">
        <v>45818</v>
      </c>
      <c r="C965" s="2">
        <v>45818.369444444441</v>
      </c>
      <c r="D965" s="2">
        <v>45818.384027777778</v>
      </c>
      <c r="E965" t="s">
        <v>566</v>
      </c>
      <c r="F965" t="str">
        <f>_xlfn.XLOOKUP(scd[[#This Row],[farm_id]],farms[farm_id],farms[farmer_name])</f>
        <v>Farmer_852</v>
      </c>
      <c r="G965" t="str">
        <f>_xlfn.XLOOKUP(scd[[#This Row],[farm_id]],farms[farm_id],farms[village])</f>
        <v>Village_182</v>
      </c>
      <c r="H965" t="str">
        <f>_xlfn.XLOOKUP(scd[[#This Row],[farm_id]],farms[farm_id],farms[district])</f>
        <v>Vadodara</v>
      </c>
      <c r="I965" t="str">
        <f>_xlfn.XLOOKUP(scd[[#This Row],[farm_id]],farms[farm_id],farms[state])</f>
        <v>Gujarat</v>
      </c>
      <c r="J965" t="str">
        <f>_xlfn.XLOOKUP(scd[[#This Row],[district]],cooperatives[district],cooperatives[cooperative_id])</f>
        <v>Coop_6</v>
      </c>
      <c r="K965" t="str">
        <f>_xlfn.XLOOKUP(scd[[#This Row],[village]],collectioncenters[village],collectioncenters[collection_center_id])</f>
        <v>CC_92</v>
      </c>
      <c r="L965" t="str">
        <f>_xlfn.XLOOKUP(scd[[#This Row],[district]],chillingcenters[district],chillingcenters[chilling_center_id])</f>
        <v>Chill_6</v>
      </c>
      <c r="M965" t="str">
        <f>_xlfn.XLOOKUP(scd[[#This Row],[chilling_center_id]],chillingcenters[chilling_center_id],chillingcenters[zone])</f>
        <v>MH1</v>
      </c>
      <c r="N965" t="str">
        <f>_xlfn.XLOOKUP(scd[[#This Row],[zone]],plants[zone],plants[processing_plant_id])</f>
        <v>Plant_4</v>
      </c>
      <c r="O965" t="s">
        <v>53</v>
      </c>
      <c r="P965">
        <v>11.8</v>
      </c>
      <c r="Q965">
        <v>9.6999999999999993</v>
      </c>
      <c r="R965">
        <v>5.01</v>
      </c>
      <c r="S965">
        <v>8.91</v>
      </c>
      <c r="T965">
        <v>26.5</v>
      </c>
      <c r="U965">
        <v>3.3</v>
      </c>
      <c r="V965" t="b">
        <v>1</v>
      </c>
      <c r="W965">
        <v>0</v>
      </c>
      <c r="X965">
        <v>507.12</v>
      </c>
      <c r="Y965" s="1">
        <v>45820</v>
      </c>
      <c r="Z965" t="s">
        <v>41</v>
      </c>
      <c r="AA965" t="s">
        <v>42</v>
      </c>
      <c r="AB965" t="s">
        <v>1591</v>
      </c>
      <c r="AC965">
        <v>21</v>
      </c>
      <c r="AD965">
        <v>9.6999999999999993</v>
      </c>
      <c r="AE965">
        <v>52.28</v>
      </c>
    </row>
    <row r="966" spans="1:31" x14ac:dyDescent="0.25">
      <c r="A966" t="s">
        <v>2771</v>
      </c>
      <c r="B966" s="1">
        <v>45808</v>
      </c>
      <c r="C966" s="2">
        <v>45808.285416666666</v>
      </c>
      <c r="D966" s="2">
        <v>45808.345833333333</v>
      </c>
      <c r="E966" t="s">
        <v>2772</v>
      </c>
      <c r="F966" t="str">
        <f>_xlfn.XLOOKUP(scd[[#This Row],[farm_id]],farms[farm_id],farms[farmer_name])</f>
        <v>Farmer_165</v>
      </c>
      <c r="G966" t="str">
        <f>_xlfn.XLOOKUP(scd[[#This Row],[farm_id]],farms[farm_id],farms[village])</f>
        <v>Village_187</v>
      </c>
      <c r="H966" t="str">
        <f>_xlfn.XLOOKUP(scd[[#This Row],[farm_id]],farms[farm_id],farms[district])</f>
        <v>Ludhiana</v>
      </c>
      <c r="I966" t="str">
        <f>_xlfn.XLOOKUP(scd[[#This Row],[farm_id]],farms[farm_id],farms[state])</f>
        <v>Punjab</v>
      </c>
      <c r="J966" t="str">
        <f>_xlfn.XLOOKUP(scd[[#This Row],[district]],cooperatives[district],cooperatives[cooperative_id])</f>
        <v>Coop_27</v>
      </c>
      <c r="K966" t="str">
        <f>_xlfn.XLOOKUP(scd[[#This Row],[village]],collectioncenters[village],collectioncenters[collection_center_id])</f>
        <v>CC_97</v>
      </c>
      <c r="L966" t="str">
        <f>_xlfn.XLOOKUP(scd[[#This Row],[district]],chillingcenters[district],chillingcenters[chilling_center_id])</f>
        <v>Chill_27</v>
      </c>
      <c r="M966" t="str">
        <f>_xlfn.XLOOKUP(scd[[#This Row],[chilling_center_id]],chillingcenters[chilling_center_id],chillingcenters[zone])</f>
        <v>PJ2</v>
      </c>
      <c r="N966" t="str">
        <f>_xlfn.XLOOKUP(scd[[#This Row],[zone]],plants[zone],plants[processing_plant_id])</f>
        <v>Plant_7</v>
      </c>
      <c r="O966" t="s">
        <v>773</v>
      </c>
      <c r="P966">
        <v>5.8</v>
      </c>
      <c r="Q966">
        <v>17.5</v>
      </c>
      <c r="R966">
        <v>5.0199999999999996</v>
      </c>
      <c r="S966">
        <v>7.95</v>
      </c>
      <c r="T966">
        <v>32.700000000000003</v>
      </c>
      <c r="U966">
        <v>12</v>
      </c>
      <c r="V966" t="b">
        <v>1</v>
      </c>
      <c r="W966">
        <v>0</v>
      </c>
      <c r="X966">
        <v>865.38</v>
      </c>
      <c r="Y966" s="1">
        <v>45808</v>
      </c>
      <c r="Z966" t="s">
        <v>41</v>
      </c>
      <c r="AA966" t="s">
        <v>42</v>
      </c>
      <c r="AB966" t="s">
        <v>2773</v>
      </c>
      <c r="AC966">
        <v>87</v>
      </c>
      <c r="AD966">
        <v>17.5</v>
      </c>
      <c r="AE966">
        <v>49.45</v>
      </c>
    </row>
    <row r="967" spans="1:31" x14ac:dyDescent="0.25">
      <c r="A967" t="s">
        <v>1721</v>
      </c>
      <c r="B967" s="1">
        <v>45711</v>
      </c>
      <c r="C967" s="2">
        <v>45711.355555555558</v>
      </c>
      <c r="D967" s="2">
        <v>45711.405555555553</v>
      </c>
      <c r="E967" t="s">
        <v>1722</v>
      </c>
      <c r="F967" t="str">
        <f>_xlfn.XLOOKUP(scd[[#This Row],[farm_id]],farms[farm_id],farms[farmer_name])</f>
        <v>Farmer_576</v>
      </c>
      <c r="G967" t="str">
        <f>_xlfn.XLOOKUP(scd[[#This Row],[farm_id]],farms[farm_id],farms[village])</f>
        <v>Village_9</v>
      </c>
      <c r="H967" t="str">
        <f>_xlfn.XLOOKUP(scd[[#This Row],[farm_id]],farms[farm_id],farms[district])</f>
        <v>Mumbai Suburban</v>
      </c>
      <c r="I967" t="str">
        <f>_xlfn.XLOOKUP(scd[[#This Row],[farm_id]],farms[farm_id],farms[state])</f>
        <v>Maharashtra</v>
      </c>
      <c r="J967" t="str">
        <f>_xlfn.XLOOKUP(scd[[#This Row],[district]],cooperatives[district],cooperatives[cooperative_id])</f>
        <v>Coop_3</v>
      </c>
      <c r="K967" t="str">
        <f>_xlfn.XLOOKUP(scd[[#This Row],[village]],collectioncenters[village],collectioncenters[collection_center_id])</f>
        <v>CC_185</v>
      </c>
      <c r="L967" t="str">
        <f>_xlfn.XLOOKUP(scd[[#This Row],[district]],chillingcenters[district],chillingcenters[chilling_center_id])</f>
        <v>Chill_3</v>
      </c>
      <c r="M967" t="str">
        <f>_xlfn.XLOOKUP(scd[[#This Row],[chilling_center_id]],chillingcenters[chilling_center_id],chillingcenters[zone])</f>
        <v>MH1</v>
      </c>
      <c r="N967" t="str">
        <f>_xlfn.XLOOKUP(scd[[#This Row],[zone]],plants[zone],plants[processing_plant_id])</f>
        <v>Plant_4</v>
      </c>
      <c r="O967" t="s">
        <v>453</v>
      </c>
      <c r="P967">
        <v>18.100000000000001</v>
      </c>
      <c r="Q967">
        <v>279.2</v>
      </c>
      <c r="R967">
        <v>5.03</v>
      </c>
      <c r="S967">
        <v>8.9600000000000009</v>
      </c>
      <c r="T967">
        <v>37.200000000000003</v>
      </c>
      <c r="U967">
        <v>12</v>
      </c>
      <c r="V967" t="b">
        <v>1</v>
      </c>
      <c r="W967">
        <v>0</v>
      </c>
      <c r="X967">
        <v>14666.38</v>
      </c>
      <c r="Y967" s="1">
        <v>45712</v>
      </c>
      <c r="Z967" t="s">
        <v>76</v>
      </c>
      <c r="AA967" t="s">
        <v>42</v>
      </c>
      <c r="AB967" t="s">
        <v>1724</v>
      </c>
      <c r="AC967">
        <v>72</v>
      </c>
      <c r="AD967">
        <v>279.2</v>
      </c>
      <c r="AE967">
        <v>52.53</v>
      </c>
    </row>
    <row r="968" spans="1:31" x14ac:dyDescent="0.25">
      <c r="A968" t="s">
        <v>2221</v>
      </c>
      <c r="B968" s="1">
        <v>45785</v>
      </c>
      <c r="C968" s="2">
        <v>45785.355555555558</v>
      </c>
      <c r="D968" s="2">
        <v>45785.376388888886</v>
      </c>
      <c r="E968" t="s">
        <v>2222</v>
      </c>
      <c r="F968" t="str">
        <f>_xlfn.XLOOKUP(scd[[#This Row],[farm_id]],farms[farm_id],farms[farmer_name])</f>
        <v>Farmer_112</v>
      </c>
      <c r="G968" t="str">
        <f>_xlfn.XLOOKUP(scd[[#This Row],[farm_id]],farms[farm_id],farms[village])</f>
        <v>Village_57</v>
      </c>
      <c r="H968" t="str">
        <f>_xlfn.XLOOKUP(scd[[#This Row],[farm_id]],farms[farm_id],farms[district])</f>
        <v>Karnal</v>
      </c>
      <c r="I968" t="str">
        <f>_xlfn.XLOOKUP(scd[[#This Row],[farm_id]],farms[farm_id],farms[state])</f>
        <v>Haryana</v>
      </c>
      <c r="J968" t="str">
        <f>_xlfn.XLOOKUP(scd[[#This Row],[district]],cooperatives[district],cooperatives[cooperative_id])</f>
        <v>Coop_1</v>
      </c>
      <c r="K968" t="str">
        <f>_xlfn.XLOOKUP(scd[[#This Row],[village]],collectioncenters[village],collectioncenters[collection_center_id])</f>
        <v>CC_152</v>
      </c>
      <c r="L968" t="str">
        <f>_xlfn.XLOOKUP(scd[[#This Row],[district]],chillingcenters[district],chillingcenters[chilling_center_id])</f>
        <v>Chill_1</v>
      </c>
      <c r="M968" t="str">
        <f>_xlfn.XLOOKUP(scd[[#This Row],[chilling_center_id]],chillingcenters[chilling_center_id],chillingcenters[zone])</f>
        <v>HR1</v>
      </c>
      <c r="N968" t="str">
        <f>_xlfn.XLOOKUP(scd[[#This Row],[zone]],plants[zone],plants[processing_plant_id])</f>
        <v>Plant_11</v>
      </c>
      <c r="O968" t="s">
        <v>453</v>
      </c>
      <c r="P968">
        <v>11.6</v>
      </c>
      <c r="Q968">
        <v>9.8000000000000007</v>
      </c>
      <c r="R968">
        <v>5.03</v>
      </c>
      <c r="S968">
        <v>8.59</v>
      </c>
      <c r="T968">
        <v>40.299999999999997</v>
      </c>
      <c r="U968">
        <v>35</v>
      </c>
      <c r="V968" t="b">
        <v>0</v>
      </c>
      <c r="W968">
        <v>0.96</v>
      </c>
      <c r="X968">
        <v>454.55</v>
      </c>
      <c r="Y968" s="1">
        <v>45785</v>
      </c>
      <c r="Z968" t="s">
        <v>41</v>
      </c>
      <c r="AA968" t="s">
        <v>54</v>
      </c>
      <c r="AB968" t="s">
        <v>2223</v>
      </c>
      <c r="AC968">
        <v>30</v>
      </c>
      <c r="AD968">
        <v>8.84</v>
      </c>
      <c r="AE968">
        <v>51.42</v>
      </c>
    </row>
    <row r="969" spans="1:31" x14ac:dyDescent="0.25">
      <c r="A969" t="s">
        <v>2716</v>
      </c>
      <c r="B969" s="1">
        <v>45661</v>
      </c>
      <c r="C969" s="2">
        <v>45661.24722222222</v>
      </c>
      <c r="D969" s="2">
        <v>45661.296527777777</v>
      </c>
      <c r="E969" t="s">
        <v>2357</v>
      </c>
      <c r="F969" t="str">
        <f>_xlfn.XLOOKUP(scd[[#This Row],[farm_id]],farms[farm_id],farms[farmer_name])</f>
        <v>Farmer_95</v>
      </c>
      <c r="G969" t="str">
        <f>_xlfn.XLOOKUP(scd[[#This Row],[farm_id]],farms[farm_id],farms[village])</f>
        <v>Village_166</v>
      </c>
      <c r="H969" t="str">
        <f>_xlfn.XLOOKUP(scd[[#This Row],[farm_id]],farms[farm_id],farms[district])</f>
        <v>Jalandhar</v>
      </c>
      <c r="I969" t="str">
        <f>_xlfn.XLOOKUP(scd[[#This Row],[farm_id]],farms[farm_id],farms[state])</f>
        <v>Punjab</v>
      </c>
      <c r="J969" t="str">
        <f>_xlfn.XLOOKUP(scd[[#This Row],[district]],cooperatives[district],cooperatives[cooperative_id])</f>
        <v>Coop_26</v>
      </c>
      <c r="K969" t="str">
        <f>_xlfn.XLOOKUP(scd[[#This Row],[village]],collectioncenters[village],collectioncenters[collection_center_id])</f>
        <v>CC_75</v>
      </c>
      <c r="L969" t="str">
        <f>_xlfn.XLOOKUP(scd[[#This Row],[district]],chillingcenters[district],chillingcenters[chilling_center_id])</f>
        <v>Chill_26</v>
      </c>
      <c r="M969" t="str">
        <f>_xlfn.XLOOKUP(scd[[#This Row],[chilling_center_id]],chillingcenters[chilling_center_id],chillingcenters[zone])</f>
        <v>PJ1</v>
      </c>
      <c r="N969" t="str">
        <f>_xlfn.XLOOKUP(scd[[#This Row],[zone]],plants[zone],plants[processing_plant_id])</f>
        <v>Plant_3</v>
      </c>
      <c r="O969" t="s">
        <v>238</v>
      </c>
      <c r="P969">
        <v>24.7</v>
      </c>
      <c r="Q969">
        <v>23.5</v>
      </c>
      <c r="R969">
        <v>5.03</v>
      </c>
      <c r="S969">
        <v>8.59</v>
      </c>
      <c r="T969">
        <v>23.5</v>
      </c>
      <c r="U969">
        <v>2.6</v>
      </c>
      <c r="V969" t="b">
        <v>1</v>
      </c>
      <c r="W969">
        <v>0</v>
      </c>
      <c r="X969">
        <v>1208.3699999999999</v>
      </c>
      <c r="Y969" s="1">
        <v>45662</v>
      </c>
      <c r="Z969" t="s">
        <v>41</v>
      </c>
      <c r="AA969" t="s">
        <v>42</v>
      </c>
      <c r="AB969" t="s">
        <v>2717</v>
      </c>
      <c r="AC969">
        <v>71</v>
      </c>
      <c r="AD969">
        <v>23.5</v>
      </c>
      <c r="AE969">
        <v>51.42</v>
      </c>
    </row>
    <row r="970" spans="1:31" x14ac:dyDescent="0.25">
      <c r="A970" t="s">
        <v>3251</v>
      </c>
      <c r="B970" s="1">
        <v>45727</v>
      </c>
      <c r="C970" s="2">
        <v>45727.225694444445</v>
      </c>
      <c r="D970" s="2">
        <v>45727.284722222219</v>
      </c>
      <c r="E970" t="s">
        <v>3252</v>
      </c>
      <c r="F970" t="str">
        <f>_xlfn.XLOOKUP(scd[[#This Row],[farm_id]],farms[farm_id],farms[farmer_name])</f>
        <v>Farmer_176</v>
      </c>
      <c r="G970" t="str">
        <f>_xlfn.XLOOKUP(scd[[#This Row],[farm_id]],farms[farm_id],farms[village])</f>
        <v>Village_164</v>
      </c>
      <c r="H970" t="str">
        <f>_xlfn.XLOOKUP(scd[[#This Row],[farm_id]],farms[farm_id],farms[district])</f>
        <v>Ludhiana</v>
      </c>
      <c r="I970" t="str">
        <f>_xlfn.XLOOKUP(scd[[#This Row],[farm_id]],farms[farm_id],farms[state])</f>
        <v>Punjab</v>
      </c>
      <c r="J970" t="str">
        <f>_xlfn.XLOOKUP(scd[[#This Row],[district]],cooperatives[district],cooperatives[cooperative_id])</f>
        <v>Coop_27</v>
      </c>
      <c r="K970" t="str">
        <f>_xlfn.XLOOKUP(scd[[#This Row],[village]],collectioncenters[village],collectioncenters[collection_center_id])</f>
        <v>CC_73</v>
      </c>
      <c r="L970" t="str">
        <f>_xlfn.XLOOKUP(scd[[#This Row],[district]],chillingcenters[district],chillingcenters[chilling_center_id])</f>
        <v>Chill_27</v>
      </c>
      <c r="M970" t="str">
        <f>_xlfn.XLOOKUP(scd[[#This Row],[chilling_center_id]],chillingcenters[chilling_center_id],chillingcenters[zone])</f>
        <v>PJ2</v>
      </c>
      <c r="N970" t="str">
        <f>_xlfn.XLOOKUP(scd[[#This Row],[zone]],plants[zone],plants[processing_plant_id])</f>
        <v>Plant_7</v>
      </c>
      <c r="O970" t="s">
        <v>507</v>
      </c>
      <c r="P970">
        <v>38.1</v>
      </c>
      <c r="Q970">
        <v>36.1</v>
      </c>
      <c r="R970">
        <v>5.05</v>
      </c>
      <c r="S970">
        <v>8.2100000000000009</v>
      </c>
      <c r="T970">
        <v>31.9</v>
      </c>
      <c r="U970">
        <v>10.199999999999999</v>
      </c>
      <c r="V970" t="b">
        <v>0</v>
      </c>
      <c r="W970">
        <v>1.48</v>
      </c>
      <c r="X970">
        <v>1744.16</v>
      </c>
      <c r="Y970" s="1">
        <v>45727</v>
      </c>
      <c r="Z970" t="s">
        <v>118</v>
      </c>
      <c r="AA970" t="s">
        <v>216</v>
      </c>
      <c r="AB970" t="s">
        <v>3253</v>
      </c>
      <c r="AC970">
        <v>85</v>
      </c>
      <c r="AD970">
        <v>34.619999999999997</v>
      </c>
      <c r="AE970">
        <v>50.38</v>
      </c>
    </row>
    <row r="971" spans="1:31" x14ac:dyDescent="0.25">
      <c r="A971" t="s">
        <v>3172</v>
      </c>
      <c r="B971" s="1">
        <v>45661</v>
      </c>
      <c r="C971" s="2">
        <v>45661.243055555555</v>
      </c>
      <c r="D971" s="2">
        <v>45661.270138888889</v>
      </c>
      <c r="E971" t="s">
        <v>1628</v>
      </c>
      <c r="F971" t="str">
        <f>_xlfn.XLOOKUP(scd[[#This Row],[farm_id]],farms[farm_id],farms[farmer_name])</f>
        <v>Farmer_358</v>
      </c>
      <c r="G971" t="str">
        <f>_xlfn.XLOOKUP(scd[[#This Row],[farm_id]],farms[farm_id],farms[village])</f>
        <v>Village_38</v>
      </c>
      <c r="H971" t="str">
        <f>_xlfn.XLOOKUP(scd[[#This Row],[farm_id]],farms[farm_id],farms[district])</f>
        <v>Mumbai Suburban</v>
      </c>
      <c r="I971" t="str">
        <f>_xlfn.XLOOKUP(scd[[#This Row],[farm_id]],farms[farm_id],farms[state])</f>
        <v>Maharashtra</v>
      </c>
      <c r="J971" t="str">
        <f>_xlfn.XLOOKUP(scd[[#This Row],[district]],cooperatives[district],cooperatives[cooperative_id])</f>
        <v>Coop_3</v>
      </c>
      <c r="K971" t="str">
        <f>_xlfn.XLOOKUP(scd[[#This Row],[village]],collectioncenters[village],collectioncenters[collection_center_id])</f>
        <v>CC_131</v>
      </c>
      <c r="L971" t="str">
        <f>_xlfn.XLOOKUP(scd[[#This Row],[district]],chillingcenters[district],chillingcenters[chilling_center_id])</f>
        <v>Chill_3</v>
      </c>
      <c r="M971" t="str">
        <f>_xlfn.XLOOKUP(scd[[#This Row],[chilling_center_id]],chillingcenters[chilling_center_id],chillingcenters[zone])</f>
        <v>MH1</v>
      </c>
      <c r="N971" t="str">
        <f>_xlfn.XLOOKUP(scd[[#This Row],[zone]],plants[zone],plants[processing_plant_id])</f>
        <v>Plant_4</v>
      </c>
      <c r="O971" t="s">
        <v>784</v>
      </c>
      <c r="P971">
        <v>18.600000000000001</v>
      </c>
      <c r="Q971">
        <v>15.3</v>
      </c>
      <c r="R971">
        <v>5.0599999999999996</v>
      </c>
      <c r="S971">
        <v>8.49</v>
      </c>
      <c r="T971">
        <v>28.1</v>
      </c>
      <c r="U971">
        <v>8.4</v>
      </c>
      <c r="V971" t="b">
        <v>0</v>
      </c>
      <c r="W971">
        <v>0</v>
      </c>
      <c r="X971">
        <v>784.43</v>
      </c>
      <c r="Y971" s="1">
        <v>45663</v>
      </c>
      <c r="Z971" t="s">
        <v>41</v>
      </c>
      <c r="AA971" t="s">
        <v>216</v>
      </c>
      <c r="AB971" t="s">
        <v>3173</v>
      </c>
      <c r="AC971">
        <v>39</v>
      </c>
      <c r="AD971">
        <v>15.3</v>
      </c>
      <c r="AE971">
        <v>51.27</v>
      </c>
    </row>
    <row r="972" spans="1:31" x14ac:dyDescent="0.25">
      <c r="A972" t="s">
        <v>204</v>
      </c>
      <c r="B972" s="1">
        <v>45659</v>
      </c>
      <c r="C972" s="2">
        <v>45659.262499999997</v>
      </c>
      <c r="D972" s="2">
        <v>45659.265972222223</v>
      </c>
      <c r="E972" t="s">
        <v>205</v>
      </c>
      <c r="F972" t="str">
        <f>_xlfn.XLOOKUP(scd[[#This Row],[farm_id]],farms[farm_id],farms[farmer_name])</f>
        <v>Farmer_743</v>
      </c>
      <c r="G972" t="str">
        <f>_xlfn.XLOOKUP(scd[[#This Row],[farm_id]],farms[farm_id],farms[village])</f>
        <v>Village_118</v>
      </c>
      <c r="H972" t="str">
        <f>_xlfn.XLOOKUP(scd[[#This Row],[farm_id]],farms[farm_id],farms[district])</f>
        <v>Mumbai Suburban</v>
      </c>
      <c r="I972" t="str">
        <f>_xlfn.XLOOKUP(scd[[#This Row],[farm_id]],farms[farm_id],farms[state])</f>
        <v>Maharashtra</v>
      </c>
      <c r="J972" t="str">
        <f>_xlfn.XLOOKUP(scd[[#This Row],[district]],cooperatives[district],cooperatives[cooperative_id])</f>
        <v>Coop_3</v>
      </c>
      <c r="K972" t="str">
        <f>_xlfn.XLOOKUP(scd[[#This Row],[village]],collectioncenters[village],collectioncenters[collection_center_id])</f>
        <v>CC_22</v>
      </c>
      <c r="L972" t="str">
        <f>_xlfn.XLOOKUP(scd[[#This Row],[district]],chillingcenters[district],chillingcenters[chilling_center_id])</f>
        <v>Chill_3</v>
      </c>
      <c r="M972" t="str">
        <f>_xlfn.XLOOKUP(scd[[#This Row],[chilling_center_id]],chillingcenters[chilling_center_id],chillingcenters[zone])</f>
        <v>MH1</v>
      </c>
      <c r="N972" t="str">
        <f>_xlfn.XLOOKUP(scd[[#This Row],[zone]],plants[zone],plants[processing_plant_id])</f>
        <v>Plant_4</v>
      </c>
      <c r="O972" t="s">
        <v>178</v>
      </c>
      <c r="P972">
        <v>4.7</v>
      </c>
      <c r="Q972">
        <v>36.200000000000003</v>
      </c>
      <c r="R972">
        <v>5.08</v>
      </c>
      <c r="S972">
        <v>8.34</v>
      </c>
      <c r="T972">
        <v>33.1</v>
      </c>
      <c r="U972">
        <v>12</v>
      </c>
      <c r="V972" t="b">
        <v>1</v>
      </c>
      <c r="W972">
        <v>0</v>
      </c>
      <c r="X972">
        <v>1843.3</v>
      </c>
      <c r="Y972" s="1">
        <v>45660</v>
      </c>
      <c r="Z972" t="s">
        <v>76</v>
      </c>
      <c r="AA972" t="s">
        <v>42</v>
      </c>
      <c r="AB972" t="s">
        <v>208</v>
      </c>
      <c r="AC972">
        <v>5</v>
      </c>
      <c r="AD972">
        <v>36.200000000000003</v>
      </c>
      <c r="AE972">
        <v>50.92</v>
      </c>
    </row>
    <row r="973" spans="1:31" x14ac:dyDescent="0.25">
      <c r="A973" t="s">
        <v>209</v>
      </c>
      <c r="B973" s="1">
        <v>45745</v>
      </c>
      <c r="C973" s="2">
        <v>45745.240972222222</v>
      </c>
      <c r="D973" s="2">
        <v>45745.246527777781</v>
      </c>
      <c r="E973" t="s">
        <v>210</v>
      </c>
      <c r="F973" t="str">
        <f>_xlfn.XLOOKUP(scd[[#This Row],[farm_id]],farms[farm_id],farms[farmer_name])</f>
        <v>Farmer_533</v>
      </c>
      <c r="G973" t="str">
        <f>_xlfn.XLOOKUP(scd[[#This Row],[farm_id]],farms[farm_id],farms[village])</f>
        <v>Village_51</v>
      </c>
      <c r="H973" t="str">
        <f>_xlfn.XLOOKUP(scd[[#This Row],[farm_id]],farms[farm_id],farms[district])</f>
        <v>Gurugram</v>
      </c>
      <c r="I973" t="str">
        <f>_xlfn.XLOOKUP(scd[[#This Row],[farm_id]],farms[farm_id],farms[state])</f>
        <v>Haryana</v>
      </c>
      <c r="J973" t="str">
        <f>_xlfn.XLOOKUP(scd[[#This Row],[district]],cooperatives[district],cooperatives[cooperative_id])</f>
        <v>Coop_2</v>
      </c>
      <c r="K973" t="str">
        <f>_xlfn.XLOOKUP(scd[[#This Row],[village]],collectioncenters[village],collectioncenters[collection_center_id])</f>
        <v>CC_146</v>
      </c>
      <c r="L973" t="str">
        <f>_xlfn.XLOOKUP(scd[[#This Row],[district]],chillingcenters[district],chillingcenters[chilling_center_id])</f>
        <v>Chill_2</v>
      </c>
      <c r="M973" t="str">
        <f>_xlfn.XLOOKUP(scd[[#This Row],[chilling_center_id]],chillingcenters[chilling_center_id],chillingcenters[zone])</f>
        <v>HR1</v>
      </c>
      <c r="N973" t="str">
        <f>_xlfn.XLOOKUP(scd[[#This Row],[zone]],plants[zone],plants[processing_plant_id])</f>
        <v>Plant_11</v>
      </c>
      <c r="O973" t="s">
        <v>215</v>
      </c>
      <c r="P973">
        <v>25.3</v>
      </c>
      <c r="Q973">
        <v>24.3</v>
      </c>
      <c r="R973">
        <v>5.08</v>
      </c>
      <c r="S973">
        <v>7.97</v>
      </c>
      <c r="T973">
        <v>28.4</v>
      </c>
      <c r="U973">
        <v>3.2</v>
      </c>
      <c r="V973" t="b">
        <v>1</v>
      </c>
      <c r="W973">
        <v>0.22</v>
      </c>
      <c r="X973">
        <v>1199.42</v>
      </c>
      <c r="Y973" s="1">
        <v>45748</v>
      </c>
      <c r="Z973" t="s">
        <v>41</v>
      </c>
      <c r="AA973" t="s">
        <v>216</v>
      </c>
      <c r="AB973" t="s">
        <v>217</v>
      </c>
      <c r="AC973">
        <v>8</v>
      </c>
      <c r="AD973">
        <v>24.08</v>
      </c>
      <c r="AE973">
        <v>49.81</v>
      </c>
    </row>
    <row r="974" spans="1:31" x14ac:dyDescent="0.25">
      <c r="A974" t="s">
        <v>1204</v>
      </c>
      <c r="B974" s="1">
        <v>45664</v>
      </c>
      <c r="C974" s="2">
        <v>45664.283333333333</v>
      </c>
      <c r="D974" s="2">
        <v>45664.332638888889</v>
      </c>
      <c r="E974" t="s">
        <v>445</v>
      </c>
      <c r="F974" t="str">
        <f>_xlfn.XLOOKUP(scd[[#This Row],[farm_id]],farms[farm_id],farms[farmer_name])</f>
        <v>Farmer_408</v>
      </c>
      <c r="G974" t="str">
        <f>_xlfn.XLOOKUP(scd[[#This Row],[farm_id]],farms[farm_id],farms[village])</f>
        <v>Village_42</v>
      </c>
      <c r="H974" t="str">
        <f>_xlfn.XLOOKUP(scd[[#This Row],[farm_id]],farms[farm_id],farms[district])</f>
        <v>Coimbatore</v>
      </c>
      <c r="I974" t="str">
        <f>_xlfn.XLOOKUP(scd[[#This Row],[farm_id]],farms[farm_id],farms[state])</f>
        <v>Tamil Nadu</v>
      </c>
      <c r="J974" t="str">
        <f>_xlfn.XLOOKUP(scd[[#This Row],[district]],cooperatives[district],cooperatives[cooperative_id])</f>
        <v>Coop_25</v>
      </c>
      <c r="K974" t="str">
        <f>_xlfn.XLOOKUP(scd[[#This Row],[village]],collectioncenters[village],collectioncenters[collection_center_id])</f>
        <v>CC_136</v>
      </c>
      <c r="L974" t="str">
        <f>_xlfn.XLOOKUP(scd[[#This Row],[district]],chillingcenters[district],chillingcenters[chilling_center_id])</f>
        <v>Chill_25</v>
      </c>
      <c r="M974" t="str">
        <f>_xlfn.XLOOKUP(scd[[#This Row],[chilling_center_id]],chillingcenters[chilling_center_id],chillingcenters[zone])</f>
        <v>TN2</v>
      </c>
      <c r="N974" t="str">
        <f>_xlfn.XLOOKUP(scd[[#This Row],[zone]],plants[zone],plants[processing_plant_id])</f>
        <v>Plant_10</v>
      </c>
      <c r="O974" t="s">
        <v>379</v>
      </c>
      <c r="P974">
        <v>8.1999999999999993</v>
      </c>
      <c r="Q974">
        <v>270.5</v>
      </c>
      <c r="R974">
        <v>5.08</v>
      </c>
      <c r="S974">
        <v>8.61</v>
      </c>
      <c r="T974">
        <v>31</v>
      </c>
      <c r="U974">
        <v>10.7</v>
      </c>
      <c r="V974" t="b">
        <v>1</v>
      </c>
      <c r="W974">
        <v>0</v>
      </c>
      <c r="X974">
        <v>13992.96</v>
      </c>
      <c r="Y974" s="1">
        <v>45665</v>
      </c>
      <c r="Z974" t="s">
        <v>118</v>
      </c>
      <c r="AA974" t="s">
        <v>109</v>
      </c>
      <c r="AB974" t="s">
        <v>1205</v>
      </c>
      <c r="AC974">
        <v>71</v>
      </c>
      <c r="AD974">
        <v>270.5</v>
      </c>
      <c r="AE974">
        <v>51.73</v>
      </c>
    </row>
    <row r="975" spans="1:31" x14ac:dyDescent="0.25">
      <c r="A975" t="s">
        <v>889</v>
      </c>
      <c r="B975" s="1">
        <v>45741</v>
      </c>
      <c r="C975" s="2">
        <v>45741.379166666666</v>
      </c>
      <c r="D975" s="2">
        <v>45741.402777777781</v>
      </c>
      <c r="E975" t="s">
        <v>890</v>
      </c>
      <c r="F975" t="str">
        <f>_xlfn.XLOOKUP(scd[[#This Row],[farm_id]],farms[farm_id],farms[farmer_name])</f>
        <v>Farmer_119</v>
      </c>
      <c r="G975" t="str">
        <f>_xlfn.XLOOKUP(scd[[#This Row],[farm_id]],farms[farm_id],farms[village])</f>
        <v>Village_124</v>
      </c>
      <c r="H975" t="str">
        <f>_xlfn.XLOOKUP(scd[[#This Row],[farm_id]],farms[farm_id],farms[district])</f>
        <v>Karnal</v>
      </c>
      <c r="I975" t="str">
        <f>_xlfn.XLOOKUP(scd[[#This Row],[farm_id]],farms[farm_id],farms[state])</f>
        <v>Haryana</v>
      </c>
      <c r="J975" t="str">
        <f>_xlfn.XLOOKUP(scd[[#This Row],[district]],cooperatives[district],cooperatives[cooperative_id])</f>
        <v>Coop_1</v>
      </c>
      <c r="K975" t="str">
        <f>_xlfn.XLOOKUP(scd[[#This Row],[village]],collectioncenters[village],collectioncenters[collection_center_id])</f>
        <v>CC_29</v>
      </c>
      <c r="L975" t="str">
        <f>_xlfn.XLOOKUP(scd[[#This Row],[district]],chillingcenters[district],chillingcenters[chilling_center_id])</f>
        <v>Chill_1</v>
      </c>
      <c r="M975" t="str">
        <f>_xlfn.XLOOKUP(scd[[#This Row],[chilling_center_id]],chillingcenters[chilling_center_id],chillingcenters[zone])</f>
        <v>HR1</v>
      </c>
      <c r="N975" t="str">
        <f>_xlfn.XLOOKUP(scd[[#This Row],[zone]],plants[zone],plants[processing_plant_id])</f>
        <v>Plant_11</v>
      </c>
      <c r="O975" t="s">
        <v>146</v>
      </c>
      <c r="P975">
        <v>21.7</v>
      </c>
      <c r="Q975">
        <v>93.8</v>
      </c>
      <c r="R975">
        <v>5.09</v>
      </c>
      <c r="S975">
        <v>8.2200000000000006</v>
      </c>
      <c r="T975">
        <v>26.7</v>
      </c>
      <c r="U975">
        <v>4.5999999999999996</v>
      </c>
      <c r="V975" t="b">
        <v>1</v>
      </c>
      <c r="W975">
        <v>0.02</v>
      </c>
      <c r="X975">
        <v>4746.21</v>
      </c>
      <c r="Y975" s="1">
        <v>45742</v>
      </c>
      <c r="Z975" t="s">
        <v>41</v>
      </c>
      <c r="AA975" t="s">
        <v>42</v>
      </c>
      <c r="AB975" t="s">
        <v>892</v>
      </c>
      <c r="AC975">
        <v>34</v>
      </c>
      <c r="AD975">
        <v>93.78</v>
      </c>
      <c r="AE975">
        <v>50.61</v>
      </c>
    </row>
    <row r="976" spans="1:31" x14ac:dyDescent="0.25">
      <c r="A976" t="s">
        <v>1573</v>
      </c>
      <c r="B976" s="1">
        <v>45784</v>
      </c>
      <c r="C976" s="2">
        <v>45784.193055555559</v>
      </c>
      <c r="D976" s="2">
        <v>45784.203472222223</v>
      </c>
      <c r="E976" t="s">
        <v>1574</v>
      </c>
      <c r="F976" t="str">
        <f>_xlfn.XLOOKUP(scd[[#This Row],[farm_id]],farms[farm_id],farms[farmer_name])</f>
        <v>Farmer_118</v>
      </c>
      <c r="G976" t="str">
        <f>_xlfn.XLOOKUP(scd[[#This Row],[farm_id]],farms[farm_id],farms[village])</f>
        <v>Village_5</v>
      </c>
      <c r="H976" t="str">
        <f>_xlfn.XLOOKUP(scd[[#This Row],[farm_id]],farms[farm_id],farms[district])</f>
        <v>Gurugram</v>
      </c>
      <c r="I976" t="str">
        <f>_xlfn.XLOOKUP(scd[[#This Row],[farm_id]],farms[farm_id],farms[state])</f>
        <v>Haryana</v>
      </c>
      <c r="J976" t="str">
        <f>_xlfn.XLOOKUP(scd[[#This Row],[district]],cooperatives[district],cooperatives[cooperative_id])</f>
        <v>Coop_2</v>
      </c>
      <c r="K976" t="str">
        <f>_xlfn.XLOOKUP(scd[[#This Row],[village]],collectioncenters[village],collectioncenters[collection_center_id])</f>
        <v>CC_144</v>
      </c>
      <c r="L976" t="str">
        <f>_xlfn.XLOOKUP(scd[[#This Row],[district]],chillingcenters[district],chillingcenters[chilling_center_id])</f>
        <v>Chill_2</v>
      </c>
      <c r="M976" t="str">
        <f>_xlfn.XLOOKUP(scd[[#This Row],[chilling_center_id]],chillingcenters[chilling_center_id],chillingcenters[zone])</f>
        <v>HR1</v>
      </c>
      <c r="N976" t="str">
        <f>_xlfn.XLOOKUP(scd[[#This Row],[zone]],plants[zone],plants[processing_plant_id])</f>
        <v>Plant_11</v>
      </c>
      <c r="O976" t="s">
        <v>163</v>
      </c>
      <c r="P976">
        <v>16.7</v>
      </c>
      <c r="Q976">
        <v>22.1</v>
      </c>
      <c r="R976">
        <v>5.09</v>
      </c>
      <c r="S976">
        <v>8.39</v>
      </c>
      <c r="T976">
        <v>29.8</v>
      </c>
      <c r="U976">
        <v>9.6</v>
      </c>
      <c r="V976" t="b">
        <v>1</v>
      </c>
      <c r="W976">
        <v>0.25</v>
      </c>
      <c r="X976">
        <v>1116.97</v>
      </c>
      <c r="Y976" s="1">
        <v>45787</v>
      </c>
      <c r="Z976" t="s">
        <v>41</v>
      </c>
      <c r="AA976" t="s">
        <v>42</v>
      </c>
      <c r="AB976" t="s">
        <v>1576</v>
      </c>
      <c r="AC976">
        <v>15</v>
      </c>
      <c r="AD976">
        <v>21.85</v>
      </c>
      <c r="AE976">
        <v>51.12</v>
      </c>
    </row>
    <row r="977" spans="1:31" x14ac:dyDescent="0.25">
      <c r="A977" t="s">
        <v>2136</v>
      </c>
      <c r="B977" s="1">
        <v>45756</v>
      </c>
      <c r="C977" s="2">
        <v>45756.339583333334</v>
      </c>
      <c r="D977" s="2">
        <v>45756.38958333333</v>
      </c>
      <c r="E977" t="s">
        <v>672</v>
      </c>
      <c r="F977" t="str">
        <f>_xlfn.XLOOKUP(scd[[#This Row],[farm_id]],farms[farm_id],farms[farmer_name])</f>
        <v>Farmer_441</v>
      </c>
      <c r="G977" t="str">
        <f>_xlfn.XLOOKUP(scd[[#This Row],[farm_id]],farms[farm_id],farms[village])</f>
        <v>Village_123</v>
      </c>
      <c r="H977" t="str">
        <f>_xlfn.XLOOKUP(scd[[#This Row],[farm_id]],farms[farm_id],farms[district])</f>
        <v>Hisar</v>
      </c>
      <c r="I977" t="str">
        <f>_xlfn.XLOOKUP(scd[[#This Row],[farm_id]],farms[farm_id],farms[state])</f>
        <v>Haryana</v>
      </c>
      <c r="J977" t="str">
        <f>_xlfn.XLOOKUP(scd[[#This Row],[district]],cooperatives[district],cooperatives[cooperative_id])</f>
        <v>Coop_15</v>
      </c>
      <c r="K977" t="str">
        <f>_xlfn.XLOOKUP(scd[[#This Row],[village]],collectioncenters[village],collectioncenters[collection_center_id])</f>
        <v>CC_28</v>
      </c>
      <c r="L977" t="str">
        <f>_xlfn.XLOOKUP(scd[[#This Row],[district]],chillingcenters[district],chillingcenters[chilling_center_id])</f>
        <v>Chill_15</v>
      </c>
      <c r="M977" t="str">
        <f>_xlfn.XLOOKUP(scd[[#This Row],[chilling_center_id]],chillingcenters[chilling_center_id],chillingcenters[zone])</f>
        <v>HR2</v>
      </c>
      <c r="N977" t="str">
        <f>_xlfn.XLOOKUP(scd[[#This Row],[zone]],plants[zone],plants[processing_plant_id])</f>
        <v>Plant_12</v>
      </c>
      <c r="O977" t="s">
        <v>108</v>
      </c>
      <c r="P977">
        <v>5</v>
      </c>
      <c r="Q977">
        <v>22.8</v>
      </c>
      <c r="R977">
        <v>5.09</v>
      </c>
      <c r="S977">
        <v>8.74</v>
      </c>
      <c r="T977">
        <v>28.6</v>
      </c>
      <c r="U977">
        <v>27.8</v>
      </c>
      <c r="V977" t="b">
        <v>0</v>
      </c>
      <c r="W977">
        <v>0</v>
      </c>
      <c r="X977">
        <v>1189.48</v>
      </c>
      <c r="Y977" s="1">
        <v>45759</v>
      </c>
      <c r="Z977" t="s">
        <v>41</v>
      </c>
      <c r="AA977" t="s">
        <v>42</v>
      </c>
      <c r="AB977" t="s">
        <v>2138</v>
      </c>
      <c r="AC977">
        <v>72</v>
      </c>
      <c r="AD977">
        <v>22.8</v>
      </c>
      <c r="AE977">
        <v>52.17</v>
      </c>
    </row>
    <row r="978" spans="1:31" x14ac:dyDescent="0.25">
      <c r="A978" t="s">
        <v>667</v>
      </c>
      <c r="B978" s="1">
        <v>45698</v>
      </c>
      <c r="C978" s="2">
        <v>45698.43472222222</v>
      </c>
      <c r="D978" s="2">
        <v>45698.51666666667</v>
      </c>
      <c r="E978" t="s">
        <v>668</v>
      </c>
      <c r="F978" t="str">
        <f>_xlfn.XLOOKUP(scd[[#This Row],[farm_id]],farms[farm_id],farms[farmer_name])</f>
        <v>Farmer_797</v>
      </c>
      <c r="G978" t="str">
        <f>_xlfn.XLOOKUP(scd[[#This Row],[farm_id]],farms[farm_id],farms[village])</f>
        <v>Village_8</v>
      </c>
      <c r="H978" t="str">
        <f>_xlfn.XLOOKUP(scd[[#This Row],[farm_id]],farms[farm_id],farms[district])</f>
        <v>Bikaner</v>
      </c>
      <c r="I978" t="str">
        <f>_xlfn.XLOOKUP(scd[[#This Row],[farm_id]],farms[farm_id],farms[state])</f>
        <v>Rajasthan</v>
      </c>
      <c r="J978" t="str">
        <f>_xlfn.XLOOKUP(scd[[#This Row],[district]],cooperatives[district],cooperatives[cooperative_id])</f>
        <v>Coop_14</v>
      </c>
      <c r="K978" t="str">
        <f>_xlfn.XLOOKUP(scd[[#This Row],[village]],collectioncenters[village],collectioncenters[collection_center_id])</f>
        <v>CC_176</v>
      </c>
      <c r="L978" t="str">
        <f>_xlfn.XLOOKUP(scd[[#This Row],[district]],chillingcenters[district],chillingcenters[chilling_center_id])</f>
        <v>Chill_14</v>
      </c>
      <c r="M978" t="str">
        <f>_xlfn.XLOOKUP(scd[[#This Row],[chilling_center_id]],chillingcenters[chilling_center_id],chillingcenters[zone])</f>
        <v>RJ1</v>
      </c>
      <c r="N978" t="str">
        <f>_xlfn.XLOOKUP(scd[[#This Row],[zone]],plants[zone],plants[processing_plant_id])</f>
        <v>Plant_2</v>
      </c>
      <c r="O978" t="s">
        <v>231</v>
      </c>
      <c r="P978">
        <v>4.0999999999999996</v>
      </c>
      <c r="Q978">
        <v>99.8</v>
      </c>
      <c r="R978">
        <v>5.0999999999999996</v>
      </c>
      <c r="S978">
        <v>8.66</v>
      </c>
      <c r="T978">
        <v>33.200000000000003</v>
      </c>
      <c r="U978">
        <v>12</v>
      </c>
      <c r="V978" t="b">
        <v>1</v>
      </c>
      <c r="W978">
        <v>0.04</v>
      </c>
      <c r="X978">
        <v>5185.5200000000004</v>
      </c>
      <c r="Y978" s="1">
        <v>45698</v>
      </c>
      <c r="Z978" t="s">
        <v>41</v>
      </c>
      <c r="AA978" t="s">
        <v>42</v>
      </c>
      <c r="AB978" t="s">
        <v>670</v>
      </c>
      <c r="AC978">
        <v>118</v>
      </c>
      <c r="AD978">
        <v>99.759999999999906</v>
      </c>
      <c r="AE978">
        <v>51.98</v>
      </c>
    </row>
    <row r="979" spans="1:31" x14ac:dyDescent="0.25">
      <c r="A979" t="s">
        <v>1508</v>
      </c>
      <c r="B979" s="1">
        <v>45817</v>
      </c>
      <c r="C979" s="2">
        <v>45817.265972222223</v>
      </c>
      <c r="D979" s="2">
        <v>45817.321527777778</v>
      </c>
      <c r="E979" t="s">
        <v>1509</v>
      </c>
      <c r="F979" t="str">
        <f>_xlfn.XLOOKUP(scd[[#This Row],[farm_id]],farms[farm_id],farms[farmer_name])</f>
        <v>Farmer_54</v>
      </c>
      <c r="G979" t="str">
        <f>_xlfn.XLOOKUP(scd[[#This Row],[farm_id]],farms[farm_id],farms[village])</f>
        <v>Village_163</v>
      </c>
      <c r="H979" t="str">
        <f>_xlfn.XLOOKUP(scd[[#This Row],[farm_id]],farms[farm_id],farms[district])</f>
        <v>Chennai</v>
      </c>
      <c r="I979" t="str">
        <f>_xlfn.XLOOKUP(scd[[#This Row],[farm_id]],farms[farm_id],farms[state])</f>
        <v>Tamil Nadu</v>
      </c>
      <c r="J979" t="str">
        <f>_xlfn.XLOOKUP(scd[[#This Row],[district]],cooperatives[district],cooperatives[cooperative_id])</f>
        <v>Coop_22</v>
      </c>
      <c r="K979" t="str">
        <f>_xlfn.XLOOKUP(scd[[#This Row],[village]],collectioncenters[village],collectioncenters[collection_center_id])</f>
        <v>CC_72</v>
      </c>
      <c r="L979" t="str">
        <f>_xlfn.XLOOKUP(scd[[#This Row],[district]],chillingcenters[district],chillingcenters[chilling_center_id])</f>
        <v>Chill_22</v>
      </c>
      <c r="M979" t="str">
        <f>_xlfn.XLOOKUP(scd[[#This Row],[chilling_center_id]],chillingcenters[chilling_center_id],chillingcenters[zone])</f>
        <v>TN1</v>
      </c>
      <c r="N979" t="str">
        <f>_xlfn.XLOOKUP(scd[[#This Row],[zone]],plants[zone],plants[processing_plant_id])</f>
        <v>Plant_1</v>
      </c>
      <c r="O979" t="s">
        <v>325</v>
      </c>
      <c r="P979">
        <v>14.5</v>
      </c>
      <c r="Q979">
        <v>68.7</v>
      </c>
      <c r="R979">
        <v>5.0999999999999996</v>
      </c>
      <c r="S979">
        <v>8.39</v>
      </c>
      <c r="T979">
        <v>31.4</v>
      </c>
      <c r="U979">
        <v>27.3</v>
      </c>
      <c r="V979" t="b">
        <v>1</v>
      </c>
      <c r="W979">
        <v>0.47</v>
      </c>
      <c r="X979">
        <v>3491.33</v>
      </c>
      <c r="Y979" s="1">
        <v>45824</v>
      </c>
      <c r="Z979" t="s">
        <v>41</v>
      </c>
      <c r="AA979" t="s">
        <v>42</v>
      </c>
      <c r="AB979" t="s">
        <v>1511</v>
      </c>
      <c r="AC979">
        <v>80</v>
      </c>
      <c r="AD979">
        <v>68.23</v>
      </c>
      <c r="AE979">
        <v>51.17</v>
      </c>
    </row>
    <row r="980" spans="1:31" x14ac:dyDescent="0.25">
      <c r="A980" t="s">
        <v>1645</v>
      </c>
      <c r="B980" s="1">
        <v>45665</v>
      </c>
      <c r="C980" s="2">
        <v>45665.425000000003</v>
      </c>
      <c r="D980" s="2">
        <v>45665.46875</v>
      </c>
      <c r="E980" t="s">
        <v>1646</v>
      </c>
      <c r="F980" t="str">
        <f>_xlfn.XLOOKUP(scd[[#This Row],[farm_id]],farms[farm_id],farms[farmer_name])</f>
        <v>Farmer_684</v>
      </c>
      <c r="G980" t="str">
        <f>_xlfn.XLOOKUP(scd[[#This Row],[farm_id]],farms[farm_id],farms[village])</f>
        <v>Village_128</v>
      </c>
      <c r="H980" t="str">
        <f>_xlfn.XLOOKUP(scd[[#This Row],[farm_id]],farms[farm_id],farms[district])</f>
        <v>Vadodara</v>
      </c>
      <c r="I980" t="str">
        <f>_xlfn.XLOOKUP(scd[[#This Row],[farm_id]],farms[farm_id],farms[state])</f>
        <v>Gujarat</v>
      </c>
      <c r="J980" t="str">
        <f>_xlfn.XLOOKUP(scd[[#This Row],[district]],cooperatives[district],cooperatives[cooperative_id])</f>
        <v>Coop_6</v>
      </c>
      <c r="K980" t="str">
        <f>_xlfn.XLOOKUP(scd[[#This Row],[village]],collectioncenters[village],collectioncenters[collection_center_id])</f>
        <v>CC_33</v>
      </c>
      <c r="L980" t="str">
        <f>_xlfn.XLOOKUP(scd[[#This Row],[district]],chillingcenters[district],chillingcenters[chilling_center_id])</f>
        <v>Chill_6</v>
      </c>
      <c r="M980" t="str">
        <f>_xlfn.XLOOKUP(scd[[#This Row],[chilling_center_id]],chillingcenters[chilling_center_id],chillingcenters[zone])</f>
        <v>MH1</v>
      </c>
      <c r="N980" t="str">
        <f>_xlfn.XLOOKUP(scd[[#This Row],[zone]],plants[zone],plants[processing_plant_id])</f>
        <v>Plant_4</v>
      </c>
      <c r="O980" t="s">
        <v>202</v>
      </c>
      <c r="P980">
        <v>22.9</v>
      </c>
      <c r="Q980">
        <v>26.2</v>
      </c>
      <c r="R980">
        <v>5.0999999999999996</v>
      </c>
      <c r="S980">
        <v>8.8800000000000008</v>
      </c>
      <c r="T980">
        <v>29.5</v>
      </c>
      <c r="U980">
        <v>5.0999999999999996</v>
      </c>
      <c r="V980" t="b">
        <v>1</v>
      </c>
      <c r="W980">
        <v>0.19</v>
      </c>
      <c r="X980">
        <v>1369.17</v>
      </c>
      <c r="Y980" s="1">
        <v>45668</v>
      </c>
      <c r="Z980" t="s">
        <v>41</v>
      </c>
      <c r="AA980" t="s">
        <v>42</v>
      </c>
      <c r="AB980" t="s">
        <v>1648</v>
      </c>
      <c r="AC980">
        <v>63</v>
      </c>
      <c r="AD980">
        <v>26.009999999999899</v>
      </c>
      <c r="AE980">
        <v>52.64</v>
      </c>
    </row>
    <row r="981" spans="1:31" x14ac:dyDescent="0.25">
      <c r="A981" t="s">
        <v>710</v>
      </c>
      <c r="B981" s="1">
        <v>45694</v>
      </c>
      <c r="C981" s="2">
        <v>45694.270833333336</v>
      </c>
      <c r="D981" s="2">
        <v>45694.363888888889</v>
      </c>
      <c r="E981" t="s">
        <v>711</v>
      </c>
      <c r="F981" t="str">
        <f>_xlfn.XLOOKUP(scd[[#This Row],[farm_id]],farms[farm_id],farms[farmer_name])</f>
        <v>Farmer_490</v>
      </c>
      <c r="G981" t="str">
        <f>_xlfn.XLOOKUP(scd[[#This Row],[farm_id]],farms[farm_id],farms[village])</f>
        <v>Village_192</v>
      </c>
      <c r="H981" t="str">
        <f>_xlfn.XLOOKUP(scd[[#This Row],[farm_id]],farms[farm_id],farms[district])</f>
        <v>Vadodara</v>
      </c>
      <c r="I981" t="str">
        <f>_xlfn.XLOOKUP(scd[[#This Row],[farm_id]],farms[farm_id],farms[state])</f>
        <v>Gujarat</v>
      </c>
      <c r="J981" t="str">
        <f>_xlfn.XLOOKUP(scd[[#This Row],[district]],cooperatives[district],cooperatives[cooperative_id])</f>
        <v>Coop_6</v>
      </c>
      <c r="K981" t="str">
        <f>_xlfn.XLOOKUP(scd[[#This Row],[village]],collectioncenters[village],collectioncenters[collection_center_id])</f>
        <v>CC_103</v>
      </c>
      <c r="L981" t="str">
        <f>_xlfn.XLOOKUP(scd[[#This Row],[district]],chillingcenters[district],chillingcenters[chilling_center_id])</f>
        <v>Chill_6</v>
      </c>
      <c r="M981" t="str">
        <f>_xlfn.XLOOKUP(scd[[#This Row],[chilling_center_id]],chillingcenters[chilling_center_id],chillingcenters[zone])</f>
        <v>MH1</v>
      </c>
      <c r="N981" t="str">
        <f>_xlfn.XLOOKUP(scd[[#This Row],[zone]],plants[zone],plants[processing_plant_id])</f>
        <v>Plant_4</v>
      </c>
      <c r="O981" t="s">
        <v>714</v>
      </c>
      <c r="P981">
        <v>2</v>
      </c>
      <c r="Q981">
        <v>88.3</v>
      </c>
      <c r="R981">
        <v>5.14</v>
      </c>
      <c r="S981">
        <v>8.81</v>
      </c>
      <c r="T981">
        <v>31.8</v>
      </c>
      <c r="U981">
        <v>11.9</v>
      </c>
      <c r="V981" t="b">
        <v>1</v>
      </c>
      <c r="W981">
        <v>0.49</v>
      </c>
      <c r="X981">
        <v>4621.4399999999996</v>
      </c>
      <c r="Y981" s="1">
        <v>45697</v>
      </c>
      <c r="Z981" t="s">
        <v>41</v>
      </c>
      <c r="AA981" t="s">
        <v>42</v>
      </c>
      <c r="AB981" t="s">
        <v>715</v>
      </c>
      <c r="AC981">
        <v>134</v>
      </c>
      <c r="AD981">
        <v>87.81</v>
      </c>
      <c r="AE981">
        <v>52.63</v>
      </c>
    </row>
    <row r="982" spans="1:31" x14ac:dyDescent="0.25">
      <c r="A982" t="s">
        <v>3085</v>
      </c>
      <c r="B982" s="1">
        <v>45701</v>
      </c>
      <c r="C982" s="2">
        <v>45701.206944444442</v>
      </c>
      <c r="D982" s="2">
        <v>45701.246527777781</v>
      </c>
      <c r="E982" t="s">
        <v>1010</v>
      </c>
      <c r="F982" t="str">
        <f>_xlfn.XLOOKUP(scd[[#This Row],[farm_id]],farms[farm_id],farms[farmer_name])</f>
        <v>Farmer_684</v>
      </c>
      <c r="G982" t="str">
        <f>_xlfn.XLOOKUP(scd[[#This Row],[farm_id]],farms[farm_id],farms[village])</f>
        <v>Village_176</v>
      </c>
      <c r="H982" t="str">
        <f>_xlfn.XLOOKUP(scd[[#This Row],[farm_id]],farms[farm_id],farms[district])</f>
        <v>Hisar</v>
      </c>
      <c r="I982" t="str">
        <f>_xlfn.XLOOKUP(scd[[#This Row],[farm_id]],farms[farm_id],farms[state])</f>
        <v>Haryana</v>
      </c>
      <c r="J982" t="str">
        <f>_xlfn.XLOOKUP(scd[[#This Row],[district]],cooperatives[district],cooperatives[cooperative_id])</f>
        <v>Coop_15</v>
      </c>
      <c r="K982" t="str">
        <f>_xlfn.XLOOKUP(scd[[#This Row],[village]],collectioncenters[village],collectioncenters[collection_center_id])</f>
        <v>CC_85</v>
      </c>
      <c r="L982" t="str">
        <f>_xlfn.XLOOKUP(scd[[#This Row],[district]],chillingcenters[district],chillingcenters[chilling_center_id])</f>
        <v>Chill_15</v>
      </c>
      <c r="M982" t="str">
        <f>_xlfn.XLOOKUP(scd[[#This Row],[chilling_center_id]],chillingcenters[chilling_center_id],chillingcenters[zone])</f>
        <v>HR2</v>
      </c>
      <c r="N982" t="str">
        <f>_xlfn.XLOOKUP(scd[[#This Row],[zone]],plants[zone],plants[processing_plant_id])</f>
        <v>Plant_12</v>
      </c>
      <c r="O982" t="s">
        <v>723</v>
      </c>
      <c r="P982">
        <v>1.9</v>
      </c>
      <c r="Q982">
        <v>8.3000000000000007</v>
      </c>
      <c r="R982">
        <v>5.14</v>
      </c>
      <c r="S982">
        <v>8.26</v>
      </c>
      <c r="T982">
        <v>30.7</v>
      </c>
      <c r="U982">
        <v>7.7</v>
      </c>
      <c r="V982" t="b">
        <v>1</v>
      </c>
      <c r="W982">
        <v>0.27</v>
      </c>
      <c r="X982">
        <v>409.37</v>
      </c>
      <c r="Y982" s="1">
        <v>45701</v>
      </c>
      <c r="Z982" t="s">
        <v>118</v>
      </c>
      <c r="AA982" t="s">
        <v>42</v>
      </c>
      <c r="AB982" t="s">
        <v>3086</v>
      </c>
      <c r="AC982">
        <v>57</v>
      </c>
      <c r="AD982">
        <v>8.0299999999999994</v>
      </c>
      <c r="AE982">
        <v>50.98</v>
      </c>
    </row>
    <row r="983" spans="1:31" x14ac:dyDescent="0.25">
      <c r="A983" t="s">
        <v>764</v>
      </c>
      <c r="B983" s="1">
        <v>45684</v>
      </c>
      <c r="C983" s="2">
        <v>45684.399305555555</v>
      </c>
      <c r="D983" s="2">
        <v>45684.428472222222</v>
      </c>
      <c r="E983" t="s">
        <v>765</v>
      </c>
      <c r="F983" t="str">
        <f>_xlfn.XLOOKUP(scd[[#This Row],[farm_id]],farms[farm_id],farms[farmer_name])</f>
        <v>Farmer_792</v>
      </c>
      <c r="G983" t="str">
        <f>_xlfn.XLOOKUP(scd[[#This Row],[farm_id]],farms[farm_id],farms[village])</f>
        <v>Village_186</v>
      </c>
      <c r="H983" t="str">
        <f>_xlfn.XLOOKUP(scd[[#This Row],[farm_id]],farms[farm_id],farms[district])</f>
        <v>Mumbai Suburban</v>
      </c>
      <c r="I983" t="str">
        <f>_xlfn.XLOOKUP(scd[[#This Row],[farm_id]],farms[farm_id],farms[state])</f>
        <v>Maharashtra</v>
      </c>
      <c r="J983" t="str">
        <f>_xlfn.XLOOKUP(scd[[#This Row],[district]],cooperatives[district],cooperatives[cooperative_id])</f>
        <v>Coop_3</v>
      </c>
      <c r="K983" t="str">
        <f>_xlfn.XLOOKUP(scd[[#This Row],[village]],collectioncenters[village],collectioncenters[collection_center_id])</f>
        <v>CC_96</v>
      </c>
      <c r="L983" t="str">
        <f>_xlfn.XLOOKUP(scd[[#This Row],[district]],chillingcenters[district],chillingcenters[chilling_center_id])</f>
        <v>Chill_3</v>
      </c>
      <c r="M983" t="str">
        <f>_xlfn.XLOOKUP(scd[[#This Row],[chilling_center_id]],chillingcenters[chilling_center_id],chillingcenters[zone])</f>
        <v>MH1</v>
      </c>
      <c r="N983" t="str">
        <f>_xlfn.XLOOKUP(scd[[#This Row],[zone]],plants[zone],plants[processing_plant_id])</f>
        <v>Plant_4</v>
      </c>
      <c r="O983" t="s">
        <v>688</v>
      </c>
      <c r="P983">
        <v>8.4</v>
      </c>
      <c r="Q983">
        <v>72.900000000000006</v>
      </c>
      <c r="R983">
        <v>5.21</v>
      </c>
      <c r="S983">
        <v>8.69</v>
      </c>
      <c r="T983">
        <v>36.200000000000003</v>
      </c>
      <c r="U983">
        <v>12</v>
      </c>
      <c r="V983" t="b">
        <v>1</v>
      </c>
      <c r="W983">
        <v>0.12</v>
      </c>
      <c r="X983">
        <v>3829.68</v>
      </c>
      <c r="Y983" s="1">
        <v>45685</v>
      </c>
      <c r="Z983" t="s">
        <v>76</v>
      </c>
      <c r="AA983" t="s">
        <v>54</v>
      </c>
      <c r="AB983" t="s">
        <v>768</v>
      </c>
      <c r="AC983">
        <v>42</v>
      </c>
      <c r="AD983">
        <v>72.78</v>
      </c>
      <c r="AE983">
        <v>52.62</v>
      </c>
    </row>
    <row r="984" spans="1:31" x14ac:dyDescent="0.25">
      <c r="A984" t="s">
        <v>1912</v>
      </c>
      <c r="B984" s="1">
        <v>45704</v>
      </c>
      <c r="C984" s="2">
        <v>45704.234027777777</v>
      </c>
      <c r="D984" s="2">
        <v>45704.237500000003</v>
      </c>
      <c r="E984" t="s">
        <v>1913</v>
      </c>
      <c r="F984" t="str">
        <f>_xlfn.XLOOKUP(scd[[#This Row],[farm_id]],farms[farm_id],farms[farmer_name])</f>
        <v>Farmer_843</v>
      </c>
      <c r="G984" t="str">
        <f>_xlfn.XLOOKUP(scd[[#This Row],[farm_id]],farms[farm_id],farms[village])</f>
        <v>Village_193</v>
      </c>
      <c r="H984" t="str">
        <f>_xlfn.XLOOKUP(scd[[#This Row],[farm_id]],farms[farm_id],farms[district])</f>
        <v>Bengaluru Rural</v>
      </c>
      <c r="I984" t="str">
        <f>_xlfn.XLOOKUP(scd[[#This Row],[farm_id]],farms[farm_id],farms[state])</f>
        <v>Karnataka</v>
      </c>
      <c r="J984" t="str">
        <f>_xlfn.XLOOKUP(scd[[#This Row],[district]],cooperatives[district],cooperatives[cooperative_id])</f>
        <v>Coop_19</v>
      </c>
      <c r="K984" t="str">
        <f>_xlfn.XLOOKUP(scd[[#This Row],[village]],collectioncenters[village],collectioncenters[collection_center_id])</f>
        <v>CC_104</v>
      </c>
      <c r="L984" t="str">
        <f>_xlfn.XLOOKUP(scd[[#This Row],[district]],chillingcenters[district],chillingcenters[chilling_center_id])</f>
        <v>Chill_19</v>
      </c>
      <c r="M984" t="str">
        <f>_xlfn.XLOOKUP(scd[[#This Row],[chilling_center_id]],chillingcenters[chilling_center_id],chillingcenters[zone])</f>
        <v>KA1</v>
      </c>
      <c r="N984" t="str">
        <f>_xlfn.XLOOKUP(scd[[#This Row],[zone]],plants[zone],plants[processing_plant_id])</f>
        <v>Plant_6</v>
      </c>
      <c r="O984" t="s">
        <v>384</v>
      </c>
      <c r="P984">
        <v>2.4</v>
      </c>
      <c r="Q984">
        <v>48.5</v>
      </c>
      <c r="R984">
        <v>5.22</v>
      </c>
      <c r="S984">
        <v>8.77</v>
      </c>
      <c r="T984">
        <v>31.1</v>
      </c>
      <c r="U984">
        <v>6.6</v>
      </c>
      <c r="V984" t="b">
        <v>1</v>
      </c>
      <c r="W984">
        <v>0.16</v>
      </c>
      <c r="X984">
        <v>2557.67</v>
      </c>
      <c r="Y984" s="1">
        <v>45711</v>
      </c>
      <c r="Z984" t="s">
        <v>118</v>
      </c>
      <c r="AA984" t="s">
        <v>42</v>
      </c>
      <c r="AB984" t="s">
        <v>1914</v>
      </c>
      <c r="AC984">
        <v>5</v>
      </c>
      <c r="AD984">
        <v>48.34</v>
      </c>
      <c r="AE984">
        <v>52.91</v>
      </c>
    </row>
    <row r="985" spans="1:31" x14ac:dyDescent="0.25">
      <c r="A985" t="s">
        <v>3354</v>
      </c>
      <c r="B985" s="1">
        <v>45820</v>
      </c>
      <c r="C985" s="2">
        <v>45820.224999999999</v>
      </c>
      <c r="D985" s="2">
        <v>45820.23541666667</v>
      </c>
      <c r="E985" t="s">
        <v>3355</v>
      </c>
      <c r="F985" t="str">
        <f>_xlfn.XLOOKUP(scd[[#This Row],[farm_id]],farms[farm_id],farms[farmer_name])</f>
        <v>Farmer_461</v>
      </c>
      <c r="G985" t="str">
        <f>_xlfn.XLOOKUP(scd[[#This Row],[farm_id]],farms[farm_id],farms[village])</f>
        <v>Village_89</v>
      </c>
      <c r="H985" t="str">
        <f>_xlfn.XLOOKUP(scd[[#This Row],[farm_id]],farms[farm_id],farms[district])</f>
        <v>Bengaluru Rural</v>
      </c>
      <c r="I985" t="str">
        <f>_xlfn.XLOOKUP(scd[[#This Row],[farm_id]],farms[farm_id],farms[state])</f>
        <v>Karnataka</v>
      </c>
      <c r="J985" t="str">
        <f>_xlfn.XLOOKUP(scd[[#This Row],[district]],cooperatives[district],cooperatives[cooperative_id])</f>
        <v>Coop_19</v>
      </c>
      <c r="K985" t="str">
        <f>_xlfn.XLOOKUP(scd[[#This Row],[village]],collectioncenters[village],collectioncenters[collection_center_id])</f>
        <v>CC_184</v>
      </c>
      <c r="L985" t="str">
        <f>_xlfn.XLOOKUP(scd[[#This Row],[district]],chillingcenters[district],chillingcenters[chilling_center_id])</f>
        <v>Chill_19</v>
      </c>
      <c r="M985" t="str">
        <f>_xlfn.XLOOKUP(scd[[#This Row],[chilling_center_id]],chillingcenters[chilling_center_id],chillingcenters[zone])</f>
        <v>KA1</v>
      </c>
      <c r="N985" t="str">
        <f>_xlfn.XLOOKUP(scd[[#This Row],[zone]],plants[zone],plants[processing_plant_id])</f>
        <v>Plant_6</v>
      </c>
      <c r="O985" t="s">
        <v>674</v>
      </c>
      <c r="P985">
        <v>2.9</v>
      </c>
      <c r="Q985">
        <v>98.1</v>
      </c>
      <c r="R985">
        <v>5.22</v>
      </c>
      <c r="S985">
        <v>8.59</v>
      </c>
      <c r="T985">
        <v>34.799999999999997</v>
      </c>
      <c r="U985">
        <v>33.9</v>
      </c>
      <c r="V985" t="b">
        <v>1</v>
      </c>
      <c r="W985">
        <v>0.16</v>
      </c>
      <c r="X985">
        <v>5129.12</v>
      </c>
      <c r="Y985" s="1">
        <v>45823</v>
      </c>
      <c r="Z985" t="s">
        <v>41</v>
      </c>
      <c r="AA985" t="s">
        <v>42</v>
      </c>
      <c r="AB985" t="s">
        <v>653</v>
      </c>
      <c r="AC985">
        <v>15</v>
      </c>
      <c r="AD985">
        <v>97.94</v>
      </c>
      <c r="AE985">
        <v>52.37</v>
      </c>
    </row>
    <row r="986" spans="1:31" x14ac:dyDescent="0.25">
      <c r="A986" t="s">
        <v>2816</v>
      </c>
      <c r="B986" s="1">
        <v>45823</v>
      </c>
      <c r="C986" s="2">
        <v>45823.200694444444</v>
      </c>
      <c r="D986" s="2">
        <v>45823.26458333333</v>
      </c>
      <c r="E986" t="s">
        <v>2678</v>
      </c>
      <c r="F986" t="str">
        <f>_xlfn.XLOOKUP(scd[[#This Row],[farm_id]],farms[farm_id],farms[farmer_name])</f>
        <v>Farmer_331</v>
      </c>
      <c r="G986" t="str">
        <f>_xlfn.XLOOKUP(scd[[#This Row],[farm_id]],farms[farm_id],farms[village])</f>
        <v>Village_48</v>
      </c>
      <c r="H986" t="str">
        <f>_xlfn.XLOOKUP(scd[[#This Row],[farm_id]],farms[farm_id],farms[district])</f>
        <v>Udaipur</v>
      </c>
      <c r="I986" t="str">
        <f>_xlfn.XLOOKUP(scd[[#This Row],[farm_id]],farms[farm_id],farms[state])</f>
        <v>Rajasthan</v>
      </c>
      <c r="J986" t="str">
        <f>_xlfn.XLOOKUP(scd[[#This Row],[district]],cooperatives[district],cooperatives[cooperative_id])</f>
        <v>Coop_17</v>
      </c>
      <c r="K986" t="str">
        <f>_xlfn.XLOOKUP(scd[[#This Row],[village]],collectioncenters[village],collectioncenters[collection_center_id])</f>
        <v>CC_142</v>
      </c>
      <c r="L986" t="str">
        <f>_xlfn.XLOOKUP(scd[[#This Row],[district]],chillingcenters[district],chillingcenters[chilling_center_id])</f>
        <v>Chill_17</v>
      </c>
      <c r="M986" t="str">
        <f>_xlfn.XLOOKUP(scd[[#This Row],[chilling_center_id]],chillingcenters[chilling_center_id],chillingcenters[zone])</f>
        <v>RJ2</v>
      </c>
      <c r="N986" t="str">
        <f>_xlfn.XLOOKUP(scd[[#This Row],[zone]],plants[zone],plants[processing_plant_id])</f>
        <v>Plant_5</v>
      </c>
      <c r="O986" t="s">
        <v>409</v>
      </c>
      <c r="P986">
        <v>4.5</v>
      </c>
      <c r="Q986">
        <v>40.9</v>
      </c>
      <c r="R986">
        <v>5.23</v>
      </c>
      <c r="S986">
        <v>8.2200000000000006</v>
      </c>
      <c r="T986">
        <v>34.4</v>
      </c>
      <c r="U986">
        <v>10.1</v>
      </c>
      <c r="V986" t="b">
        <v>1</v>
      </c>
      <c r="W986">
        <v>0.47</v>
      </c>
      <c r="X986">
        <v>2074.46</v>
      </c>
      <c r="Y986" s="1">
        <v>45826</v>
      </c>
      <c r="Z986" t="s">
        <v>41</v>
      </c>
      <c r="AA986" t="s">
        <v>42</v>
      </c>
      <c r="AB986" t="s">
        <v>2817</v>
      </c>
      <c r="AC986">
        <v>92</v>
      </c>
      <c r="AD986">
        <v>40.43</v>
      </c>
      <c r="AE986">
        <v>51.31</v>
      </c>
    </row>
    <row r="987" spans="1:31" x14ac:dyDescent="0.25">
      <c r="A987" t="s">
        <v>3316</v>
      </c>
      <c r="B987" s="1">
        <v>45808</v>
      </c>
      <c r="C987" s="2">
        <v>45808.177777777775</v>
      </c>
      <c r="D987" s="2">
        <v>45808.181250000001</v>
      </c>
      <c r="E987" t="s">
        <v>369</v>
      </c>
      <c r="F987" t="str">
        <f>_xlfn.XLOOKUP(scd[[#This Row],[farm_id]],farms[farm_id],farms[farmer_name])</f>
        <v>Farmer_145</v>
      </c>
      <c r="G987" t="str">
        <f>_xlfn.XLOOKUP(scd[[#This Row],[farm_id]],farms[farm_id],farms[village])</f>
        <v>Village_45</v>
      </c>
      <c r="H987" t="str">
        <f>_xlfn.XLOOKUP(scd[[#This Row],[farm_id]],farms[farm_id],farms[district])</f>
        <v>Madurai</v>
      </c>
      <c r="I987" t="str">
        <f>_xlfn.XLOOKUP(scd[[#This Row],[farm_id]],farms[farm_id],farms[state])</f>
        <v>Tamil Nadu</v>
      </c>
      <c r="J987" t="str">
        <f>_xlfn.XLOOKUP(scd[[#This Row],[district]],cooperatives[district],cooperatives[cooperative_id])</f>
        <v>Coop_20</v>
      </c>
      <c r="K987" t="str">
        <f>_xlfn.XLOOKUP(scd[[#This Row],[village]],collectioncenters[village],collectioncenters[collection_center_id])</f>
        <v>CC_139</v>
      </c>
      <c r="L987" t="str">
        <f>_xlfn.XLOOKUP(scd[[#This Row],[district]],chillingcenters[district],chillingcenters[chilling_center_id])</f>
        <v>Chill_20</v>
      </c>
      <c r="M987" t="str">
        <f>_xlfn.XLOOKUP(scd[[#This Row],[chilling_center_id]],chillingcenters[chilling_center_id],chillingcenters[zone])</f>
        <v>TN2</v>
      </c>
      <c r="N987" t="str">
        <f>_xlfn.XLOOKUP(scd[[#This Row],[zone]],plants[zone],plants[processing_plant_id])</f>
        <v>Plant_10</v>
      </c>
      <c r="O987" t="s">
        <v>742</v>
      </c>
      <c r="P987">
        <v>22</v>
      </c>
      <c r="Q987">
        <v>27.6</v>
      </c>
      <c r="R987">
        <v>5.25</v>
      </c>
      <c r="S987">
        <v>8.4700000000000006</v>
      </c>
      <c r="T987">
        <v>29.2</v>
      </c>
      <c r="U987">
        <v>9</v>
      </c>
      <c r="V987" t="b">
        <v>1</v>
      </c>
      <c r="W987">
        <v>0</v>
      </c>
      <c r="X987">
        <v>1439.62</v>
      </c>
      <c r="Y987" s="1">
        <v>45808</v>
      </c>
      <c r="Z987" t="s">
        <v>239</v>
      </c>
      <c r="AA987" t="s">
        <v>216</v>
      </c>
      <c r="AB987" t="s">
        <v>3317</v>
      </c>
      <c r="AC987">
        <v>5</v>
      </c>
      <c r="AD987">
        <v>27.6</v>
      </c>
      <c r="AE987">
        <v>52.16</v>
      </c>
    </row>
    <row r="988" spans="1:31" x14ac:dyDescent="0.25">
      <c r="A988" t="s">
        <v>433</v>
      </c>
      <c r="B988" s="1">
        <v>45832</v>
      </c>
      <c r="C988" s="2">
        <v>45832.231249999997</v>
      </c>
      <c r="D988" s="2">
        <v>45832.272222222222</v>
      </c>
      <c r="E988" t="s">
        <v>434</v>
      </c>
      <c r="F988" t="str">
        <f>_xlfn.XLOOKUP(scd[[#This Row],[farm_id]],farms[farm_id],farms[farmer_name])</f>
        <v>Farmer_111</v>
      </c>
      <c r="G988" t="str">
        <f>_xlfn.XLOOKUP(scd[[#This Row],[farm_id]],farms[farm_id],farms[village])</f>
        <v>Village_133</v>
      </c>
      <c r="H988" t="str">
        <f>_xlfn.XLOOKUP(scd[[#This Row],[farm_id]],farms[farm_id],farms[district])</f>
        <v>Hisar</v>
      </c>
      <c r="I988" t="str">
        <f>_xlfn.XLOOKUP(scd[[#This Row],[farm_id]],farms[farm_id],farms[state])</f>
        <v>Haryana</v>
      </c>
      <c r="J988" t="str">
        <f>_xlfn.XLOOKUP(scd[[#This Row],[district]],cooperatives[district],cooperatives[cooperative_id])</f>
        <v>Coop_15</v>
      </c>
      <c r="K988" t="str">
        <f>_xlfn.XLOOKUP(scd[[#This Row],[village]],collectioncenters[village],collectioncenters[collection_center_id])</f>
        <v>CC_39</v>
      </c>
      <c r="L988" t="str">
        <f>_xlfn.XLOOKUP(scd[[#This Row],[district]],chillingcenters[district],chillingcenters[chilling_center_id])</f>
        <v>Chill_15</v>
      </c>
      <c r="M988" t="str">
        <f>_xlfn.XLOOKUP(scd[[#This Row],[chilling_center_id]],chillingcenters[chilling_center_id],chillingcenters[zone])</f>
        <v>HR2</v>
      </c>
      <c r="N988" t="str">
        <f>_xlfn.XLOOKUP(scd[[#This Row],[zone]],plants[zone],plants[processing_plant_id])</f>
        <v>Plant_12</v>
      </c>
      <c r="O988" t="s">
        <v>97</v>
      </c>
      <c r="P988">
        <v>3.7</v>
      </c>
      <c r="Q988">
        <v>24.4</v>
      </c>
      <c r="R988">
        <v>5.27</v>
      </c>
      <c r="S988">
        <v>8.2200000000000006</v>
      </c>
      <c r="T988">
        <v>32.299999999999997</v>
      </c>
      <c r="U988">
        <v>7.4</v>
      </c>
      <c r="V988" t="b">
        <v>1</v>
      </c>
      <c r="W988">
        <v>0.14000000000000001</v>
      </c>
      <c r="X988">
        <v>1249.6300000000001</v>
      </c>
      <c r="Y988" s="1">
        <v>45833</v>
      </c>
      <c r="Z988" t="s">
        <v>41</v>
      </c>
      <c r="AA988" t="s">
        <v>42</v>
      </c>
      <c r="AB988" t="s">
        <v>436</v>
      </c>
      <c r="AC988">
        <v>59</v>
      </c>
      <c r="AD988">
        <v>24.259999999999899</v>
      </c>
      <c r="AE988">
        <v>51.51</v>
      </c>
    </row>
    <row r="989" spans="1:31" x14ac:dyDescent="0.25">
      <c r="A989" t="s">
        <v>3159</v>
      </c>
      <c r="B989" s="1">
        <v>45807</v>
      </c>
      <c r="C989" s="2">
        <v>45807.302083333336</v>
      </c>
      <c r="D989" s="2">
        <v>45807.331250000003</v>
      </c>
      <c r="E989" t="s">
        <v>3160</v>
      </c>
      <c r="F989" t="str">
        <f>_xlfn.XLOOKUP(scd[[#This Row],[farm_id]],farms[farm_id],farms[farmer_name])</f>
        <v>Farmer_445</v>
      </c>
      <c r="G989" t="str">
        <f>_xlfn.XLOOKUP(scd[[#This Row],[farm_id]],farms[farm_id],farms[village])</f>
        <v>Village_151</v>
      </c>
      <c r="H989" t="str">
        <f>_xlfn.XLOOKUP(scd[[#This Row],[farm_id]],farms[farm_id],farms[district])</f>
        <v>Ahmedabad</v>
      </c>
      <c r="I989" t="str">
        <f>_xlfn.XLOOKUP(scd[[#This Row],[farm_id]],farms[farm_id],farms[state])</f>
        <v>Gujarat</v>
      </c>
      <c r="J989" t="str">
        <f>_xlfn.XLOOKUP(scd[[#This Row],[district]],cooperatives[district],cooperatives[cooperative_id])</f>
        <v>Coop_24</v>
      </c>
      <c r="K989" t="str">
        <f>_xlfn.XLOOKUP(scd[[#This Row],[village]],collectioncenters[village],collectioncenters[collection_center_id])</f>
        <v>CC_59</v>
      </c>
      <c r="L989" t="str">
        <f>_xlfn.XLOOKUP(scd[[#This Row],[district]],chillingcenters[district],chillingcenters[chilling_center_id])</f>
        <v>Chill_24</v>
      </c>
      <c r="M989" t="str">
        <f>_xlfn.XLOOKUP(scd[[#This Row],[chilling_center_id]],chillingcenters[chilling_center_id],chillingcenters[zone])</f>
        <v>MH1</v>
      </c>
      <c r="N989" t="str">
        <f>_xlfn.XLOOKUP(scd[[#This Row],[zone]],plants[zone],plants[processing_plant_id])</f>
        <v>Plant_4</v>
      </c>
      <c r="O989" t="s">
        <v>431</v>
      </c>
      <c r="P989">
        <v>15.2</v>
      </c>
      <c r="Q989">
        <v>36.799999999999997</v>
      </c>
      <c r="R989">
        <v>5.29</v>
      </c>
      <c r="S989">
        <v>8.08</v>
      </c>
      <c r="T989">
        <v>28.4</v>
      </c>
      <c r="U989">
        <v>24.4</v>
      </c>
      <c r="V989" t="b">
        <v>1</v>
      </c>
      <c r="W989">
        <v>0</v>
      </c>
      <c r="X989">
        <v>1883.79</v>
      </c>
      <c r="Y989" s="1">
        <v>45814</v>
      </c>
      <c r="Z989" t="s">
        <v>76</v>
      </c>
      <c r="AA989" t="s">
        <v>42</v>
      </c>
      <c r="AB989" t="s">
        <v>3161</v>
      </c>
      <c r="AC989">
        <v>42</v>
      </c>
      <c r="AD989">
        <v>36.799999999999997</v>
      </c>
      <c r="AE989">
        <v>51.19</v>
      </c>
    </row>
    <row r="990" spans="1:31" x14ac:dyDescent="0.25">
      <c r="A990" t="s">
        <v>2579</v>
      </c>
      <c r="B990" s="1">
        <v>45818</v>
      </c>
      <c r="C990" s="2">
        <v>45818.256249999999</v>
      </c>
      <c r="D990" s="2">
        <v>45818.275000000001</v>
      </c>
      <c r="E990" t="s">
        <v>2580</v>
      </c>
      <c r="F990" t="str">
        <f>_xlfn.XLOOKUP(scd[[#This Row],[farm_id]],farms[farm_id],farms[farmer_name])</f>
        <v>Farmer_169</v>
      </c>
      <c r="G990" t="str">
        <f>_xlfn.XLOOKUP(scd[[#This Row],[farm_id]],farms[farm_id],farms[village])</f>
        <v>Village_94</v>
      </c>
      <c r="H990" t="str">
        <f>_xlfn.XLOOKUP(scd[[#This Row],[farm_id]],farms[farm_id],farms[district])</f>
        <v>Jalandhar</v>
      </c>
      <c r="I990" t="str">
        <f>_xlfn.XLOOKUP(scd[[#This Row],[farm_id]],farms[farm_id],farms[state])</f>
        <v>Punjab</v>
      </c>
      <c r="J990" t="str">
        <f>_xlfn.XLOOKUP(scd[[#This Row],[district]],cooperatives[district],cooperatives[cooperative_id])</f>
        <v>Coop_26</v>
      </c>
      <c r="K990" t="str">
        <f>_xlfn.XLOOKUP(scd[[#This Row],[village]],collectioncenters[village],collectioncenters[collection_center_id])</f>
        <v>CC_190</v>
      </c>
      <c r="L990" t="str">
        <f>_xlfn.XLOOKUP(scd[[#This Row],[district]],chillingcenters[district],chillingcenters[chilling_center_id])</f>
        <v>Chill_26</v>
      </c>
      <c r="M990" t="str">
        <f>_xlfn.XLOOKUP(scd[[#This Row],[chilling_center_id]],chillingcenters[chilling_center_id],chillingcenters[zone])</f>
        <v>PJ1</v>
      </c>
      <c r="N990" t="str">
        <f>_xlfn.XLOOKUP(scd[[#This Row],[zone]],plants[zone],plants[processing_plant_id])</f>
        <v>Plant_3</v>
      </c>
      <c r="O990" t="s">
        <v>53</v>
      </c>
      <c r="P990">
        <v>7.3</v>
      </c>
      <c r="Q990">
        <v>36.299999999999997</v>
      </c>
      <c r="R990">
        <v>5.3</v>
      </c>
      <c r="S990">
        <v>8.8699999999999992</v>
      </c>
      <c r="T990">
        <v>30</v>
      </c>
      <c r="U990">
        <v>5</v>
      </c>
      <c r="V990" t="b">
        <v>1</v>
      </c>
      <c r="W990">
        <v>0</v>
      </c>
      <c r="X990">
        <v>1946.04</v>
      </c>
      <c r="Y990" s="1">
        <v>45825</v>
      </c>
      <c r="Z990" t="s">
        <v>76</v>
      </c>
      <c r="AA990" t="s">
        <v>42</v>
      </c>
      <c r="AB990" t="s">
        <v>2581</v>
      </c>
      <c r="AC990">
        <v>27</v>
      </c>
      <c r="AD990">
        <v>36.299999999999997</v>
      </c>
      <c r="AE990">
        <v>53.61</v>
      </c>
    </row>
    <row r="991" spans="1:31" x14ac:dyDescent="0.25">
      <c r="A991" t="s">
        <v>2896</v>
      </c>
      <c r="B991" s="1">
        <v>45761</v>
      </c>
      <c r="C991" s="2">
        <v>45761.17083333333</v>
      </c>
      <c r="D991" s="2">
        <v>45761.261805555558</v>
      </c>
      <c r="E991" t="s">
        <v>1439</v>
      </c>
      <c r="F991" t="str">
        <f>_xlfn.XLOOKUP(scd[[#This Row],[farm_id]],farms[farm_id],farms[farmer_name])</f>
        <v>Farmer_343</v>
      </c>
      <c r="G991" t="str">
        <f>_xlfn.XLOOKUP(scd[[#This Row],[farm_id]],farms[farm_id],farms[village])</f>
        <v>Village_160</v>
      </c>
      <c r="H991" t="str">
        <f>_xlfn.XLOOKUP(scd[[#This Row],[farm_id]],farms[farm_id],farms[district])</f>
        <v>Pune</v>
      </c>
      <c r="I991" t="str">
        <f>_xlfn.XLOOKUP(scd[[#This Row],[farm_id]],farms[farm_id],farms[state])</f>
        <v>Maharashtra</v>
      </c>
      <c r="J991" t="str">
        <f>_xlfn.XLOOKUP(scd[[#This Row],[district]],cooperatives[district],cooperatives[cooperative_id])</f>
        <v>Coop_4</v>
      </c>
      <c r="K991" t="str">
        <f>_xlfn.XLOOKUP(scd[[#This Row],[village]],collectioncenters[village],collectioncenters[collection_center_id])</f>
        <v>CC_69</v>
      </c>
      <c r="L991" t="str">
        <f>_xlfn.XLOOKUP(scd[[#This Row],[district]],chillingcenters[district],chillingcenters[chilling_center_id])</f>
        <v>Chill_4</v>
      </c>
      <c r="M991" t="str">
        <f>_xlfn.XLOOKUP(scd[[#This Row],[chilling_center_id]],chillingcenters[chilling_center_id],chillingcenters[zone])</f>
        <v>MH1</v>
      </c>
      <c r="N991" t="str">
        <f>_xlfn.XLOOKUP(scd[[#This Row],[zone]],plants[zone],plants[processing_plant_id])</f>
        <v>Plant_4</v>
      </c>
      <c r="O991" t="s">
        <v>621</v>
      </c>
      <c r="P991">
        <v>9.1999999999999993</v>
      </c>
      <c r="Q991">
        <v>85.2</v>
      </c>
      <c r="R991">
        <v>5.34</v>
      </c>
      <c r="S991">
        <v>8.57</v>
      </c>
      <c r="T991">
        <v>30.9</v>
      </c>
      <c r="U991">
        <v>6</v>
      </c>
      <c r="V991" t="b">
        <v>1</v>
      </c>
      <c r="W991">
        <v>0</v>
      </c>
      <c r="X991">
        <v>4507.93</v>
      </c>
      <c r="Y991" s="1">
        <v>45768</v>
      </c>
      <c r="Z991" t="s">
        <v>41</v>
      </c>
      <c r="AA991" t="s">
        <v>42</v>
      </c>
      <c r="AB991" t="s">
        <v>2897</v>
      </c>
      <c r="AC991">
        <v>131</v>
      </c>
      <c r="AD991">
        <v>85.2</v>
      </c>
      <c r="AE991">
        <v>52.91</v>
      </c>
    </row>
    <row r="992" spans="1:31" x14ac:dyDescent="0.25">
      <c r="A992" t="s">
        <v>2663</v>
      </c>
      <c r="B992" s="1">
        <v>45712</v>
      </c>
      <c r="C992" s="2">
        <v>45712.325694444444</v>
      </c>
      <c r="D992" s="2">
        <v>45712.397222222222</v>
      </c>
      <c r="E992" t="s">
        <v>2664</v>
      </c>
      <c r="F992" t="str">
        <f>_xlfn.XLOOKUP(scd[[#This Row],[farm_id]],farms[farm_id],farms[farmer_name])</f>
        <v>Farmer_617</v>
      </c>
      <c r="G992" t="str">
        <f>_xlfn.XLOOKUP(scd[[#This Row],[farm_id]],farms[farm_id],farms[village])</f>
        <v>Village_181</v>
      </c>
      <c r="H992" t="str">
        <f>_xlfn.XLOOKUP(scd[[#This Row],[farm_id]],farms[farm_id],farms[district])</f>
        <v>Ludhiana</v>
      </c>
      <c r="I992" t="str">
        <f>_xlfn.XLOOKUP(scd[[#This Row],[farm_id]],farms[farm_id],farms[state])</f>
        <v>Punjab</v>
      </c>
      <c r="J992" t="str">
        <f>_xlfn.XLOOKUP(scd[[#This Row],[district]],cooperatives[district],cooperatives[cooperative_id])</f>
        <v>Coop_27</v>
      </c>
      <c r="K992" t="str">
        <f>_xlfn.XLOOKUP(scd[[#This Row],[village]],collectioncenters[village],collectioncenters[collection_center_id])</f>
        <v>CC_91</v>
      </c>
      <c r="L992" t="str">
        <f>_xlfn.XLOOKUP(scd[[#This Row],[district]],chillingcenters[district],chillingcenters[chilling_center_id])</f>
        <v>Chill_27</v>
      </c>
      <c r="M992" t="str">
        <f>_xlfn.XLOOKUP(scd[[#This Row],[chilling_center_id]],chillingcenters[chilling_center_id],chillingcenters[zone])</f>
        <v>PJ2</v>
      </c>
      <c r="N992" t="str">
        <f>_xlfn.XLOOKUP(scd[[#This Row],[zone]],plants[zone],plants[processing_plant_id])</f>
        <v>Plant_7</v>
      </c>
      <c r="O992" t="s">
        <v>1048</v>
      </c>
      <c r="P992">
        <v>6.2</v>
      </c>
      <c r="Q992">
        <v>20.9</v>
      </c>
      <c r="R992">
        <v>5.38</v>
      </c>
      <c r="S992">
        <v>8.52</v>
      </c>
      <c r="T992">
        <v>25.1</v>
      </c>
      <c r="U992">
        <v>4.8</v>
      </c>
      <c r="V992" t="b">
        <v>1</v>
      </c>
      <c r="W992">
        <v>0.09</v>
      </c>
      <c r="X992">
        <v>1102.0999999999999</v>
      </c>
      <c r="Y992" s="1">
        <v>45715</v>
      </c>
      <c r="Z992" t="s">
        <v>41</v>
      </c>
      <c r="AA992" t="s">
        <v>42</v>
      </c>
      <c r="AB992" t="s">
        <v>2665</v>
      </c>
      <c r="AC992">
        <v>103</v>
      </c>
      <c r="AD992">
        <v>20.81</v>
      </c>
      <c r="AE992">
        <v>52.96</v>
      </c>
    </row>
    <row r="993" spans="1:31" x14ac:dyDescent="0.25">
      <c r="A993" t="s">
        <v>2132</v>
      </c>
      <c r="B993" s="1">
        <v>45834</v>
      </c>
      <c r="C993" s="2">
        <v>45834.298611111109</v>
      </c>
      <c r="D993" s="2">
        <v>45834.345138888886</v>
      </c>
      <c r="E993" t="s">
        <v>2133</v>
      </c>
      <c r="F993" t="str">
        <f>_xlfn.XLOOKUP(scd[[#This Row],[farm_id]],farms[farm_id],farms[farmer_name])</f>
        <v>Farmer_271</v>
      </c>
      <c r="G993" t="str">
        <f>_xlfn.XLOOKUP(scd[[#This Row],[farm_id]],farms[farm_id],farms[village])</f>
        <v>Village_137</v>
      </c>
      <c r="H993" t="str">
        <f>_xlfn.XLOOKUP(scd[[#This Row],[farm_id]],farms[farm_id],farms[district])</f>
        <v>Vadodara</v>
      </c>
      <c r="I993" t="str">
        <f>_xlfn.XLOOKUP(scd[[#This Row],[farm_id]],farms[farm_id],farms[state])</f>
        <v>Gujarat</v>
      </c>
      <c r="J993" t="str">
        <f>_xlfn.XLOOKUP(scd[[#This Row],[district]],cooperatives[district],cooperatives[cooperative_id])</f>
        <v>Coop_6</v>
      </c>
      <c r="K993" t="str">
        <f>_xlfn.XLOOKUP(scd[[#This Row],[village]],collectioncenters[village],collectioncenters[collection_center_id])</f>
        <v>CC_43</v>
      </c>
      <c r="L993" t="str">
        <f>_xlfn.XLOOKUP(scd[[#This Row],[district]],chillingcenters[district],chillingcenters[chilling_center_id])</f>
        <v>Chill_6</v>
      </c>
      <c r="M993" t="str">
        <f>_xlfn.XLOOKUP(scd[[#This Row],[chilling_center_id]],chillingcenters[chilling_center_id],chillingcenters[zone])</f>
        <v>MH1</v>
      </c>
      <c r="N993" t="str">
        <f>_xlfn.XLOOKUP(scd[[#This Row],[zone]],plants[zone],plants[processing_plant_id])</f>
        <v>Plant_4</v>
      </c>
      <c r="O993" t="s">
        <v>1048</v>
      </c>
      <c r="P993">
        <v>8.5</v>
      </c>
      <c r="Q993">
        <v>24.1</v>
      </c>
      <c r="R993">
        <v>5.4</v>
      </c>
      <c r="S993">
        <v>8.3000000000000007</v>
      </c>
      <c r="T993">
        <v>31.1</v>
      </c>
      <c r="U993">
        <v>30.2</v>
      </c>
      <c r="V993" t="b">
        <v>1</v>
      </c>
      <c r="W993">
        <v>0.27</v>
      </c>
      <c r="X993">
        <v>1248.69</v>
      </c>
      <c r="Y993" s="1">
        <v>45841</v>
      </c>
      <c r="Z993" t="s">
        <v>76</v>
      </c>
      <c r="AA993" t="s">
        <v>216</v>
      </c>
      <c r="AB993" t="s">
        <v>2135</v>
      </c>
      <c r="AC993">
        <v>67</v>
      </c>
      <c r="AD993">
        <v>23.83</v>
      </c>
      <c r="AE993">
        <v>52.4</v>
      </c>
    </row>
    <row r="994" spans="1:31" x14ac:dyDescent="0.25">
      <c r="A994" t="s">
        <v>3269</v>
      </c>
      <c r="B994" s="1">
        <v>45797</v>
      </c>
      <c r="C994" s="2">
        <v>45797.38958333333</v>
      </c>
      <c r="D994" s="2">
        <v>45797.44027777778</v>
      </c>
      <c r="E994" t="s">
        <v>1857</v>
      </c>
      <c r="F994" t="str">
        <f>_xlfn.XLOOKUP(scd[[#This Row],[farm_id]],farms[farm_id],farms[farmer_name])</f>
        <v>Farmer_812</v>
      </c>
      <c r="G994" t="str">
        <f>_xlfn.XLOOKUP(scd[[#This Row],[farm_id]],farms[farm_id],farms[village])</f>
        <v>Village_103</v>
      </c>
      <c r="H994" t="str">
        <f>_xlfn.XLOOKUP(scd[[#This Row],[farm_id]],farms[farm_id],farms[district])</f>
        <v>Bengaluru Rural</v>
      </c>
      <c r="I994" t="str">
        <f>_xlfn.XLOOKUP(scd[[#This Row],[farm_id]],farms[farm_id],farms[state])</f>
        <v>Karnataka</v>
      </c>
      <c r="J994" t="str">
        <f>_xlfn.XLOOKUP(scd[[#This Row],[district]],cooperatives[district],cooperatives[cooperative_id])</f>
        <v>Coop_19</v>
      </c>
      <c r="K994" t="str">
        <f>_xlfn.XLOOKUP(scd[[#This Row],[village]],collectioncenters[village],collectioncenters[collection_center_id])</f>
        <v>CC_6</v>
      </c>
      <c r="L994" t="str">
        <f>_xlfn.XLOOKUP(scd[[#This Row],[district]],chillingcenters[district],chillingcenters[chilling_center_id])</f>
        <v>Chill_19</v>
      </c>
      <c r="M994" t="str">
        <f>_xlfn.XLOOKUP(scd[[#This Row],[chilling_center_id]],chillingcenters[chilling_center_id],chillingcenters[zone])</f>
        <v>KA1</v>
      </c>
      <c r="N994" t="str">
        <f>_xlfn.XLOOKUP(scd[[#This Row],[zone]],plants[zone],plants[processing_plant_id])</f>
        <v>Plant_6</v>
      </c>
      <c r="O994" t="s">
        <v>467</v>
      </c>
      <c r="P994">
        <v>3</v>
      </c>
      <c r="Q994">
        <v>29.3</v>
      </c>
      <c r="R994">
        <v>5.45</v>
      </c>
      <c r="S994">
        <v>8.4700000000000006</v>
      </c>
      <c r="T994">
        <v>29.4</v>
      </c>
      <c r="U994">
        <v>6.9</v>
      </c>
      <c r="V994" t="b">
        <v>1</v>
      </c>
      <c r="W994">
        <v>0</v>
      </c>
      <c r="X994">
        <v>1557.59</v>
      </c>
      <c r="Y994" s="1">
        <v>45797</v>
      </c>
      <c r="Z994" t="s">
        <v>239</v>
      </c>
      <c r="AA994" t="s">
        <v>54</v>
      </c>
      <c r="AB994" t="s">
        <v>3270</v>
      </c>
      <c r="AC994">
        <v>73</v>
      </c>
      <c r="AD994">
        <v>29.3</v>
      </c>
      <c r="AE994">
        <v>53.16</v>
      </c>
    </row>
    <row r="995" spans="1:31" x14ac:dyDescent="0.25">
      <c r="A995" t="s">
        <v>2763</v>
      </c>
      <c r="B995" s="1">
        <v>45802</v>
      </c>
      <c r="C995" s="2">
        <v>45802.371527777781</v>
      </c>
      <c r="D995" s="2">
        <v>45802.382638888892</v>
      </c>
      <c r="E995" t="s">
        <v>1690</v>
      </c>
      <c r="F995" t="str">
        <f>_xlfn.XLOOKUP(scd[[#This Row],[farm_id]],farms[farm_id],farms[farmer_name])</f>
        <v>Farmer_564</v>
      </c>
      <c r="G995" t="str">
        <f>_xlfn.XLOOKUP(scd[[#This Row],[farm_id]],farms[farm_id],farms[village])</f>
        <v>Village_95</v>
      </c>
      <c r="H995" t="str">
        <f>_xlfn.XLOOKUP(scd[[#This Row],[farm_id]],farms[farm_id],farms[district])</f>
        <v>Ludhiana</v>
      </c>
      <c r="I995" t="str">
        <f>_xlfn.XLOOKUP(scd[[#This Row],[farm_id]],farms[farm_id],farms[state])</f>
        <v>Punjab</v>
      </c>
      <c r="J995" t="str">
        <f>_xlfn.XLOOKUP(scd[[#This Row],[district]],cooperatives[district],cooperatives[cooperative_id])</f>
        <v>Coop_27</v>
      </c>
      <c r="K995" t="str">
        <f>_xlfn.XLOOKUP(scd[[#This Row],[village]],collectioncenters[village],collectioncenters[collection_center_id])</f>
        <v>CC_191</v>
      </c>
      <c r="L995" t="str">
        <f>_xlfn.XLOOKUP(scd[[#This Row],[district]],chillingcenters[district],chillingcenters[chilling_center_id])</f>
        <v>Chill_27</v>
      </c>
      <c r="M995" t="str">
        <f>_xlfn.XLOOKUP(scd[[#This Row],[chilling_center_id]],chillingcenters[chilling_center_id],chillingcenters[zone])</f>
        <v>PJ2</v>
      </c>
      <c r="N995" t="str">
        <f>_xlfn.XLOOKUP(scd[[#This Row],[zone]],plants[zone],plants[processing_plant_id])</f>
        <v>Plant_7</v>
      </c>
      <c r="O995" t="s">
        <v>64</v>
      </c>
      <c r="P995">
        <v>7.9</v>
      </c>
      <c r="Q995">
        <v>22.4</v>
      </c>
      <c r="R995">
        <v>5.48</v>
      </c>
      <c r="S995">
        <v>8.3800000000000008</v>
      </c>
      <c r="T995">
        <v>32.9</v>
      </c>
      <c r="U995">
        <v>30.7</v>
      </c>
      <c r="V995" t="b">
        <v>1</v>
      </c>
      <c r="W995">
        <v>0</v>
      </c>
      <c r="X995">
        <v>1188.0999999999999</v>
      </c>
      <c r="Y995" s="1">
        <v>45805</v>
      </c>
      <c r="Z995" t="s">
        <v>41</v>
      </c>
      <c r="AA995" t="s">
        <v>216</v>
      </c>
      <c r="AB995" t="s">
        <v>2765</v>
      </c>
      <c r="AC995">
        <v>16</v>
      </c>
      <c r="AD995">
        <v>22.4</v>
      </c>
      <c r="AE995">
        <v>53.04</v>
      </c>
    </row>
    <row r="996" spans="1:31" x14ac:dyDescent="0.25">
      <c r="A996" t="s">
        <v>2237</v>
      </c>
      <c r="B996" s="1">
        <v>45774</v>
      </c>
      <c r="C996" s="2">
        <v>45774.433333333334</v>
      </c>
      <c r="D996" s="2">
        <v>45774.510416666664</v>
      </c>
      <c r="E996" t="s">
        <v>2238</v>
      </c>
      <c r="F996" t="str">
        <f>_xlfn.XLOOKUP(scd[[#This Row],[farm_id]],farms[farm_id],farms[farmer_name])</f>
        <v>Farmer_18</v>
      </c>
      <c r="G996" t="str">
        <f>_xlfn.XLOOKUP(scd[[#This Row],[farm_id]],farms[farm_id],farms[village])</f>
        <v>Village_40</v>
      </c>
      <c r="H996" t="str">
        <f>_xlfn.XLOOKUP(scd[[#This Row],[farm_id]],farms[farm_id],farms[district])</f>
        <v>Patiala</v>
      </c>
      <c r="I996" t="str">
        <f>_xlfn.XLOOKUP(scd[[#This Row],[farm_id]],farms[farm_id],farms[state])</f>
        <v>Punjab</v>
      </c>
      <c r="J996" t="str">
        <f>_xlfn.XLOOKUP(scd[[#This Row],[district]],cooperatives[district],cooperatives[cooperative_id])</f>
        <v>Coop_13</v>
      </c>
      <c r="K996" t="str">
        <f>_xlfn.XLOOKUP(scd[[#This Row],[village]],collectioncenters[village],collectioncenters[collection_center_id])</f>
        <v>CC_134</v>
      </c>
      <c r="L996" t="str">
        <f>_xlfn.XLOOKUP(scd[[#This Row],[district]],chillingcenters[district],chillingcenters[chilling_center_id])</f>
        <v>Chill_13</v>
      </c>
      <c r="M996" t="str">
        <f>_xlfn.XLOOKUP(scd[[#This Row],[chilling_center_id]],chillingcenters[chilling_center_id],chillingcenters[zone])</f>
        <v>PJ2</v>
      </c>
      <c r="N996" t="str">
        <f>_xlfn.XLOOKUP(scd[[#This Row],[zone]],plants[zone],plants[processing_plant_id])</f>
        <v>Plant_7</v>
      </c>
      <c r="O996" t="s">
        <v>194</v>
      </c>
      <c r="P996">
        <v>10.4</v>
      </c>
      <c r="Q996">
        <v>27.9</v>
      </c>
      <c r="R996">
        <v>5.49</v>
      </c>
      <c r="S996">
        <v>8.65</v>
      </c>
      <c r="T996">
        <v>28.9</v>
      </c>
      <c r="U996">
        <v>7.3</v>
      </c>
      <c r="V996" t="b">
        <v>1</v>
      </c>
      <c r="W996">
        <v>0</v>
      </c>
      <c r="X996">
        <v>1503.81</v>
      </c>
      <c r="Y996" s="1">
        <v>45781</v>
      </c>
      <c r="Z996" t="s">
        <v>41</v>
      </c>
      <c r="AA996" t="s">
        <v>42</v>
      </c>
      <c r="AB996" t="s">
        <v>2240</v>
      </c>
      <c r="AC996">
        <v>111</v>
      </c>
      <c r="AD996">
        <v>27.9</v>
      </c>
      <c r="AE996">
        <v>53.9</v>
      </c>
    </row>
    <row r="997" spans="1:31" x14ac:dyDescent="0.25">
      <c r="A997" t="s">
        <v>3117</v>
      </c>
      <c r="B997" s="1">
        <v>45665</v>
      </c>
      <c r="C997" s="2">
        <v>45665.347916666666</v>
      </c>
      <c r="D997" s="2">
        <v>45665.390277777777</v>
      </c>
      <c r="E997" t="s">
        <v>3118</v>
      </c>
      <c r="F997" t="str">
        <f>_xlfn.XLOOKUP(scd[[#This Row],[farm_id]],farms[farm_id],farms[farmer_name])</f>
        <v>Farmer_549</v>
      </c>
      <c r="G997" t="str">
        <f>_xlfn.XLOOKUP(scd[[#This Row],[farm_id]],farms[farm_id],farms[village])</f>
        <v>Village_25</v>
      </c>
      <c r="H997" t="str">
        <f>_xlfn.XLOOKUP(scd[[#This Row],[farm_id]],farms[farm_id],farms[district])</f>
        <v>Mysore</v>
      </c>
      <c r="I997" t="str">
        <f>_xlfn.XLOOKUP(scd[[#This Row],[farm_id]],farms[farm_id],farms[state])</f>
        <v>Karnataka</v>
      </c>
      <c r="J997" t="str">
        <f>_xlfn.XLOOKUP(scd[[#This Row],[district]],cooperatives[district],cooperatives[cooperative_id])</f>
        <v>Coop_11</v>
      </c>
      <c r="K997" t="str">
        <f>_xlfn.XLOOKUP(scd[[#This Row],[village]],collectioncenters[village],collectioncenters[collection_center_id])</f>
        <v>CC_117</v>
      </c>
      <c r="L997" t="str">
        <f>_xlfn.XLOOKUP(scd[[#This Row],[district]],chillingcenters[district],chillingcenters[chilling_center_id])</f>
        <v>Chill_11</v>
      </c>
      <c r="M997" t="str">
        <f>_xlfn.XLOOKUP(scd[[#This Row],[chilling_center_id]],chillingcenters[chilling_center_id],chillingcenters[zone])</f>
        <v>KA1</v>
      </c>
      <c r="N997" t="str">
        <f>_xlfn.XLOOKUP(scd[[#This Row],[zone]],plants[zone],plants[processing_plant_id])</f>
        <v>Plant_6</v>
      </c>
      <c r="O997" t="s">
        <v>856</v>
      </c>
      <c r="P997">
        <v>21.8</v>
      </c>
      <c r="Q997">
        <v>35.6</v>
      </c>
      <c r="R997">
        <v>5.52</v>
      </c>
      <c r="S997">
        <v>8.57</v>
      </c>
      <c r="T997">
        <v>29.7</v>
      </c>
      <c r="U997">
        <v>27.4</v>
      </c>
      <c r="V997" t="b">
        <v>1</v>
      </c>
      <c r="W997">
        <v>0.15</v>
      </c>
      <c r="X997">
        <v>1907.56</v>
      </c>
      <c r="Y997" s="1">
        <v>45665</v>
      </c>
      <c r="Z997" t="s">
        <v>41</v>
      </c>
      <c r="AA997" t="s">
        <v>42</v>
      </c>
      <c r="AB997" t="s">
        <v>3120</v>
      </c>
      <c r="AC997">
        <v>61</v>
      </c>
      <c r="AD997">
        <v>35.450000000000003</v>
      </c>
      <c r="AE997">
        <v>53.81</v>
      </c>
    </row>
    <row r="998" spans="1:31" x14ac:dyDescent="0.25">
      <c r="A998" t="s">
        <v>1292</v>
      </c>
      <c r="B998" s="1">
        <v>45821</v>
      </c>
      <c r="C998" s="2">
        <v>45821.416666666664</v>
      </c>
      <c r="D998" s="2">
        <v>45821.463194444441</v>
      </c>
      <c r="E998" t="s">
        <v>1293</v>
      </c>
      <c r="F998" t="str">
        <f>_xlfn.XLOOKUP(scd[[#This Row],[farm_id]],farms[farm_id],farms[farmer_name])</f>
        <v>Farmer_827</v>
      </c>
      <c r="G998" t="str">
        <f>_xlfn.XLOOKUP(scd[[#This Row],[farm_id]],farms[farm_id],farms[village])</f>
        <v>Village_189</v>
      </c>
      <c r="H998" t="str">
        <f>_xlfn.XLOOKUP(scd[[#This Row],[farm_id]],farms[farm_id],farms[district])</f>
        <v>Chennai</v>
      </c>
      <c r="I998" t="str">
        <f>_xlfn.XLOOKUP(scd[[#This Row],[farm_id]],farms[farm_id],farms[state])</f>
        <v>Tamil Nadu</v>
      </c>
      <c r="J998" t="str">
        <f>_xlfn.XLOOKUP(scd[[#This Row],[district]],cooperatives[district],cooperatives[cooperative_id])</f>
        <v>Coop_22</v>
      </c>
      <c r="K998" t="str">
        <f>_xlfn.XLOOKUP(scd[[#This Row],[village]],collectioncenters[village],collectioncenters[collection_center_id])</f>
        <v>CC_99</v>
      </c>
      <c r="L998" t="str">
        <f>_xlfn.XLOOKUP(scd[[#This Row],[district]],chillingcenters[district],chillingcenters[chilling_center_id])</f>
        <v>Chill_22</v>
      </c>
      <c r="M998" t="str">
        <f>_xlfn.XLOOKUP(scd[[#This Row],[chilling_center_id]],chillingcenters[chilling_center_id],chillingcenters[zone])</f>
        <v>TN1</v>
      </c>
      <c r="N998" t="str">
        <f>_xlfn.XLOOKUP(scd[[#This Row],[zone]],plants[zone],plants[processing_plant_id])</f>
        <v>Plant_1</v>
      </c>
      <c r="O998" t="s">
        <v>155</v>
      </c>
      <c r="P998">
        <v>5.4</v>
      </c>
      <c r="Q998">
        <v>51.5</v>
      </c>
      <c r="R998">
        <v>5.55</v>
      </c>
      <c r="S998">
        <v>8.07</v>
      </c>
      <c r="T998">
        <v>32.299999999999997</v>
      </c>
      <c r="U998">
        <v>10.8</v>
      </c>
      <c r="V998" t="b">
        <v>1</v>
      </c>
      <c r="W998">
        <v>0</v>
      </c>
      <c r="X998">
        <v>2701.69</v>
      </c>
      <c r="Y998" s="1">
        <v>45828</v>
      </c>
      <c r="Z998" t="s">
        <v>41</v>
      </c>
      <c r="AA998" t="s">
        <v>42</v>
      </c>
      <c r="AB998" t="s">
        <v>1295</v>
      </c>
      <c r="AC998">
        <v>67</v>
      </c>
      <c r="AD998">
        <v>51.5</v>
      </c>
      <c r="AE998">
        <v>52.46</v>
      </c>
    </row>
    <row r="999" spans="1:31" x14ac:dyDescent="0.25">
      <c r="A999" t="s">
        <v>867</v>
      </c>
      <c r="B999" s="1">
        <v>45702</v>
      </c>
      <c r="C999" s="2">
        <v>45702.402777777781</v>
      </c>
      <c r="D999" s="2">
        <v>45702.457638888889</v>
      </c>
      <c r="E999" t="s">
        <v>868</v>
      </c>
      <c r="F999" t="str">
        <f>_xlfn.XLOOKUP(scd[[#This Row],[farm_id]],farms[farm_id],farms[farmer_name])</f>
        <v>Farmer_291</v>
      </c>
      <c r="G999" t="str">
        <f>_xlfn.XLOOKUP(scd[[#This Row],[farm_id]],farms[farm_id],farms[village])</f>
        <v>Village_75</v>
      </c>
      <c r="H999" t="str">
        <f>_xlfn.XLOOKUP(scd[[#This Row],[farm_id]],farms[farm_id],farms[district])</f>
        <v>Amritsar</v>
      </c>
      <c r="I999" t="str">
        <f>_xlfn.XLOOKUP(scd[[#This Row],[farm_id]],farms[farm_id],farms[state])</f>
        <v>Punjab</v>
      </c>
      <c r="J999" t="str">
        <f>_xlfn.XLOOKUP(scd[[#This Row],[district]],cooperatives[district],cooperatives[cooperative_id])</f>
        <v>Coop_7</v>
      </c>
      <c r="K999" t="str">
        <f>_xlfn.XLOOKUP(scd[[#This Row],[village]],collectioncenters[village],collectioncenters[collection_center_id])</f>
        <v>CC_171</v>
      </c>
      <c r="L999" t="str">
        <f>_xlfn.XLOOKUP(scd[[#This Row],[district]],chillingcenters[district],chillingcenters[chilling_center_id])</f>
        <v>Chill_7</v>
      </c>
      <c r="M999" t="str">
        <f>_xlfn.XLOOKUP(scd[[#This Row],[chilling_center_id]],chillingcenters[chilling_center_id],chillingcenters[zone])</f>
        <v>PJ1</v>
      </c>
      <c r="N999" t="str">
        <f>_xlfn.XLOOKUP(scd[[#This Row],[zone]],plants[zone],plants[processing_plant_id])</f>
        <v>Plant_3</v>
      </c>
      <c r="O999" t="s">
        <v>575</v>
      </c>
      <c r="P999">
        <v>6.1</v>
      </c>
      <c r="Q999">
        <v>15.3</v>
      </c>
      <c r="R999">
        <v>5.57</v>
      </c>
      <c r="S999">
        <v>8.4499999999999993</v>
      </c>
      <c r="T999">
        <v>32</v>
      </c>
      <c r="U999">
        <v>12</v>
      </c>
      <c r="V999" t="b">
        <v>1</v>
      </c>
      <c r="W999">
        <v>0.18</v>
      </c>
      <c r="X999">
        <v>811.94</v>
      </c>
      <c r="Y999" s="1">
        <v>45705</v>
      </c>
      <c r="Z999" t="s">
        <v>41</v>
      </c>
      <c r="AA999" t="s">
        <v>42</v>
      </c>
      <c r="AB999" t="s">
        <v>870</v>
      </c>
      <c r="AC999">
        <v>79</v>
      </c>
      <c r="AD999">
        <v>15.12</v>
      </c>
      <c r="AE999">
        <v>53.7</v>
      </c>
    </row>
    <row r="1000" spans="1:31" x14ac:dyDescent="0.25">
      <c r="A1000" t="s">
        <v>1485</v>
      </c>
      <c r="B1000" s="1">
        <v>45681</v>
      </c>
      <c r="C1000" s="2">
        <v>45681.350694444445</v>
      </c>
      <c r="D1000" s="2">
        <v>45681.40902777778</v>
      </c>
      <c r="E1000" t="s">
        <v>423</v>
      </c>
      <c r="F1000" t="str">
        <f>_xlfn.XLOOKUP(scd[[#This Row],[farm_id]],farms[farm_id],farms[farmer_name])</f>
        <v>Farmer_792</v>
      </c>
      <c r="G1000" t="str">
        <f>_xlfn.XLOOKUP(scd[[#This Row],[farm_id]],farms[farm_id],farms[village])</f>
        <v>Village_164</v>
      </c>
      <c r="H1000" t="str">
        <f>_xlfn.XLOOKUP(scd[[#This Row],[farm_id]],farms[farm_id],farms[district])</f>
        <v>Hubli</v>
      </c>
      <c r="I1000" t="str">
        <f>_xlfn.XLOOKUP(scd[[#This Row],[farm_id]],farms[farm_id],farms[state])</f>
        <v>Karnataka</v>
      </c>
      <c r="J1000" t="str">
        <f>_xlfn.XLOOKUP(scd[[#This Row],[district]],cooperatives[district],cooperatives[cooperative_id])</f>
        <v>Coop_18</v>
      </c>
      <c r="K1000" t="str">
        <f>_xlfn.XLOOKUP(scd[[#This Row],[village]],collectioncenters[village],collectioncenters[collection_center_id])</f>
        <v>CC_73</v>
      </c>
      <c r="L1000" t="str">
        <f>_xlfn.XLOOKUP(scd[[#This Row],[district]],chillingcenters[district],chillingcenters[chilling_center_id])</f>
        <v>Chill_18</v>
      </c>
      <c r="M1000" t="str">
        <f>_xlfn.XLOOKUP(scd[[#This Row],[chilling_center_id]],chillingcenters[chilling_center_id],chillingcenters[zone])</f>
        <v>KA2</v>
      </c>
      <c r="N1000" t="str">
        <f>_xlfn.XLOOKUP(scd[[#This Row],[zone]],plants[zone],plants[processing_plant_id])</f>
        <v>Plant_8</v>
      </c>
      <c r="O1000" t="s">
        <v>674</v>
      </c>
      <c r="P1000">
        <v>2.2000000000000002</v>
      </c>
      <c r="Q1000">
        <v>46.8</v>
      </c>
      <c r="R1000">
        <v>5.58</v>
      </c>
      <c r="S1000">
        <v>7.85</v>
      </c>
      <c r="T1000">
        <v>35.5</v>
      </c>
      <c r="U1000">
        <v>31.7</v>
      </c>
      <c r="V1000" t="b">
        <v>1</v>
      </c>
      <c r="W1000">
        <v>0</v>
      </c>
      <c r="X1000">
        <v>2431.2600000000002</v>
      </c>
      <c r="Y1000" s="1">
        <v>45681</v>
      </c>
      <c r="Z1000" t="s">
        <v>41</v>
      </c>
      <c r="AA1000" t="s">
        <v>109</v>
      </c>
      <c r="AB1000" t="s">
        <v>1487</v>
      </c>
      <c r="AC1000">
        <v>84</v>
      </c>
      <c r="AD1000">
        <v>46.8</v>
      </c>
      <c r="AE1000">
        <v>51.95</v>
      </c>
    </row>
    <row r="1001" spans="1:31" x14ac:dyDescent="0.25">
      <c r="A1001" t="s">
        <v>1266</v>
      </c>
      <c r="B1001" s="1">
        <v>45711</v>
      </c>
      <c r="C1001" s="2">
        <v>45711.265972222223</v>
      </c>
      <c r="D1001" s="2">
        <v>45711.279861111114</v>
      </c>
      <c r="E1001" t="s">
        <v>1239</v>
      </c>
      <c r="F1001" t="str">
        <f>_xlfn.XLOOKUP(scd[[#This Row],[farm_id]],farms[farm_id],farms[farmer_name])</f>
        <v>Farmer_864</v>
      </c>
      <c r="G1001" t="str">
        <f>_xlfn.XLOOKUP(scd[[#This Row],[farm_id]],farms[farm_id],farms[village])</f>
        <v>Village_151</v>
      </c>
      <c r="H1001" t="str">
        <f>_xlfn.XLOOKUP(scd[[#This Row],[farm_id]],farms[farm_id],farms[district])</f>
        <v>Jalandhar</v>
      </c>
      <c r="I1001" t="str">
        <f>_xlfn.XLOOKUP(scd[[#This Row],[farm_id]],farms[farm_id],farms[state])</f>
        <v>Punjab</v>
      </c>
      <c r="J1001" t="str">
        <f>_xlfn.XLOOKUP(scd[[#This Row],[district]],cooperatives[district],cooperatives[cooperative_id])</f>
        <v>Coop_26</v>
      </c>
      <c r="K1001" t="str">
        <f>_xlfn.XLOOKUP(scd[[#This Row],[village]],collectioncenters[village],collectioncenters[collection_center_id])</f>
        <v>CC_59</v>
      </c>
      <c r="L1001" t="str">
        <f>_xlfn.XLOOKUP(scd[[#This Row],[district]],chillingcenters[district],chillingcenters[chilling_center_id])</f>
        <v>Chill_26</v>
      </c>
      <c r="M1001" t="str">
        <f>_xlfn.XLOOKUP(scd[[#This Row],[chilling_center_id]],chillingcenters[chilling_center_id],chillingcenters[zone])</f>
        <v>PJ1</v>
      </c>
      <c r="N1001" t="str">
        <f>_xlfn.XLOOKUP(scd[[#This Row],[zone]],plants[zone],plants[processing_plant_id])</f>
        <v>Plant_3</v>
      </c>
      <c r="O1001" t="s">
        <v>202</v>
      </c>
      <c r="P1001">
        <v>11.8</v>
      </c>
      <c r="Q1001">
        <v>19.100000000000001</v>
      </c>
      <c r="R1001">
        <v>5.73</v>
      </c>
      <c r="S1001">
        <v>8.57</v>
      </c>
      <c r="T1001">
        <v>26.5</v>
      </c>
      <c r="U1001">
        <v>6.7</v>
      </c>
      <c r="V1001" t="b">
        <v>1</v>
      </c>
      <c r="W1001">
        <v>0.33</v>
      </c>
      <c r="X1001">
        <v>1029.72</v>
      </c>
      <c r="Y1001" s="1">
        <v>45712</v>
      </c>
      <c r="Z1001" t="s">
        <v>41</v>
      </c>
      <c r="AA1001" t="s">
        <v>216</v>
      </c>
      <c r="AB1001" t="s">
        <v>1268</v>
      </c>
      <c r="AC1001">
        <v>20</v>
      </c>
      <c r="AD1001">
        <v>18.77</v>
      </c>
      <c r="AE1001">
        <v>54.86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AD3D-7360-4D79-B0F2-8E95D34398A8}">
  <dimension ref="A1:E29"/>
  <sheetViews>
    <sheetView workbookViewId="0"/>
  </sheetViews>
  <sheetFormatPr defaultRowHeight="15" x14ac:dyDescent="0.25"/>
  <cols>
    <col min="1" max="1" width="16.7109375" bestFit="1" customWidth="1"/>
    <col min="2" max="2" width="14.28515625" bestFit="1" customWidth="1"/>
    <col min="3" max="3" width="12.42578125" bestFit="1" customWidth="1"/>
    <col min="4" max="4" width="15.7109375" bestFit="1" customWidth="1"/>
    <col min="5" max="5" width="18" bestFit="1" customWidth="1"/>
  </cols>
  <sheetData>
    <row r="1" spans="1:5" x14ac:dyDescent="0.25">
      <c r="A1" t="s">
        <v>9</v>
      </c>
      <c r="B1" t="s">
        <v>7</v>
      </c>
      <c r="C1" t="s">
        <v>8</v>
      </c>
      <c r="D1" t="s">
        <v>3926</v>
      </c>
      <c r="E1" t="s">
        <v>3927</v>
      </c>
    </row>
    <row r="2" spans="1:5" x14ac:dyDescent="0.25">
      <c r="A2" t="s">
        <v>270</v>
      </c>
      <c r="B2" t="s">
        <v>69</v>
      </c>
      <c r="C2" t="str">
        <f>_xlfn.XLOOKUP(cooperatives[[#This Row],[district]],farms[district],farms[state])</f>
        <v>Haryana</v>
      </c>
      <c r="D2">
        <v>2002</v>
      </c>
      <c r="E2">
        <v>1233</v>
      </c>
    </row>
    <row r="3" spans="1:5" x14ac:dyDescent="0.25">
      <c r="A3" t="s">
        <v>104</v>
      </c>
      <c r="B3" t="s">
        <v>169</v>
      </c>
      <c r="C3" t="str">
        <f>_xlfn.XLOOKUP(cooperatives[[#This Row],[district]],farms[district],farms[state])</f>
        <v>Haryana</v>
      </c>
      <c r="D3">
        <v>2006</v>
      </c>
      <c r="E3">
        <v>553</v>
      </c>
    </row>
    <row r="4" spans="1:5" x14ac:dyDescent="0.25">
      <c r="A4" t="s">
        <v>153</v>
      </c>
      <c r="B4" t="s">
        <v>250</v>
      </c>
      <c r="C4" t="str">
        <f>_xlfn.XLOOKUP(cooperatives[[#This Row],[district]],farms[district],farms[state])</f>
        <v>Maharashtra</v>
      </c>
      <c r="D4">
        <v>1985</v>
      </c>
      <c r="E4">
        <v>1298</v>
      </c>
    </row>
    <row r="5" spans="1:5" x14ac:dyDescent="0.25">
      <c r="A5" t="s">
        <v>207</v>
      </c>
      <c r="B5" t="s">
        <v>538</v>
      </c>
      <c r="C5" t="str">
        <f>_xlfn.XLOOKUP(cooperatives[[#This Row],[district]],farms[district],farms[state])</f>
        <v>Maharashtra</v>
      </c>
      <c r="D5">
        <v>2008</v>
      </c>
      <c r="E5">
        <v>1056</v>
      </c>
    </row>
    <row r="6" spans="1:5" x14ac:dyDescent="0.25">
      <c r="A6" t="s">
        <v>230</v>
      </c>
      <c r="B6" t="s">
        <v>521</v>
      </c>
      <c r="C6" t="str">
        <f>_xlfn.XLOOKUP(cooperatives[[#This Row],[district]],farms[district],farms[state])</f>
        <v>Gujarat</v>
      </c>
      <c r="D6">
        <v>2000</v>
      </c>
      <c r="E6">
        <v>1758</v>
      </c>
    </row>
    <row r="7" spans="1:5" x14ac:dyDescent="0.25">
      <c r="A7" t="s">
        <v>528</v>
      </c>
      <c r="B7" t="s">
        <v>184</v>
      </c>
      <c r="C7" t="str">
        <f>_xlfn.XLOOKUP(cooperatives[[#This Row],[district]],farms[district],farms[state])</f>
        <v>Gujarat</v>
      </c>
      <c r="D7">
        <v>2008</v>
      </c>
      <c r="E7">
        <v>1153</v>
      </c>
    </row>
    <row r="8" spans="1:5" x14ac:dyDescent="0.25">
      <c r="A8" t="s">
        <v>236</v>
      </c>
      <c r="B8" t="s">
        <v>441</v>
      </c>
      <c r="C8" t="str">
        <f>_xlfn.XLOOKUP(cooperatives[[#This Row],[district]],farms[district],farms[state])</f>
        <v>Punjab</v>
      </c>
      <c r="D8">
        <v>1981</v>
      </c>
      <c r="E8">
        <v>213</v>
      </c>
    </row>
    <row r="9" spans="1:5" x14ac:dyDescent="0.25">
      <c r="A9" t="s">
        <v>71</v>
      </c>
      <c r="B9" t="s">
        <v>343</v>
      </c>
      <c r="C9" t="str">
        <f>_xlfn.XLOOKUP(cooperatives[[#This Row],[district]],farms[district],farms[state])</f>
        <v>Rajasthan</v>
      </c>
      <c r="D9">
        <v>1980</v>
      </c>
      <c r="E9">
        <v>613</v>
      </c>
    </row>
    <row r="10" spans="1:5" x14ac:dyDescent="0.25">
      <c r="A10" t="s">
        <v>36</v>
      </c>
      <c r="B10" t="s">
        <v>59</v>
      </c>
      <c r="C10" t="str">
        <f>_xlfn.XLOOKUP(cooperatives[[#This Row],[district]],farms[district],farms[state])</f>
        <v>Tamil Nadu</v>
      </c>
      <c r="D10">
        <v>1986</v>
      </c>
      <c r="E10">
        <v>1985</v>
      </c>
    </row>
    <row r="11" spans="1:5" x14ac:dyDescent="0.25">
      <c r="A11" t="s">
        <v>176</v>
      </c>
      <c r="B11" t="s">
        <v>81</v>
      </c>
      <c r="C11" t="str">
        <f>_xlfn.XLOOKUP(cooperatives[[#This Row],[district]],farms[district],farms[state])</f>
        <v>Maharashtra</v>
      </c>
      <c r="D11">
        <v>1988</v>
      </c>
      <c r="E11">
        <v>1926</v>
      </c>
    </row>
    <row r="12" spans="1:5" x14ac:dyDescent="0.25">
      <c r="A12" t="s">
        <v>116</v>
      </c>
      <c r="B12" t="s">
        <v>648</v>
      </c>
      <c r="C12" t="str">
        <f>_xlfn.XLOOKUP(cooperatives[[#This Row],[district]],farms[district],farms[state])</f>
        <v>Karnataka</v>
      </c>
      <c r="D12">
        <v>2015</v>
      </c>
      <c r="E12">
        <v>739</v>
      </c>
    </row>
    <row r="13" spans="1:5" x14ac:dyDescent="0.25">
      <c r="A13" t="s">
        <v>125</v>
      </c>
      <c r="B13" t="s">
        <v>295</v>
      </c>
      <c r="C13" t="str">
        <f>_xlfn.XLOOKUP(cooperatives[[#This Row],[district]],farms[district],farms[state])</f>
        <v>Gujarat</v>
      </c>
      <c r="D13">
        <v>1976</v>
      </c>
      <c r="E13">
        <v>1230</v>
      </c>
    </row>
    <row r="14" spans="1:5" x14ac:dyDescent="0.25">
      <c r="A14" t="s">
        <v>296</v>
      </c>
      <c r="B14" t="s">
        <v>115</v>
      </c>
      <c r="C14" t="str">
        <f>_xlfn.XLOOKUP(cooperatives[[#This Row],[district]],farms[district],farms[state])</f>
        <v>Punjab</v>
      </c>
      <c r="D14">
        <v>1988</v>
      </c>
      <c r="E14">
        <v>73</v>
      </c>
    </row>
    <row r="15" spans="1:5" x14ac:dyDescent="0.25">
      <c r="A15" t="s">
        <v>212</v>
      </c>
      <c r="B15" t="s">
        <v>161</v>
      </c>
      <c r="C15" t="str">
        <f>_xlfn.XLOOKUP(cooperatives[[#This Row],[district]],farms[district],farms[state])</f>
        <v>Rajasthan</v>
      </c>
      <c r="D15">
        <v>2008</v>
      </c>
      <c r="E15">
        <v>1867</v>
      </c>
    </row>
    <row r="16" spans="1:5" x14ac:dyDescent="0.25">
      <c r="A16" t="s">
        <v>49</v>
      </c>
      <c r="B16" t="s">
        <v>269</v>
      </c>
      <c r="C16" t="str">
        <f>_xlfn.XLOOKUP(cooperatives[[#This Row],[district]],farms[district],farms[state])</f>
        <v>Haryana</v>
      </c>
      <c r="D16">
        <v>2007</v>
      </c>
      <c r="E16">
        <v>1731</v>
      </c>
    </row>
    <row r="17" spans="1:5" x14ac:dyDescent="0.25">
      <c r="A17" t="s">
        <v>94</v>
      </c>
      <c r="B17" t="s">
        <v>103</v>
      </c>
      <c r="C17" t="str">
        <f>_xlfn.XLOOKUP(cooperatives[[#This Row],[district]],farms[district],farms[state])</f>
        <v>Maharashtra</v>
      </c>
      <c r="D17">
        <v>1996</v>
      </c>
      <c r="E17">
        <v>96</v>
      </c>
    </row>
    <row r="18" spans="1:5" x14ac:dyDescent="0.25">
      <c r="A18" t="s">
        <v>143</v>
      </c>
      <c r="B18" t="s">
        <v>92</v>
      </c>
      <c r="C18" t="str">
        <f>_xlfn.XLOOKUP(cooperatives[[#This Row],[district]],farms[district],farms[state])</f>
        <v>Rajasthan</v>
      </c>
      <c r="D18">
        <v>2002</v>
      </c>
      <c r="E18">
        <v>1561</v>
      </c>
    </row>
    <row r="19" spans="1:5" x14ac:dyDescent="0.25">
      <c r="A19" t="s">
        <v>135</v>
      </c>
      <c r="B19" t="s">
        <v>175</v>
      </c>
      <c r="C19" t="str">
        <f>_xlfn.XLOOKUP(cooperatives[[#This Row],[district]],farms[district],farms[state])</f>
        <v>Karnataka</v>
      </c>
      <c r="D19">
        <v>2009</v>
      </c>
      <c r="E19">
        <v>1678</v>
      </c>
    </row>
    <row r="20" spans="1:5" x14ac:dyDescent="0.25">
      <c r="A20" t="s">
        <v>191</v>
      </c>
      <c r="B20" t="s">
        <v>133</v>
      </c>
      <c r="C20" t="str">
        <f>_xlfn.XLOOKUP(cooperatives[[#This Row],[district]],farms[district],farms[state])</f>
        <v>Karnataka</v>
      </c>
      <c r="D20">
        <v>1982</v>
      </c>
      <c r="E20">
        <v>1314</v>
      </c>
    </row>
    <row r="21" spans="1:5" x14ac:dyDescent="0.25">
      <c r="A21" t="s">
        <v>620</v>
      </c>
      <c r="B21" t="s">
        <v>229</v>
      </c>
      <c r="C21" t="str">
        <f>_xlfn.XLOOKUP(cooperatives[[#This Row],[district]],farms[district],farms[state])</f>
        <v>Tamil Nadu</v>
      </c>
      <c r="D21">
        <v>1980</v>
      </c>
      <c r="E21">
        <v>1394</v>
      </c>
    </row>
    <row r="22" spans="1:5" x14ac:dyDescent="0.25">
      <c r="A22" t="s">
        <v>3937</v>
      </c>
      <c r="B22" t="s">
        <v>284</v>
      </c>
      <c r="C22" t="str">
        <f>_xlfn.XLOOKUP(cooperatives[[#This Row],[district]],farms[district],farms[state])</f>
        <v>Karnataka</v>
      </c>
      <c r="D22">
        <v>1993</v>
      </c>
      <c r="E22">
        <v>1245</v>
      </c>
    </row>
    <row r="23" spans="1:5" x14ac:dyDescent="0.25">
      <c r="A23" t="s">
        <v>3938</v>
      </c>
      <c r="B23" t="s">
        <v>190</v>
      </c>
      <c r="C23" t="str">
        <f>_xlfn.XLOOKUP(cooperatives[[#This Row],[district]],farms[district],farms[state])</f>
        <v>Tamil Nadu</v>
      </c>
      <c r="D23">
        <v>1996</v>
      </c>
      <c r="E23">
        <v>786</v>
      </c>
    </row>
    <row r="24" spans="1:5" x14ac:dyDescent="0.25">
      <c r="A24" t="s">
        <v>3939</v>
      </c>
      <c r="B24" t="s">
        <v>378</v>
      </c>
      <c r="C24" t="str">
        <f>_xlfn.XLOOKUP(cooperatives[[#This Row],[district]],farms[district],farms[state])</f>
        <v>Rajasthan</v>
      </c>
      <c r="D24">
        <v>2005</v>
      </c>
      <c r="E24">
        <v>1003</v>
      </c>
    </row>
    <row r="25" spans="1:5" x14ac:dyDescent="0.25">
      <c r="A25" t="s">
        <v>3940</v>
      </c>
      <c r="B25" t="s">
        <v>151</v>
      </c>
      <c r="C25" t="str">
        <f>_xlfn.XLOOKUP(cooperatives[[#This Row],[district]],farms[district],farms[state])</f>
        <v>Gujarat</v>
      </c>
      <c r="D25">
        <v>2009</v>
      </c>
      <c r="E25">
        <v>1324</v>
      </c>
    </row>
    <row r="26" spans="1:5" x14ac:dyDescent="0.25">
      <c r="A26" t="s">
        <v>3941</v>
      </c>
      <c r="B26" t="s">
        <v>124</v>
      </c>
      <c r="C26" t="str">
        <f>_xlfn.XLOOKUP(cooperatives[[#This Row],[district]],farms[district],farms[state])</f>
        <v>Tamil Nadu</v>
      </c>
      <c r="D26">
        <v>1995</v>
      </c>
      <c r="E26">
        <v>435</v>
      </c>
    </row>
    <row r="27" spans="1:5" x14ac:dyDescent="0.25">
      <c r="A27" t="s">
        <v>3942</v>
      </c>
      <c r="B27" t="s">
        <v>48</v>
      </c>
      <c r="C27" t="str">
        <f>_xlfn.XLOOKUP(cooperatives[[#This Row],[district]],farms[district],farms[state])</f>
        <v>Punjab</v>
      </c>
      <c r="D27">
        <v>1987</v>
      </c>
      <c r="E27">
        <v>671</v>
      </c>
    </row>
    <row r="28" spans="1:5" x14ac:dyDescent="0.25">
      <c r="A28" t="s">
        <v>3943</v>
      </c>
      <c r="B28" t="s">
        <v>34</v>
      </c>
      <c r="C28" t="str">
        <f>_xlfn.XLOOKUP(cooperatives[[#This Row],[district]],farms[district],farms[state])</f>
        <v>Punjab</v>
      </c>
      <c r="D28">
        <v>1983</v>
      </c>
      <c r="E28">
        <v>1423</v>
      </c>
    </row>
    <row r="29" spans="1:5" x14ac:dyDescent="0.25">
      <c r="A29" t="s">
        <v>3944</v>
      </c>
      <c r="B29" t="s">
        <v>235</v>
      </c>
      <c r="C29" t="str">
        <f>_xlfn.XLOOKUP(cooperatives[[#This Row],[district]],farms[district],farms[state])</f>
        <v>Haryana</v>
      </c>
      <c r="D29">
        <v>2012</v>
      </c>
      <c r="E29">
        <v>902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3234-2BF4-43E1-BBA3-4DC935BE1136}">
  <dimension ref="A1:G801"/>
  <sheetViews>
    <sheetView workbookViewId="0"/>
  </sheetViews>
  <sheetFormatPr defaultRowHeight="15" x14ac:dyDescent="0.25"/>
  <cols>
    <col min="1" max="1" width="10" bestFit="1" customWidth="1"/>
    <col min="2" max="2" width="15.140625" bestFit="1" customWidth="1"/>
    <col min="3" max="3" width="10.85546875" bestFit="1" customWidth="1"/>
    <col min="4" max="4" width="17.5703125" bestFit="1" customWidth="1"/>
    <col min="5" max="5" width="12.42578125" bestFit="1" customWidth="1"/>
    <col min="6" max="6" width="20.7109375" bestFit="1" customWidth="1"/>
    <col min="7" max="7" width="22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3377</v>
      </c>
      <c r="G1" t="s">
        <v>3378</v>
      </c>
    </row>
    <row r="2" spans="1:7" x14ac:dyDescent="0.25">
      <c r="A2" t="s">
        <v>3080</v>
      </c>
      <c r="B2" t="s">
        <v>2764</v>
      </c>
      <c r="C2" t="s">
        <v>1056</v>
      </c>
      <c r="D2" t="s">
        <v>69</v>
      </c>
      <c r="E2" t="s">
        <v>70</v>
      </c>
      <c r="F2" t="s">
        <v>3379</v>
      </c>
      <c r="G2">
        <v>138.69999999999999</v>
      </c>
    </row>
    <row r="3" spans="1:7" x14ac:dyDescent="0.25">
      <c r="A3" t="s">
        <v>3380</v>
      </c>
      <c r="B3" t="s">
        <v>3381</v>
      </c>
      <c r="C3" t="s">
        <v>1112</v>
      </c>
      <c r="D3" t="s">
        <v>169</v>
      </c>
      <c r="E3" t="s">
        <v>70</v>
      </c>
      <c r="F3" t="s">
        <v>3382</v>
      </c>
      <c r="G3">
        <v>140.30000000000001</v>
      </c>
    </row>
    <row r="4" spans="1:7" x14ac:dyDescent="0.25">
      <c r="A4" t="s">
        <v>3383</v>
      </c>
      <c r="B4" t="s">
        <v>2638</v>
      </c>
      <c r="C4" t="s">
        <v>408</v>
      </c>
      <c r="D4" t="s">
        <v>250</v>
      </c>
      <c r="E4" t="s">
        <v>82</v>
      </c>
      <c r="F4" t="s">
        <v>3384</v>
      </c>
      <c r="G4">
        <v>40.1</v>
      </c>
    </row>
    <row r="5" spans="1:7" x14ac:dyDescent="0.25">
      <c r="A5" t="s">
        <v>2162</v>
      </c>
      <c r="B5" t="s">
        <v>1500</v>
      </c>
      <c r="C5" t="s">
        <v>762</v>
      </c>
      <c r="D5" t="s">
        <v>538</v>
      </c>
      <c r="E5" t="s">
        <v>82</v>
      </c>
      <c r="F5" t="s">
        <v>3379</v>
      </c>
      <c r="G5">
        <v>120.7</v>
      </c>
    </row>
    <row r="6" spans="1:7" x14ac:dyDescent="0.25">
      <c r="A6" t="s">
        <v>3284</v>
      </c>
      <c r="B6" t="s">
        <v>1156</v>
      </c>
      <c r="C6" t="s">
        <v>637</v>
      </c>
      <c r="D6" t="s">
        <v>521</v>
      </c>
      <c r="E6" t="s">
        <v>152</v>
      </c>
      <c r="F6" t="s">
        <v>3379</v>
      </c>
      <c r="G6">
        <v>67.8</v>
      </c>
    </row>
    <row r="7" spans="1:7" x14ac:dyDescent="0.25">
      <c r="A7" t="s">
        <v>1307</v>
      </c>
      <c r="B7" t="s">
        <v>1727</v>
      </c>
      <c r="C7" t="s">
        <v>966</v>
      </c>
      <c r="D7" t="s">
        <v>184</v>
      </c>
      <c r="E7" t="s">
        <v>152</v>
      </c>
      <c r="F7" t="s">
        <v>3379</v>
      </c>
      <c r="G7">
        <v>138</v>
      </c>
    </row>
    <row r="8" spans="1:7" x14ac:dyDescent="0.25">
      <c r="A8" t="s">
        <v>868</v>
      </c>
      <c r="B8" t="s">
        <v>2396</v>
      </c>
      <c r="C8" t="s">
        <v>544</v>
      </c>
      <c r="D8" t="s">
        <v>441</v>
      </c>
      <c r="E8" t="s">
        <v>35</v>
      </c>
      <c r="F8" t="s">
        <v>3382</v>
      </c>
      <c r="G8">
        <v>70.3</v>
      </c>
    </row>
    <row r="9" spans="1:7" x14ac:dyDescent="0.25">
      <c r="A9" t="s">
        <v>3385</v>
      </c>
      <c r="B9" t="s">
        <v>915</v>
      </c>
      <c r="C9" t="s">
        <v>567</v>
      </c>
      <c r="D9" t="s">
        <v>343</v>
      </c>
      <c r="E9" t="s">
        <v>93</v>
      </c>
      <c r="F9" t="s">
        <v>3382</v>
      </c>
      <c r="G9">
        <v>112.9</v>
      </c>
    </row>
    <row r="10" spans="1:7" x14ac:dyDescent="0.25">
      <c r="A10" t="s">
        <v>3386</v>
      </c>
      <c r="B10" t="s">
        <v>766</v>
      </c>
      <c r="C10" t="s">
        <v>490</v>
      </c>
      <c r="D10" t="s">
        <v>59</v>
      </c>
      <c r="E10" t="s">
        <v>60</v>
      </c>
      <c r="F10" t="s">
        <v>3379</v>
      </c>
      <c r="G10">
        <v>72.7</v>
      </c>
    </row>
    <row r="11" spans="1:7" x14ac:dyDescent="0.25">
      <c r="A11" t="s">
        <v>905</v>
      </c>
      <c r="B11" t="s">
        <v>1392</v>
      </c>
      <c r="C11" t="s">
        <v>665</v>
      </c>
      <c r="D11" t="s">
        <v>81</v>
      </c>
      <c r="E11" t="s">
        <v>82</v>
      </c>
      <c r="F11" t="s">
        <v>3379</v>
      </c>
      <c r="G11">
        <v>38</v>
      </c>
    </row>
    <row r="12" spans="1:7" x14ac:dyDescent="0.25">
      <c r="A12" t="s">
        <v>1755</v>
      </c>
      <c r="B12" t="s">
        <v>1528</v>
      </c>
      <c r="C12" t="s">
        <v>1424</v>
      </c>
      <c r="D12" t="s">
        <v>59</v>
      </c>
      <c r="E12" t="s">
        <v>60</v>
      </c>
      <c r="F12" t="s">
        <v>3379</v>
      </c>
      <c r="G12">
        <v>33.9</v>
      </c>
    </row>
    <row r="13" spans="1:7" x14ac:dyDescent="0.25">
      <c r="A13" t="s">
        <v>100</v>
      </c>
      <c r="B13" t="s">
        <v>3387</v>
      </c>
      <c r="C13" t="s">
        <v>2164</v>
      </c>
      <c r="D13" t="s">
        <v>648</v>
      </c>
      <c r="E13" t="s">
        <v>134</v>
      </c>
      <c r="F13" t="s">
        <v>3379</v>
      </c>
      <c r="G13">
        <v>66.7</v>
      </c>
    </row>
    <row r="14" spans="1:7" x14ac:dyDescent="0.25">
      <c r="A14" t="s">
        <v>828</v>
      </c>
      <c r="B14" t="s">
        <v>1631</v>
      </c>
      <c r="C14" t="s">
        <v>1267</v>
      </c>
      <c r="D14" t="s">
        <v>295</v>
      </c>
      <c r="E14" t="s">
        <v>152</v>
      </c>
      <c r="F14" t="s">
        <v>3379</v>
      </c>
      <c r="G14">
        <v>114.5</v>
      </c>
    </row>
    <row r="15" spans="1:7" x14ac:dyDescent="0.25">
      <c r="A15" t="s">
        <v>3388</v>
      </c>
      <c r="B15" t="s">
        <v>3389</v>
      </c>
      <c r="C15" t="s">
        <v>373</v>
      </c>
      <c r="D15" t="s">
        <v>115</v>
      </c>
      <c r="E15" t="s">
        <v>35</v>
      </c>
      <c r="F15" t="s">
        <v>3384</v>
      </c>
      <c r="G15">
        <v>92.7</v>
      </c>
    </row>
    <row r="16" spans="1:7" x14ac:dyDescent="0.25">
      <c r="A16" t="s">
        <v>961</v>
      </c>
      <c r="B16" t="s">
        <v>101</v>
      </c>
      <c r="C16" t="s">
        <v>496</v>
      </c>
      <c r="D16" t="s">
        <v>161</v>
      </c>
      <c r="E16" t="s">
        <v>93</v>
      </c>
      <c r="F16" t="s">
        <v>3379</v>
      </c>
      <c r="G16">
        <v>104.9</v>
      </c>
    </row>
    <row r="17" spans="1:7" x14ac:dyDescent="0.25">
      <c r="A17" t="s">
        <v>2591</v>
      </c>
      <c r="B17" t="s">
        <v>3167</v>
      </c>
      <c r="C17" t="s">
        <v>1211</v>
      </c>
      <c r="D17" t="s">
        <v>169</v>
      </c>
      <c r="E17" t="s">
        <v>70</v>
      </c>
      <c r="F17" t="s">
        <v>3384</v>
      </c>
      <c r="G17">
        <v>45.9</v>
      </c>
    </row>
    <row r="18" spans="1:7" x14ac:dyDescent="0.25">
      <c r="A18" t="s">
        <v>1423</v>
      </c>
      <c r="B18" t="s">
        <v>3390</v>
      </c>
      <c r="C18" t="s">
        <v>580</v>
      </c>
      <c r="D18" t="s">
        <v>169</v>
      </c>
      <c r="E18" t="s">
        <v>70</v>
      </c>
      <c r="F18" t="s">
        <v>3379</v>
      </c>
      <c r="G18">
        <v>74.8</v>
      </c>
    </row>
    <row r="19" spans="1:7" x14ac:dyDescent="0.25">
      <c r="A19" t="s">
        <v>3391</v>
      </c>
      <c r="B19" t="s">
        <v>474</v>
      </c>
      <c r="C19" t="s">
        <v>1101</v>
      </c>
      <c r="D19" t="s">
        <v>269</v>
      </c>
      <c r="E19" t="s">
        <v>70</v>
      </c>
      <c r="F19" t="s">
        <v>3379</v>
      </c>
      <c r="G19">
        <v>11.4</v>
      </c>
    </row>
    <row r="20" spans="1:7" x14ac:dyDescent="0.25">
      <c r="A20" t="s">
        <v>3392</v>
      </c>
      <c r="B20" t="s">
        <v>334</v>
      </c>
      <c r="C20" t="s">
        <v>567</v>
      </c>
      <c r="D20" t="s">
        <v>115</v>
      </c>
      <c r="E20" t="s">
        <v>35</v>
      </c>
      <c r="F20" t="s">
        <v>3384</v>
      </c>
      <c r="G20">
        <v>123.5</v>
      </c>
    </row>
    <row r="21" spans="1:7" x14ac:dyDescent="0.25">
      <c r="A21" t="s">
        <v>3393</v>
      </c>
      <c r="B21" t="s">
        <v>1844</v>
      </c>
      <c r="C21" t="s">
        <v>306</v>
      </c>
      <c r="D21" t="s">
        <v>103</v>
      </c>
      <c r="E21" t="s">
        <v>82</v>
      </c>
      <c r="F21" t="s">
        <v>3384</v>
      </c>
      <c r="G21">
        <v>148.5</v>
      </c>
    </row>
    <row r="22" spans="1:7" x14ac:dyDescent="0.25">
      <c r="A22" t="s">
        <v>309</v>
      </c>
      <c r="B22" t="s">
        <v>3013</v>
      </c>
      <c r="C22" t="s">
        <v>1108</v>
      </c>
      <c r="D22" t="s">
        <v>169</v>
      </c>
      <c r="E22" t="s">
        <v>70</v>
      </c>
      <c r="F22" t="s">
        <v>3384</v>
      </c>
      <c r="G22">
        <v>64</v>
      </c>
    </row>
    <row r="23" spans="1:7" x14ac:dyDescent="0.25">
      <c r="A23" t="s">
        <v>2265</v>
      </c>
      <c r="B23" t="s">
        <v>2857</v>
      </c>
      <c r="C23" t="s">
        <v>537</v>
      </c>
      <c r="D23" t="s">
        <v>169</v>
      </c>
      <c r="E23" t="s">
        <v>70</v>
      </c>
      <c r="F23" t="s">
        <v>3379</v>
      </c>
      <c r="G23">
        <v>6.6</v>
      </c>
    </row>
    <row r="24" spans="1:7" x14ac:dyDescent="0.25">
      <c r="A24" t="s">
        <v>3394</v>
      </c>
      <c r="B24" t="s">
        <v>3395</v>
      </c>
      <c r="C24" t="s">
        <v>1199</v>
      </c>
      <c r="D24" t="s">
        <v>103</v>
      </c>
      <c r="E24" t="s">
        <v>82</v>
      </c>
      <c r="F24" t="s">
        <v>3384</v>
      </c>
      <c r="G24">
        <v>29.6</v>
      </c>
    </row>
    <row r="25" spans="1:7" x14ac:dyDescent="0.25">
      <c r="A25" t="s">
        <v>2750</v>
      </c>
      <c r="B25" t="s">
        <v>3396</v>
      </c>
      <c r="C25" t="s">
        <v>457</v>
      </c>
      <c r="D25" t="s">
        <v>295</v>
      </c>
      <c r="E25" t="s">
        <v>152</v>
      </c>
      <c r="F25" t="s">
        <v>3382</v>
      </c>
      <c r="G25">
        <v>99.6</v>
      </c>
    </row>
    <row r="26" spans="1:7" x14ac:dyDescent="0.25">
      <c r="A26" t="s">
        <v>3397</v>
      </c>
      <c r="B26" t="s">
        <v>3398</v>
      </c>
      <c r="C26" t="s">
        <v>881</v>
      </c>
      <c r="D26" t="s">
        <v>92</v>
      </c>
      <c r="E26" t="s">
        <v>93</v>
      </c>
      <c r="F26" t="s">
        <v>3379</v>
      </c>
      <c r="G26">
        <v>93.8</v>
      </c>
    </row>
    <row r="27" spans="1:7" x14ac:dyDescent="0.25">
      <c r="A27" t="s">
        <v>2667</v>
      </c>
      <c r="B27" t="s">
        <v>2501</v>
      </c>
      <c r="C27" t="s">
        <v>966</v>
      </c>
      <c r="D27" t="s">
        <v>175</v>
      </c>
      <c r="E27" t="s">
        <v>134</v>
      </c>
      <c r="F27" t="s">
        <v>3384</v>
      </c>
      <c r="G27">
        <v>119.2</v>
      </c>
    </row>
    <row r="28" spans="1:7" x14ac:dyDescent="0.25">
      <c r="A28" t="s">
        <v>2558</v>
      </c>
      <c r="B28" t="s">
        <v>1410</v>
      </c>
      <c r="C28" t="s">
        <v>1483</v>
      </c>
      <c r="D28" t="s">
        <v>59</v>
      </c>
      <c r="E28" t="s">
        <v>60</v>
      </c>
      <c r="F28" t="s">
        <v>3384</v>
      </c>
      <c r="G28">
        <v>41.8</v>
      </c>
    </row>
    <row r="29" spans="1:7" x14ac:dyDescent="0.25">
      <c r="A29" t="s">
        <v>1735</v>
      </c>
      <c r="B29" t="s">
        <v>965</v>
      </c>
      <c r="C29" t="s">
        <v>1227</v>
      </c>
      <c r="D29" t="s">
        <v>59</v>
      </c>
      <c r="E29" t="s">
        <v>60</v>
      </c>
      <c r="F29" t="s">
        <v>3379</v>
      </c>
      <c r="G29">
        <v>115.7</v>
      </c>
    </row>
    <row r="30" spans="1:7" x14ac:dyDescent="0.25">
      <c r="A30" t="s">
        <v>3399</v>
      </c>
      <c r="B30" t="s">
        <v>3400</v>
      </c>
      <c r="C30" t="s">
        <v>610</v>
      </c>
      <c r="D30" t="s">
        <v>175</v>
      </c>
      <c r="E30" t="s">
        <v>134</v>
      </c>
      <c r="F30" t="s">
        <v>3379</v>
      </c>
      <c r="G30">
        <v>104.8</v>
      </c>
    </row>
    <row r="31" spans="1:7" x14ac:dyDescent="0.25">
      <c r="A31" t="s">
        <v>1550</v>
      </c>
      <c r="B31" t="s">
        <v>435</v>
      </c>
      <c r="C31" t="s">
        <v>762</v>
      </c>
      <c r="D31" t="s">
        <v>269</v>
      </c>
      <c r="E31" t="s">
        <v>70</v>
      </c>
      <c r="F31" t="s">
        <v>3379</v>
      </c>
      <c r="G31">
        <v>51.8</v>
      </c>
    </row>
    <row r="32" spans="1:7" x14ac:dyDescent="0.25">
      <c r="A32" t="s">
        <v>2155</v>
      </c>
      <c r="B32" t="s">
        <v>3401</v>
      </c>
      <c r="C32" t="s">
        <v>91</v>
      </c>
      <c r="D32" t="s">
        <v>538</v>
      </c>
      <c r="E32" t="s">
        <v>82</v>
      </c>
      <c r="F32" t="s">
        <v>3379</v>
      </c>
      <c r="G32">
        <v>84.1</v>
      </c>
    </row>
    <row r="33" spans="1:7" x14ac:dyDescent="0.25">
      <c r="A33" t="s">
        <v>3339</v>
      </c>
      <c r="B33" t="s">
        <v>1046</v>
      </c>
      <c r="C33" t="s">
        <v>142</v>
      </c>
      <c r="D33" t="s">
        <v>343</v>
      </c>
      <c r="E33" t="s">
        <v>93</v>
      </c>
      <c r="F33" t="s">
        <v>3384</v>
      </c>
      <c r="G33">
        <v>26.4</v>
      </c>
    </row>
    <row r="34" spans="1:7" x14ac:dyDescent="0.25">
      <c r="A34" t="s">
        <v>3402</v>
      </c>
      <c r="B34" t="s">
        <v>3403</v>
      </c>
      <c r="C34" t="s">
        <v>102</v>
      </c>
      <c r="D34" t="s">
        <v>441</v>
      </c>
      <c r="E34" t="s">
        <v>35</v>
      </c>
      <c r="F34" t="s">
        <v>3379</v>
      </c>
      <c r="G34">
        <v>70.599999999999994</v>
      </c>
    </row>
    <row r="35" spans="1:7" x14ac:dyDescent="0.25">
      <c r="A35" t="s">
        <v>1606</v>
      </c>
      <c r="B35" t="s">
        <v>2995</v>
      </c>
      <c r="C35" t="s">
        <v>2102</v>
      </c>
      <c r="D35" t="s">
        <v>295</v>
      </c>
      <c r="E35" t="s">
        <v>152</v>
      </c>
      <c r="F35" t="s">
        <v>3384</v>
      </c>
      <c r="G35">
        <v>132.80000000000001</v>
      </c>
    </row>
    <row r="36" spans="1:7" x14ac:dyDescent="0.25">
      <c r="A36" t="s">
        <v>2867</v>
      </c>
      <c r="B36" t="s">
        <v>3404</v>
      </c>
      <c r="C36" t="s">
        <v>1785</v>
      </c>
      <c r="D36" t="s">
        <v>133</v>
      </c>
      <c r="E36" t="s">
        <v>134</v>
      </c>
      <c r="F36" t="s">
        <v>3379</v>
      </c>
      <c r="G36">
        <v>66.099999999999994</v>
      </c>
    </row>
    <row r="37" spans="1:7" x14ac:dyDescent="0.25">
      <c r="A37" t="s">
        <v>3405</v>
      </c>
      <c r="B37" t="s">
        <v>2641</v>
      </c>
      <c r="C37" t="s">
        <v>560</v>
      </c>
      <c r="D37" t="s">
        <v>133</v>
      </c>
      <c r="E37" t="s">
        <v>134</v>
      </c>
      <c r="F37" t="s">
        <v>3379</v>
      </c>
      <c r="G37">
        <v>126.7</v>
      </c>
    </row>
    <row r="38" spans="1:7" x14ac:dyDescent="0.25">
      <c r="A38" t="s">
        <v>1868</v>
      </c>
      <c r="B38" t="s">
        <v>3406</v>
      </c>
      <c r="C38" t="s">
        <v>881</v>
      </c>
      <c r="D38" t="s">
        <v>92</v>
      </c>
      <c r="E38" t="s">
        <v>93</v>
      </c>
      <c r="F38" t="s">
        <v>3379</v>
      </c>
      <c r="G38">
        <v>90.6</v>
      </c>
    </row>
    <row r="39" spans="1:7" x14ac:dyDescent="0.25">
      <c r="A39" t="s">
        <v>391</v>
      </c>
      <c r="B39" t="s">
        <v>922</v>
      </c>
      <c r="C39" t="s">
        <v>759</v>
      </c>
      <c r="D39" t="s">
        <v>648</v>
      </c>
      <c r="E39" t="s">
        <v>134</v>
      </c>
      <c r="F39" t="s">
        <v>3379</v>
      </c>
      <c r="G39">
        <v>32.799999999999997</v>
      </c>
    </row>
    <row r="40" spans="1:7" x14ac:dyDescent="0.25">
      <c r="A40" t="s">
        <v>563</v>
      </c>
      <c r="B40" t="s">
        <v>2314</v>
      </c>
      <c r="C40" t="s">
        <v>1888</v>
      </c>
      <c r="D40" t="s">
        <v>229</v>
      </c>
      <c r="E40" t="s">
        <v>60</v>
      </c>
      <c r="F40" t="s">
        <v>3379</v>
      </c>
      <c r="G40">
        <v>89.3</v>
      </c>
    </row>
    <row r="41" spans="1:7" x14ac:dyDescent="0.25">
      <c r="A41" t="s">
        <v>2574</v>
      </c>
      <c r="B41" t="s">
        <v>1457</v>
      </c>
      <c r="C41" t="s">
        <v>3157</v>
      </c>
      <c r="D41" t="s">
        <v>343</v>
      </c>
      <c r="E41" t="s">
        <v>93</v>
      </c>
      <c r="F41" t="s">
        <v>3379</v>
      </c>
      <c r="G41">
        <v>78.400000000000006</v>
      </c>
    </row>
    <row r="42" spans="1:7" x14ac:dyDescent="0.25">
      <c r="A42" t="s">
        <v>1225</v>
      </c>
      <c r="B42" t="s">
        <v>462</v>
      </c>
      <c r="C42" t="s">
        <v>767</v>
      </c>
      <c r="D42" t="s">
        <v>538</v>
      </c>
      <c r="E42" t="s">
        <v>82</v>
      </c>
      <c r="F42" t="s">
        <v>3384</v>
      </c>
      <c r="G42">
        <v>62.8</v>
      </c>
    </row>
    <row r="43" spans="1:7" x14ac:dyDescent="0.25">
      <c r="A43" t="s">
        <v>1887</v>
      </c>
      <c r="B43" t="s">
        <v>1294</v>
      </c>
      <c r="C43" t="s">
        <v>821</v>
      </c>
      <c r="D43" t="s">
        <v>133</v>
      </c>
      <c r="E43" t="s">
        <v>134</v>
      </c>
      <c r="F43" t="s">
        <v>3384</v>
      </c>
      <c r="G43">
        <v>22.3</v>
      </c>
    </row>
    <row r="44" spans="1:7" x14ac:dyDescent="0.25">
      <c r="A44" t="s">
        <v>322</v>
      </c>
      <c r="B44" t="s">
        <v>1899</v>
      </c>
      <c r="C44" t="s">
        <v>1790</v>
      </c>
      <c r="D44" t="s">
        <v>284</v>
      </c>
      <c r="E44" t="s">
        <v>134</v>
      </c>
      <c r="F44" t="s">
        <v>3384</v>
      </c>
      <c r="G44">
        <v>65.400000000000006</v>
      </c>
    </row>
    <row r="45" spans="1:7" x14ac:dyDescent="0.25">
      <c r="A45" t="s">
        <v>542</v>
      </c>
      <c r="B45" t="s">
        <v>1607</v>
      </c>
      <c r="C45" t="s">
        <v>114</v>
      </c>
      <c r="D45" t="s">
        <v>169</v>
      </c>
      <c r="E45" t="s">
        <v>70</v>
      </c>
      <c r="F45" t="s">
        <v>3384</v>
      </c>
      <c r="G45">
        <v>15.6</v>
      </c>
    </row>
    <row r="46" spans="1:7" x14ac:dyDescent="0.25">
      <c r="A46" t="s">
        <v>2112</v>
      </c>
      <c r="B46" t="s">
        <v>2626</v>
      </c>
      <c r="C46" t="s">
        <v>2243</v>
      </c>
      <c r="D46" t="s">
        <v>648</v>
      </c>
      <c r="E46" t="s">
        <v>134</v>
      </c>
      <c r="F46" t="s">
        <v>3379</v>
      </c>
      <c r="G46">
        <v>19.3</v>
      </c>
    </row>
    <row r="47" spans="1:7" x14ac:dyDescent="0.25">
      <c r="A47" t="s">
        <v>2682</v>
      </c>
      <c r="B47" t="s">
        <v>32</v>
      </c>
      <c r="C47" t="s">
        <v>1278</v>
      </c>
      <c r="D47" t="s">
        <v>81</v>
      </c>
      <c r="E47" t="s">
        <v>82</v>
      </c>
      <c r="F47" t="s">
        <v>3379</v>
      </c>
      <c r="G47">
        <v>65.3</v>
      </c>
    </row>
    <row r="48" spans="1:7" x14ac:dyDescent="0.25">
      <c r="A48" t="s">
        <v>2351</v>
      </c>
      <c r="B48" t="s">
        <v>2670</v>
      </c>
      <c r="C48" t="s">
        <v>33</v>
      </c>
      <c r="D48" t="s">
        <v>69</v>
      </c>
      <c r="E48" t="s">
        <v>70</v>
      </c>
      <c r="F48" t="s">
        <v>3379</v>
      </c>
      <c r="G48">
        <v>49.3</v>
      </c>
    </row>
    <row r="49" spans="1:7" x14ac:dyDescent="0.25">
      <c r="A49" t="s">
        <v>985</v>
      </c>
      <c r="B49" t="s">
        <v>3407</v>
      </c>
      <c r="C49" t="s">
        <v>335</v>
      </c>
      <c r="D49" t="s">
        <v>190</v>
      </c>
      <c r="E49" t="s">
        <v>60</v>
      </c>
      <c r="F49" t="s">
        <v>3379</v>
      </c>
      <c r="G49">
        <v>139.19999999999999</v>
      </c>
    </row>
    <row r="50" spans="1:7" x14ac:dyDescent="0.25">
      <c r="A50" t="s">
        <v>3408</v>
      </c>
      <c r="B50" t="s">
        <v>3409</v>
      </c>
      <c r="C50" t="s">
        <v>1199</v>
      </c>
      <c r="D50" t="s">
        <v>378</v>
      </c>
      <c r="E50" t="s">
        <v>93</v>
      </c>
      <c r="F50" t="s">
        <v>3382</v>
      </c>
      <c r="G50">
        <v>59.5</v>
      </c>
    </row>
    <row r="51" spans="1:7" x14ac:dyDescent="0.25">
      <c r="A51" t="s">
        <v>2823</v>
      </c>
      <c r="B51" t="s">
        <v>3410</v>
      </c>
      <c r="C51" t="s">
        <v>452</v>
      </c>
      <c r="D51" t="s">
        <v>92</v>
      </c>
      <c r="E51" t="s">
        <v>93</v>
      </c>
      <c r="F51" t="s">
        <v>3379</v>
      </c>
      <c r="G51">
        <v>114.9</v>
      </c>
    </row>
    <row r="52" spans="1:7" x14ac:dyDescent="0.25">
      <c r="A52" t="s">
        <v>3411</v>
      </c>
      <c r="B52" t="s">
        <v>1616</v>
      </c>
      <c r="C52" t="s">
        <v>1026</v>
      </c>
      <c r="D52" t="s">
        <v>169</v>
      </c>
      <c r="E52" t="s">
        <v>70</v>
      </c>
      <c r="F52" t="s">
        <v>3379</v>
      </c>
      <c r="G52">
        <v>81.900000000000006</v>
      </c>
    </row>
    <row r="53" spans="1:7" x14ac:dyDescent="0.25">
      <c r="A53" t="s">
        <v>1099</v>
      </c>
      <c r="B53" t="s">
        <v>3412</v>
      </c>
      <c r="C53" t="s">
        <v>277</v>
      </c>
      <c r="D53" t="s">
        <v>250</v>
      </c>
      <c r="E53" t="s">
        <v>82</v>
      </c>
      <c r="F53" t="s">
        <v>3379</v>
      </c>
      <c r="G53">
        <v>107.1</v>
      </c>
    </row>
    <row r="54" spans="1:7" x14ac:dyDescent="0.25">
      <c r="A54" t="s">
        <v>396</v>
      </c>
      <c r="B54" t="s">
        <v>3413</v>
      </c>
      <c r="C54" t="s">
        <v>931</v>
      </c>
      <c r="D54" t="s">
        <v>295</v>
      </c>
      <c r="E54" t="s">
        <v>152</v>
      </c>
      <c r="F54" t="s">
        <v>3382</v>
      </c>
      <c r="G54">
        <v>42.7</v>
      </c>
    </row>
    <row r="55" spans="1:7" x14ac:dyDescent="0.25">
      <c r="A55" t="s">
        <v>1610</v>
      </c>
      <c r="B55" t="s">
        <v>758</v>
      </c>
      <c r="C55" t="s">
        <v>335</v>
      </c>
      <c r="D55" t="s">
        <v>151</v>
      </c>
      <c r="E55" t="s">
        <v>152</v>
      </c>
      <c r="F55" t="s">
        <v>3379</v>
      </c>
      <c r="G55">
        <v>141.6</v>
      </c>
    </row>
    <row r="56" spans="1:7" x14ac:dyDescent="0.25">
      <c r="A56" t="s">
        <v>1780</v>
      </c>
      <c r="B56" t="s">
        <v>3414</v>
      </c>
      <c r="C56" t="s">
        <v>1101</v>
      </c>
      <c r="D56" t="s">
        <v>521</v>
      </c>
      <c r="E56" t="s">
        <v>152</v>
      </c>
      <c r="F56" t="s">
        <v>3379</v>
      </c>
      <c r="G56">
        <v>81.900000000000006</v>
      </c>
    </row>
    <row r="57" spans="1:7" x14ac:dyDescent="0.25">
      <c r="A57" t="s">
        <v>1181</v>
      </c>
      <c r="B57" t="s">
        <v>1854</v>
      </c>
      <c r="C57" t="s">
        <v>1056</v>
      </c>
      <c r="D57" t="s">
        <v>284</v>
      </c>
      <c r="E57" t="s">
        <v>134</v>
      </c>
      <c r="F57" t="s">
        <v>3379</v>
      </c>
      <c r="G57">
        <v>125.5</v>
      </c>
    </row>
    <row r="58" spans="1:7" x14ac:dyDescent="0.25">
      <c r="A58" t="s">
        <v>3415</v>
      </c>
      <c r="B58" t="s">
        <v>1242</v>
      </c>
      <c r="C58" t="s">
        <v>457</v>
      </c>
      <c r="D58" t="s">
        <v>229</v>
      </c>
      <c r="E58" t="s">
        <v>60</v>
      </c>
      <c r="F58" t="s">
        <v>3384</v>
      </c>
      <c r="G58">
        <v>57.9</v>
      </c>
    </row>
    <row r="59" spans="1:7" x14ac:dyDescent="0.25">
      <c r="A59" t="s">
        <v>2020</v>
      </c>
      <c r="B59" t="s">
        <v>2431</v>
      </c>
      <c r="C59" t="s">
        <v>206</v>
      </c>
      <c r="D59" t="s">
        <v>161</v>
      </c>
      <c r="E59" t="s">
        <v>93</v>
      </c>
      <c r="F59" t="s">
        <v>3379</v>
      </c>
      <c r="G59">
        <v>19.5</v>
      </c>
    </row>
    <row r="60" spans="1:7" x14ac:dyDescent="0.25">
      <c r="A60" t="s">
        <v>1311</v>
      </c>
      <c r="B60" t="s">
        <v>3416</v>
      </c>
      <c r="C60" t="s">
        <v>806</v>
      </c>
      <c r="D60" t="s">
        <v>69</v>
      </c>
      <c r="E60" t="s">
        <v>70</v>
      </c>
      <c r="F60" t="s">
        <v>3379</v>
      </c>
      <c r="G60">
        <v>102.7</v>
      </c>
    </row>
    <row r="61" spans="1:7" x14ac:dyDescent="0.25">
      <c r="A61" t="s">
        <v>3417</v>
      </c>
      <c r="B61" t="s">
        <v>3418</v>
      </c>
      <c r="C61" t="s">
        <v>342</v>
      </c>
      <c r="D61" t="s">
        <v>190</v>
      </c>
      <c r="E61" t="s">
        <v>60</v>
      </c>
      <c r="F61" t="s">
        <v>3379</v>
      </c>
      <c r="G61">
        <v>6.1</v>
      </c>
    </row>
    <row r="62" spans="1:7" x14ac:dyDescent="0.25">
      <c r="A62" t="s">
        <v>166</v>
      </c>
      <c r="B62" t="s">
        <v>3419</v>
      </c>
      <c r="C62" t="s">
        <v>373</v>
      </c>
      <c r="D62" t="s">
        <v>161</v>
      </c>
      <c r="E62" t="s">
        <v>93</v>
      </c>
      <c r="F62" t="s">
        <v>3384</v>
      </c>
      <c r="G62">
        <v>73.900000000000006</v>
      </c>
    </row>
    <row r="63" spans="1:7" x14ac:dyDescent="0.25">
      <c r="A63" t="s">
        <v>2338</v>
      </c>
      <c r="B63" t="s">
        <v>1375</v>
      </c>
      <c r="C63" t="s">
        <v>935</v>
      </c>
      <c r="D63" t="s">
        <v>59</v>
      </c>
      <c r="E63" t="s">
        <v>60</v>
      </c>
      <c r="F63" t="s">
        <v>3379</v>
      </c>
      <c r="G63">
        <v>33</v>
      </c>
    </row>
    <row r="64" spans="1:7" x14ac:dyDescent="0.25">
      <c r="A64" t="s">
        <v>172</v>
      </c>
      <c r="B64" t="s">
        <v>2927</v>
      </c>
      <c r="C64" t="s">
        <v>342</v>
      </c>
      <c r="D64" t="s">
        <v>378</v>
      </c>
      <c r="E64" t="s">
        <v>93</v>
      </c>
      <c r="F64" t="s">
        <v>3379</v>
      </c>
      <c r="G64">
        <v>96</v>
      </c>
    </row>
    <row r="65" spans="1:7" x14ac:dyDescent="0.25">
      <c r="A65" t="s">
        <v>3059</v>
      </c>
      <c r="B65" t="s">
        <v>2208</v>
      </c>
      <c r="C65" t="s">
        <v>1232</v>
      </c>
      <c r="D65" t="s">
        <v>648</v>
      </c>
      <c r="E65" t="s">
        <v>134</v>
      </c>
      <c r="F65" t="s">
        <v>3379</v>
      </c>
      <c r="G65">
        <v>147</v>
      </c>
    </row>
    <row r="66" spans="1:7" x14ac:dyDescent="0.25">
      <c r="A66" t="s">
        <v>1402</v>
      </c>
      <c r="B66" t="s">
        <v>3420</v>
      </c>
      <c r="C66" t="s">
        <v>1790</v>
      </c>
      <c r="D66" t="s">
        <v>250</v>
      </c>
      <c r="E66" t="s">
        <v>82</v>
      </c>
      <c r="F66" t="s">
        <v>3379</v>
      </c>
      <c r="G66">
        <v>72.3</v>
      </c>
    </row>
    <row r="67" spans="1:7" x14ac:dyDescent="0.25">
      <c r="A67" t="s">
        <v>2425</v>
      </c>
      <c r="B67" t="s">
        <v>2992</v>
      </c>
      <c r="C67" t="s">
        <v>1175</v>
      </c>
      <c r="D67" t="s">
        <v>133</v>
      </c>
      <c r="E67" t="s">
        <v>134</v>
      </c>
      <c r="F67" t="s">
        <v>3379</v>
      </c>
      <c r="G67">
        <v>123.5</v>
      </c>
    </row>
    <row r="68" spans="1:7" x14ac:dyDescent="0.25">
      <c r="A68" t="s">
        <v>2179</v>
      </c>
      <c r="B68" t="s">
        <v>692</v>
      </c>
      <c r="C68" t="s">
        <v>3206</v>
      </c>
      <c r="D68" t="s">
        <v>250</v>
      </c>
      <c r="E68" t="s">
        <v>82</v>
      </c>
      <c r="F68" t="s">
        <v>3379</v>
      </c>
      <c r="G68">
        <v>78.599999999999994</v>
      </c>
    </row>
    <row r="69" spans="1:7" x14ac:dyDescent="0.25">
      <c r="A69" t="s">
        <v>1798</v>
      </c>
      <c r="B69" t="s">
        <v>3396</v>
      </c>
      <c r="C69" t="s">
        <v>550</v>
      </c>
      <c r="D69" t="s">
        <v>284</v>
      </c>
      <c r="E69" t="s">
        <v>134</v>
      </c>
      <c r="F69" t="s">
        <v>3382</v>
      </c>
      <c r="G69">
        <v>76.900000000000006</v>
      </c>
    </row>
    <row r="70" spans="1:7" x14ac:dyDescent="0.25">
      <c r="A70" t="s">
        <v>3182</v>
      </c>
      <c r="B70" t="s">
        <v>2419</v>
      </c>
      <c r="C70" t="s">
        <v>555</v>
      </c>
      <c r="D70" t="s">
        <v>151</v>
      </c>
      <c r="E70" t="s">
        <v>152</v>
      </c>
      <c r="F70" t="s">
        <v>3382</v>
      </c>
      <c r="G70">
        <v>139.9</v>
      </c>
    </row>
    <row r="71" spans="1:7" x14ac:dyDescent="0.25">
      <c r="A71" t="s">
        <v>1467</v>
      </c>
      <c r="B71" t="s">
        <v>1976</v>
      </c>
      <c r="C71" t="s">
        <v>966</v>
      </c>
      <c r="D71" t="s">
        <v>151</v>
      </c>
      <c r="E71" t="s">
        <v>152</v>
      </c>
      <c r="F71" t="s">
        <v>3379</v>
      </c>
      <c r="G71">
        <v>134</v>
      </c>
    </row>
    <row r="72" spans="1:7" x14ac:dyDescent="0.25">
      <c r="A72" t="s">
        <v>3421</v>
      </c>
      <c r="B72" t="s">
        <v>1935</v>
      </c>
      <c r="C72" t="s">
        <v>440</v>
      </c>
      <c r="D72" t="s">
        <v>169</v>
      </c>
      <c r="E72" t="s">
        <v>70</v>
      </c>
      <c r="F72" t="s">
        <v>3382</v>
      </c>
      <c r="G72">
        <v>118.9</v>
      </c>
    </row>
    <row r="73" spans="1:7" x14ac:dyDescent="0.25">
      <c r="A73" t="s">
        <v>57</v>
      </c>
      <c r="B73" t="s">
        <v>1490</v>
      </c>
      <c r="C73" t="s">
        <v>408</v>
      </c>
      <c r="D73" t="s">
        <v>169</v>
      </c>
      <c r="E73" t="s">
        <v>70</v>
      </c>
      <c r="F73" t="s">
        <v>3384</v>
      </c>
      <c r="G73">
        <v>48</v>
      </c>
    </row>
    <row r="74" spans="1:7" x14ac:dyDescent="0.25">
      <c r="A74" t="s">
        <v>2769</v>
      </c>
      <c r="B74" t="s">
        <v>489</v>
      </c>
      <c r="C74" t="s">
        <v>123</v>
      </c>
      <c r="D74" t="s">
        <v>295</v>
      </c>
      <c r="E74" t="s">
        <v>152</v>
      </c>
      <c r="F74" t="s">
        <v>3379</v>
      </c>
      <c r="G74">
        <v>84</v>
      </c>
    </row>
    <row r="75" spans="1:7" x14ac:dyDescent="0.25">
      <c r="A75" t="s">
        <v>376</v>
      </c>
      <c r="B75" t="s">
        <v>2169</v>
      </c>
      <c r="C75" t="s">
        <v>490</v>
      </c>
      <c r="D75" t="s">
        <v>184</v>
      </c>
      <c r="E75" t="s">
        <v>152</v>
      </c>
      <c r="F75" t="s">
        <v>3379</v>
      </c>
      <c r="G75">
        <v>37.5</v>
      </c>
    </row>
    <row r="76" spans="1:7" x14ac:dyDescent="0.25">
      <c r="A76" t="s">
        <v>188</v>
      </c>
      <c r="B76" t="s">
        <v>3294</v>
      </c>
      <c r="C76" t="s">
        <v>429</v>
      </c>
      <c r="D76" t="s">
        <v>124</v>
      </c>
      <c r="E76" t="s">
        <v>60</v>
      </c>
      <c r="F76" t="s">
        <v>3379</v>
      </c>
      <c r="G76">
        <v>69.400000000000006</v>
      </c>
    </row>
    <row r="77" spans="1:7" x14ac:dyDescent="0.25">
      <c r="A77" t="s">
        <v>438</v>
      </c>
      <c r="B77" t="s">
        <v>501</v>
      </c>
      <c r="C77" t="s">
        <v>642</v>
      </c>
      <c r="D77" t="s">
        <v>184</v>
      </c>
      <c r="E77" t="s">
        <v>152</v>
      </c>
      <c r="F77" t="s">
        <v>3384</v>
      </c>
      <c r="G77">
        <v>75.2</v>
      </c>
    </row>
    <row r="78" spans="1:7" x14ac:dyDescent="0.25">
      <c r="A78" t="s">
        <v>3422</v>
      </c>
      <c r="B78" t="s">
        <v>3423</v>
      </c>
      <c r="C78" t="s">
        <v>550</v>
      </c>
      <c r="D78" t="s">
        <v>175</v>
      </c>
      <c r="E78" t="s">
        <v>134</v>
      </c>
      <c r="F78" t="s">
        <v>3384</v>
      </c>
      <c r="G78">
        <v>125.6</v>
      </c>
    </row>
    <row r="79" spans="1:7" x14ac:dyDescent="0.25">
      <c r="A79" t="s">
        <v>210</v>
      </c>
      <c r="B79" t="s">
        <v>3424</v>
      </c>
      <c r="C79" t="s">
        <v>821</v>
      </c>
      <c r="D79" t="s">
        <v>169</v>
      </c>
      <c r="E79" t="s">
        <v>70</v>
      </c>
      <c r="F79" t="s">
        <v>3384</v>
      </c>
      <c r="G79">
        <v>134.9</v>
      </c>
    </row>
    <row r="80" spans="1:7" x14ac:dyDescent="0.25">
      <c r="A80" t="s">
        <v>1273</v>
      </c>
      <c r="B80" t="s">
        <v>805</v>
      </c>
      <c r="C80" t="s">
        <v>342</v>
      </c>
      <c r="D80" t="s">
        <v>648</v>
      </c>
      <c r="E80" t="s">
        <v>134</v>
      </c>
      <c r="F80" t="s">
        <v>3379</v>
      </c>
      <c r="G80">
        <v>65.099999999999994</v>
      </c>
    </row>
    <row r="81" spans="1:7" x14ac:dyDescent="0.25">
      <c r="A81" t="s">
        <v>1413</v>
      </c>
      <c r="B81" t="s">
        <v>3410</v>
      </c>
      <c r="C81" t="s">
        <v>750</v>
      </c>
      <c r="D81" t="s">
        <v>133</v>
      </c>
      <c r="E81" t="s">
        <v>134</v>
      </c>
      <c r="F81" t="s">
        <v>3384</v>
      </c>
      <c r="G81">
        <v>7.6</v>
      </c>
    </row>
    <row r="82" spans="1:7" x14ac:dyDescent="0.25">
      <c r="A82" t="s">
        <v>3425</v>
      </c>
      <c r="B82" t="s">
        <v>173</v>
      </c>
      <c r="C82" t="s">
        <v>610</v>
      </c>
      <c r="D82" t="s">
        <v>190</v>
      </c>
      <c r="E82" t="s">
        <v>60</v>
      </c>
      <c r="F82" t="s">
        <v>3379</v>
      </c>
      <c r="G82">
        <v>130</v>
      </c>
    </row>
    <row r="83" spans="1:7" x14ac:dyDescent="0.25">
      <c r="A83" t="s">
        <v>1593</v>
      </c>
      <c r="B83" t="s">
        <v>2629</v>
      </c>
      <c r="C83" t="s">
        <v>682</v>
      </c>
      <c r="D83" t="s">
        <v>190</v>
      </c>
      <c r="E83" t="s">
        <v>60</v>
      </c>
      <c r="F83" t="s">
        <v>3384</v>
      </c>
      <c r="G83">
        <v>30.3</v>
      </c>
    </row>
    <row r="84" spans="1:7" x14ac:dyDescent="0.25">
      <c r="A84" t="s">
        <v>3426</v>
      </c>
      <c r="B84" t="s">
        <v>1865</v>
      </c>
      <c r="C84" t="s">
        <v>935</v>
      </c>
      <c r="D84" t="s">
        <v>69</v>
      </c>
      <c r="E84" t="s">
        <v>70</v>
      </c>
      <c r="F84" t="s">
        <v>3384</v>
      </c>
      <c r="G84">
        <v>95.2</v>
      </c>
    </row>
    <row r="85" spans="1:7" x14ac:dyDescent="0.25">
      <c r="A85" t="s">
        <v>578</v>
      </c>
      <c r="B85" t="s">
        <v>1762</v>
      </c>
      <c r="C85" t="s">
        <v>429</v>
      </c>
      <c r="D85" t="s">
        <v>133</v>
      </c>
      <c r="E85" t="s">
        <v>134</v>
      </c>
      <c r="F85" t="s">
        <v>3379</v>
      </c>
      <c r="G85">
        <v>8.6</v>
      </c>
    </row>
    <row r="86" spans="1:7" x14ac:dyDescent="0.25">
      <c r="A86" t="s">
        <v>3427</v>
      </c>
      <c r="B86" t="s">
        <v>3428</v>
      </c>
      <c r="C86" t="s">
        <v>1125</v>
      </c>
      <c r="D86" t="s">
        <v>538</v>
      </c>
      <c r="E86" t="s">
        <v>82</v>
      </c>
      <c r="F86" t="s">
        <v>3379</v>
      </c>
      <c r="G86">
        <v>62.9</v>
      </c>
    </row>
    <row r="87" spans="1:7" x14ac:dyDescent="0.25">
      <c r="A87" t="s">
        <v>2747</v>
      </c>
      <c r="B87" t="s">
        <v>1848</v>
      </c>
      <c r="C87" t="s">
        <v>726</v>
      </c>
      <c r="D87" t="s">
        <v>169</v>
      </c>
      <c r="E87" t="s">
        <v>70</v>
      </c>
      <c r="F87" t="s">
        <v>3384</v>
      </c>
      <c r="G87">
        <v>148</v>
      </c>
    </row>
    <row r="88" spans="1:7" x14ac:dyDescent="0.25">
      <c r="A88" t="s">
        <v>1588</v>
      </c>
      <c r="B88" t="s">
        <v>2232</v>
      </c>
      <c r="C88" t="s">
        <v>619</v>
      </c>
      <c r="D88" t="s">
        <v>343</v>
      </c>
      <c r="E88" t="s">
        <v>93</v>
      </c>
      <c r="F88" t="s">
        <v>3379</v>
      </c>
      <c r="G88">
        <v>19.600000000000001</v>
      </c>
    </row>
    <row r="89" spans="1:7" x14ac:dyDescent="0.25">
      <c r="A89" t="s">
        <v>1857</v>
      </c>
      <c r="B89" t="s">
        <v>1844</v>
      </c>
      <c r="C89" t="s">
        <v>759</v>
      </c>
      <c r="D89" t="s">
        <v>133</v>
      </c>
      <c r="E89" t="s">
        <v>134</v>
      </c>
      <c r="F89" t="s">
        <v>3379</v>
      </c>
      <c r="G89">
        <v>66.400000000000006</v>
      </c>
    </row>
    <row r="90" spans="1:7" x14ac:dyDescent="0.25">
      <c r="A90" t="s">
        <v>3429</v>
      </c>
      <c r="B90" t="s">
        <v>2992</v>
      </c>
      <c r="C90" t="s">
        <v>682</v>
      </c>
      <c r="D90" t="s">
        <v>538</v>
      </c>
      <c r="E90" t="s">
        <v>82</v>
      </c>
      <c r="F90" t="s">
        <v>3382</v>
      </c>
      <c r="G90">
        <v>49.5</v>
      </c>
    </row>
    <row r="91" spans="1:7" x14ac:dyDescent="0.25">
      <c r="A91" t="s">
        <v>1698</v>
      </c>
      <c r="B91" t="s">
        <v>3430</v>
      </c>
      <c r="C91" t="s">
        <v>1278</v>
      </c>
      <c r="D91" t="s">
        <v>284</v>
      </c>
      <c r="E91" t="s">
        <v>134</v>
      </c>
      <c r="F91" t="s">
        <v>3379</v>
      </c>
      <c r="G91">
        <v>136.19999999999999</v>
      </c>
    </row>
    <row r="92" spans="1:7" x14ac:dyDescent="0.25">
      <c r="A92" t="s">
        <v>3431</v>
      </c>
      <c r="B92" t="s">
        <v>3066</v>
      </c>
      <c r="C92" t="s">
        <v>1125</v>
      </c>
      <c r="D92" t="s">
        <v>295</v>
      </c>
      <c r="E92" t="s">
        <v>152</v>
      </c>
      <c r="F92" t="s">
        <v>3384</v>
      </c>
      <c r="G92">
        <v>131.1</v>
      </c>
    </row>
    <row r="93" spans="1:7" x14ac:dyDescent="0.25">
      <c r="A93" t="s">
        <v>1369</v>
      </c>
      <c r="B93" t="s">
        <v>1356</v>
      </c>
      <c r="C93" t="s">
        <v>457</v>
      </c>
      <c r="D93" t="s">
        <v>184</v>
      </c>
      <c r="E93" t="s">
        <v>152</v>
      </c>
      <c r="F93" t="s">
        <v>3379</v>
      </c>
      <c r="G93">
        <v>39.5</v>
      </c>
    </row>
    <row r="94" spans="1:7" x14ac:dyDescent="0.25">
      <c r="A94" t="s">
        <v>3432</v>
      </c>
      <c r="B94" t="s">
        <v>3433</v>
      </c>
      <c r="C94" t="s">
        <v>560</v>
      </c>
      <c r="D94" t="s">
        <v>441</v>
      </c>
      <c r="E94" t="s">
        <v>35</v>
      </c>
      <c r="F94" t="s">
        <v>3382</v>
      </c>
      <c r="G94">
        <v>16.8</v>
      </c>
    </row>
    <row r="95" spans="1:7" x14ac:dyDescent="0.25">
      <c r="A95" t="s">
        <v>1493</v>
      </c>
      <c r="B95" t="s">
        <v>1236</v>
      </c>
      <c r="C95" t="s">
        <v>221</v>
      </c>
      <c r="D95" t="s">
        <v>343</v>
      </c>
      <c r="E95" t="s">
        <v>93</v>
      </c>
      <c r="F95" t="s">
        <v>3382</v>
      </c>
      <c r="G95">
        <v>95.9</v>
      </c>
    </row>
    <row r="96" spans="1:7" x14ac:dyDescent="0.25">
      <c r="A96" t="s">
        <v>804</v>
      </c>
      <c r="B96" t="s">
        <v>3434</v>
      </c>
      <c r="C96" t="s">
        <v>1984</v>
      </c>
      <c r="D96" t="s">
        <v>521</v>
      </c>
      <c r="E96" t="s">
        <v>152</v>
      </c>
      <c r="F96" t="s">
        <v>3379</v>
      </c>
      <c r="G96">
        <v>53.8</v>
      </c>
    </row>
    <row r="97" spans="1:7" x14ac:dyDescent="0.25">
      <c r="A97" t="s">
        <v>939</v>
      </c>
      <c r="B97" t="s">
        <v>2246</v>
      </c>
      <c r="C97" t="s">
        <v>257</v>
      </c>
      <c r="D97" t="s">
        <v>378</v>
      </c>
      <c r="E97" t="s">
        <v>93</v>
      </c>
      <c r="F97" t="s">
        <v>3379</v>
      </c>
      <c r="G97">
        <v>102.5</v>
      </c>
    </row>
    <row r="98" spans="1:7" x14ac:dyDescent="0.25">
      <c r="A98" t="s">
        <v>149</v>
      </c>
      <c r="B98" t="s">
        <v>2435</v>
      </c>
      <c r="C98" t="s">
        <v>811</v>
      </c>
      <c r="D98" t="s">
        <v>175</v>
      </c>
      <c r="E98" t="s">
        <v>134</v>
      </c>
      <c r="F98" t="s">
        <v>3384</v>
      </c>
      <c r="G98">
        <v>9.6999999999999993</v>
      </c>
    </row>
    <row r="99" spans="1:7" x14ac:dyDescent="0.25">
      <c r="A99" t="s">
        <v>2235</v>
      </c>
      <c r="B99" t="s">
        <v>943</v>
      </c>
      <c r="C99" t="s">
        <v>243</v>
      </c>
      <c r="D99" t="s">
        <v>103</v>
      </c>
      <c r="E99" t="s">
        <v>82</v>
      </c>
      <c r="F99" t="s">
        <v>3379</v>
      </c>
      <c r="G99">
        <v>24.3</v>
      </c>
    </row>
    <row r="100" spans="1:7" x14ac:dyDescent="0.25">
      <c r="A100" t="s">
        <v>1883</v>
      </c>
      <c r="B100" t="s">
        <v>2655</v>
      </c>
      <c r="C100" t="s">
        <v>206</v>
      </c>
      <c r="D100" t="s">
        <v>538</v>
      </c>
      <c r="E100" t="s">
        <v>82</v>
      </c>
      <c r="F100" t="s">
        <v>3382</v>
      </c>
      <c r="G100">
        <v>104.5</v>
      </c>
    </row>
    <row r="101" spans="1:7" x14ac:dyDescent="0.25">
      <c r="A101" t="s">
        <v>45</v>
      </c>
      <c r="B101" t="s">
        <v>1289</v>
      </c>
      <c r="C101" t="s">
        <v>861</v>
      </c>
      <c r="D101" t="s">
        <v>441</v>
      </c>
      <c r="E101" t="s">
        <v>35</v>
      </c>
      <c r="F101" t="s">
        <v>3379</v>
      </c>
      <c r="G101">
        <v>35.799999999999997</v>
      </c>
    </row>
    <row r="102" spans="1:7" x14ac:dyDescent="0.25">
      <c r="A102" t="s">
        <v>1681</v>
      </c>
      <c r="B102" t="s">
        <v>771</v>
      </c>
      <c r="C102" t="s">
        <v>789</v>
      </c>
      <c r="D102" t="s">
        <v>151</v>
      </c>
      <c r="E102" t="s">
        <v>152</v>
      </c>
      <c r="F102" t="s">
        <v>3382</v>
      </c>
      <c r="G102">
        <v>129.4</v>
      </c>
    </row>
    <row r="103" spans="1:7" x14ac:dyDescent="0.25">
      <c r="A103" t="s">
        <v>2401</v>
      </c>
      <c r="B103" t="s">
        <v>2333</v>
      </c>
      <c r="C103" t="s">
        <v>3157</v>
      </c>
      <c r="D103" t="s">
        <v>229</v>
      </c>
      <c r="E103" t="s">
        <v>60</v>
      </c>
      <c r="F103" t="s">
        <v>3384</v>
      </c>
      <c r="G103">
        <v>13.5</v>
      </c>
    </row>
    <row r="104" spans="1:7" x14ac:dyDescent="0.25">
      <c r="A104" t="s">
        <v>428</v>
      </c>
      <c r="B104" t="s">
        <v>1121</v>
      </c>
      <c r="C104" t="s">
        <v>1026</v>
      </c>
      <c r="D104" t="s">
        <v>250</v>
      </c>
      <c r="E104" t="s">
        <v>82</v>
      </c>
      <c r="F104" t="s">
        <v>3379</v>
      </c>
      <c r="G104">
        <v>36.200000000000003</v>
      </c>
    </row>
    <row r="105" spans="1:7" x14ac:dyDescent="0.25">
      <c r="A105" t="s">
        <v>2023</v>
      </c>
      <c r="B105" t="s">
        <v>495</v>
      </c>
      <c r="C105" t="s">
        <v>1260</v>
      </c>
      <c r="D105" t="s">
        <v>59</v>
      </c>
      <c r="E105" t="s">
        <v>60</v>
      </c>
      <c r="F105" t="s">
        <v>3384</v>
      </c>
      <c r="G105">
        <v>149.80000000000001</v>
      </c>
    </row>
    <row r="106" spans="1:7" x14ac:dyDescent="0.25">
      <c r="A106" t="s">
        <v>1745</v>
      </c>
      <c r="B106" t="s">
        <v>1191</v>
      </c>
      <c r="C106" t="s">
        <v>228</v>
      </c>
      <c r="D106" t="s">
        <v>284</v>
      </c>
      <c r="E106" t="s">
        <v>134</v>
      </c>
      <c r="F106" t="s">
        <v>3384</v>
      </c>
      <c r="G106">
        <v>67.8</v>
      </c>
    </row>
    <row r="107" spans="1:7" x14ac:dyDescent="0.25">
      <c r="A107" t="s">
        <v>3435</v>
      </c>
      <c r="B107" t="s">
        <v>673</v>
      </c>
      <c r="C107" t="s">
        <v>150</v>
      </c>
      <c r="D107" t="s">
        <v>48</v>
      </c>
      <c r="E107" t="s">
        <v>35</v>
      </c>
      <c r="F107" t="s">
        <v>3384</v>
      </c>
      <c r="G107">
        <v>106.9</v>
      </c>
    </row>
    <row r="108" spans="1:7" x14ac:dyDescent="0.25">
      <c r="A108" t="s">
        <v>3436</v>
      </c>
      <c r="B108" t="s">
        <v>1178</v>
      </c>
      <c r="C108" t="s">
        <v>511</v>
      </c>
      <c r="D108" t="s">
        <v>59</v>
      </c>
      <c r="E108" t="s">
        <v>60</v>
      </c>
      <c r="F108" t="s">
        <v>3384</v>
      </c>
      <c r="G108">
        <v>31.5</v>
      </c>
    </row>
    <row r="109" spans="1:7" x14ac:dyDescent="0.25">
      <c r="A109" t="s">
        <v>1148</v>
      </c>
      <c r="B109" t="s">
        <v>2629</v>
      </c>
      <c r="C109" t="s">
        <v>174</v>
      </c>
      <c r="D109" t="s">
        <v>133</v>
      </c>
      <c r="E109" t="s">
        <v>134</v>
      </c>
      <c r="F109" t="s">
        <v>3379</v>
      </c>
      <c r="G109">
        <v>93.4</v>
      </c>
    </row>
    <row r="110" spans="1:7" x14ac:dyDescent="0.25">
      <c r="A110" t="s">
        <v>2308</v>
      </c>
      <c r="B110" t="s">
        <v>3021</v>
      </c>
      <c r="C110" t="s">
        <v>1558</v>
      </c>
      <c r="D110" t="s">
        <v>538</v>
      </c>
      <c r="E110" t="s">
        <v>82</v>
      </c>
      <c r="F110" t="s">
        <v>3382</v>
      </c>
      <c r="G110">
        <v>110.3</v>
      </c>
    </row>
    <row r="111" spans="1:7" x14ac:dyDescent="0.25">
      <c r="A111" t="s">
        <v>1472</v>
      </c>
      <c r="B111" t="s">
        <v>2172</v>
      </c>
      <c r="C111" t="s">
        <v>610</v>
      </c>
      <c r="D111" t="s">
        <v>190</v>
      </c>
      <c r="E111" t="s">
        <v>60</v>
      </c>
      <c r="F111" t="s">
        <v>3379</v>
      </c>
      <c r="G111">
        <v>50.6</v>
      </c>
    </row>
    <row r="112" spans="1:7" x14ac:dyDescent="0.25">
      <c r="A112" t="s">
        <v>226</v>
      </c>
      <c r="B112" t="s">
        <v>3437</v>
      </c>
      <c r="C112" t="s">
        <v>243</v>
      </c>
      <c r="D112" t="s">
        <v>92</v>
      </c>
      <c r="E112" t="s">
        <v>93</v>
      </c>
      <c r="F112" t="s">
        <v>3379</v>
      </c>
      <c r="G112">
        <v>125.2</v>
      </c>
    </row>
    <row r="113" spans="1:7" x14ac:dyDescent="0.25">
      <c r="A113" t="s">
        <v>2577</v>
      </c>
      <c r="B113" t="s">
        <v>3424</v>
      </c>
      <c r="C113" t="s">
        <v>1766</v>
      </c>
      <c r="D113" t="s">
        <v>441</v>
      </c>
      <c r="E113" t="s">
        <v>35</v>
      </c>
      <c r="F113" t="s">
        <v>3384</v>
      </c>
      <c r="G113">
        <v>92.5</v>
      </c>
    </row>
    <row r="114" spans="1:7" x14ac:dyDescent="0.25">
      <c r="A114" t="s">
        <v>3438</v>
      </c>
      <c r="B114" t="s">
        <v>397</v>
      </c>
      <c r="C114" t="s">
        <v>1145</v>
      </c>
      <c r="D114" t="s">
        <v>229</v>
      </c>
      <c r="E114" t="s">
        <v>60</v>
      </c>
      <c r="F114" t="s">
        <v>3379</v>
      </c>
      <c r="G114">
        <v>61.4</v>
      </c>
    </row>
    <row r="115" spans="1:7" x14ac:dyDescent="0.25">
      <c r="A115" t="s">
        <v>3439</v>
      </c>
      <c r="B115" t="s">
        <v>1100</v>
      </c>
      <c r="C115" t="s">
        <v>463</v>
      </c>
      <c r="D115" t="s">
        <v>103</v>
      </c>
      <c r="E115" t="s">
        <v>82</v>
      </c>
      <c r="F115" t="s">
        <v>3382</v>
      </c>
      <c r="G115">
        <v>85.9</v>
      </c>
    </row>
    <row r="116" spans="1:7" x14ac:dyDescent="0.25">
      <c r="A116" t="s">
        <v>2280</v>
      </c>
      <c r="B116" t="s">
        <v>1943</v>
      </c>
      <c r="C116" t="s">
        <v>2451</v>
      </c>
      <c r="D116" t="s">
        <v>161</v>
      </c>
      <c r="E116" t="s">
        <v>93</v>
      </c>
      <c r="F116" t="s">
        <v>3379</v>
      </c>
      <c r="G116">
        <v>88.6</v>
      </c>
    </row>
    <row r="117" spans="1:7" x14ac:dyDescent="0.25">
      <c r="A117" t="s">
        <v>1082</v>
      </c>
      <c r="B117" t="s">
        <v>1304</v>
      </c>
      <c r="C117" t="s">
        <v>1790</v>
      </c>
      <c r="D117" t="s">
        <v>284</v>
      </c>
      <c r="E117" t="s">
        <v>134</v>
      </c>
      <c r="F117" t="s">
        <v>3384</v>
      </c>
      <c r="G117">
        <v>29</v>
      </c>
    </row>
    <row r="118" spans="1:7" x14ac:dyDescent="0.25">
      <c r="A118" t="s">
        <v>488</v>
      </c>
      <c r="B118" t="s">
        <v>3440</v>
      </c>
      <c r="C118" t="s">
        <v>1785</v>
      </c>
      <c r="D118" t="s">
        <v>269</v>
      </c>
      <c r="E118" t="s">
        <v>70</v>
      </c>
      <c r="F118" t="s">
        <v>3382</v>
      </c>
      <c r="G118">
        <v>63.4</v>
      </c>
    </row>
    <row r="119" spans="1:7" x14ac:dyDescent="0.25">
      <c r="A119" t="s">
        <v>3441</v>
      </c>
      <c r="B119" t="s">
        <v>549</v>
      </c>
      <c r="C119" t="s">
        <v>277</v>
      </c>
      <c r="D119" t="s">
        <v>521</v>
      </c>
      <c r="E119" t="s">
        <v>152</v>
      </c>
      <c r="F119" t="s">
        <v>3379</v>
      </c>
      <c r="G119">
        <v>54.8</v>
      </c>
    </row>
    <row r="120" spans="1:7" x14ac:dyDescent="0.25">
      <c r="A120" t="s">
        <v>242</v>
      </c>
      <c r="B120" t="s">
        <v>3442</v>
      </c>
      <c r="C120" t="s">
        <v>750</v>
      </c>
      <c r="D120" t="s">
        <v>190</v>
      </c>
      <c r="E120" t="s">
        <v>60</v>
      </c>
      <c r="F120" t="s">
        <v>3384</v>
      </c>
      <c r="G120">
        <v>63.1</v>
      </c>
    </row>
    <row r="121" spans="1:7" x14ac:dyDescent="0.25">
      <c r="A121" t="s">
        <v>2737</v>
      </c>
      <c r="B121" t="s">
        <v>3443</v>
      </c>
      <c r="C121" t="s">
        <v>414</v>
      </c>
      <c r="D121" t="s">
        <v>124</v>
      </c>
      <c r="E121" t="s">
        <v>60</v>
      </c>
      <c r="F121" t="s">
        <v>3384</v>
      </c>
      <c r="G121">
        <v>115.4</v>
      </c>
    </row>
    <row r="122" spans="1:7" x14ac:dyDescent="0.25">
      <c r="A122" t="s">
        <v>1959</v>
      </c>
      <c r="B122" t="s">
        <v>413</v>
      </c>
      <c r="C122" t="s">
        <v>601</v>
      </c>
      <c r="D122" t="s">
        <v>269</v>
      </c>
      <c r="E122" t="s">
        <v>70</v>
      </c>
      <c r="F122" t="s">
        <v>3379</v>
      </c>
      <c r="G122">
        <v>75</v>
      </c>
    </row>
    <row r="123" spans="1:7" x14ac:dyDescent="0.25">
      <c r="A123" t="s">
        <v>2291</v>
      </c>
      <c r="B123" t="s">
        <v>32</v>
      </c>
      <c r="C123" t="s">
        <v>811</v>
      </c>
      <c r="D123" t="s">
        <v>48</v>
      </c>
      <c r="E123" t="s">
        <v>35</v>
      </c>
      <c r="F123" t="s">
        <v>3384</v>
      </c>
      <c r="G123">
        <v>141.30000000000001</v>
      </c>
    </row>
    <row r="124" spans="1:7" x14ac:dyDescent="0.25">
      <c r="A124" t="s">
        <v>3444</v>
      </c>
      <c r="B124" t="s">
        <v>1723</v>
      </c>
      <c r="C124" t="s">
        <v>637</v>
      </c>
      <c r="D124" t="s">
        <v>151</v>
      </c>
      <c r="E124" t="s">
        <v>152</v>
      </c>
      <c r="F124" t="s">
        <v>3379</v>
      </c>
      <c r="G124">
        <v>47.6</v>
      </c>
    </row>
    <row r="125" spans="1:7" x14ac:dyDescent="0.25">
      <c r="A125" t="s">
        <v>3445</v>
      </c>
      <c r="B125" t="s">
        <v>3446</v>
      </c>
      <c r="C125" t="s">
        <v>587</v>
      </c>
      <c r="D125" t="s">
        <v>521</v>
      </c>
      <c r="E125" t="s">
        <v>152</v>
      </c>
      <c r="F125" t="s">
        <v>3379</v>
      </c>
      <c r="G125">
        <v>65.3</v>
      </c>
    </row>
    <row r="126" spans="1:7" x14ac:dyDescent="0.25">
      <c r="A126" t="s">
        <v>3447</v>
      </c>
      <c r="B126" t="s">
        <v>1092</v>
      </c>
      <c r="C126" t="s">
        <v>726</v>
      </c>
      <c r="D126" t="s">
        <v>284</v>
      </c>
      <c r="E126" t="s">
        <v>134</v>
      </c>
      <c r="F126" t="s">
        <v>3379</v>
      </c>
      <c r="G126">
        <v>119.1</v>
      </c>
    </row>
    <row r="127" spans="1:7" x14ac:dyDescent="0.25">
      <c r="A127" t="s">
        <v>2553</v>
      </c>
      <c r="B127" t="s">
        <v>3448</v>
      </c>
      <c r="C127" t="s">
        <v>1563</v>
      </c>
      <c r="D127" t="s">
        <v>133</v>
      </c>
      <c r="E127" t="s">
        <v>134</v>
      </c>
      <c r="F127" t="s">
        <v>3379</v>
      </c>
      <c r="G127">
        <v>84.2</v>
      </c>
    </row>
    <row r="128" spans="1:7" x14ac:dyDescent="0.25">
      <c r="A128" t="s">
        <v>2482</v>
      </c>
      <c r="B128" t="s">
        <v>3314</v>
      </c>
      <c r="C128" t="s">
        <v>1483</v>
      </c>
      <c r="D128" t="s">
        <v>378</v>
      </c>
      <c r="E128" t="s">
        <v>93</v>
      </c>
      <c r="F128" t="s">
        <v>3384</v>
      </c>
      <c r="G128">
        <v>84.3</v>
      </c>
    </row>
    <row r="129" spans="1:7" x14ac:dyDescent="0.25">
      <c r="A129" t="s">
        <v>3149</v>
      </c>
      <c r="B129" t="s">
        <v>1231</v>
      </c>
      <c r="C129" t="s">
        <v>713</v>
      </c>
      <c r="D129" t="s">
        <v>34</v>
      </c>
      <c r="E129" t="s">
        <v>35</v>
      </c>
      <c r="F129" t="s">
        <v>3379</v>
      </c>
      <c r="G129">
        <v>12.7</v>
      </c>
    </row>
    <row r="130" spans="1:7" x14ac:dyDescent="0.25">
      <c r="A130" t="s">
        <v>3449</v>
      </c>
      <c r="B130" t="s">
        <v>489</v>
      </c>
      <c r="C130" t="s">
        <v>1563</v>
      </c>
      <c r="D130" t="s">
        <v>169</v>
      </c>
      <c r="E130" t="s">
        <v>70</v>
      </c>
      <c r="F130" t="s">
        <v>3379</v>
      </c>
      <c r="G130">
        <v>62.8</v>
      </c>
    </row>
    <row r="131" spans="1:7" x14ac:dyDescent="0.25">
      <c r="A131" t="s">
        <v>358</v>
      </c>
      <c r="B131" t="s">
        <v>3450</v>
      </c>
      <c r="C131" t="s">
        <v>821</v>
      </c>
      <c r="D131" t="s">
        <v>169</v>
      </c>
      <c r="E131" t="s">
        <v>70</v>
      </c>
      <c r="F131" t="s">
        <v>3379</v>
      </c>
      <c r="G131">
        <v>44.3</v>
      </c>
    </row>
    <row r="132" spans="1:7" x14ac:dyDescent="0.25">
      <c r="A132" t="s">
        <v>2323</v>
      </c>
      <c r="B132" t="s">
        <v>2508</v>
      </c>
      <c r="C132" t="s">
        <v>798</v>
      </c>
      <c r="D132" t="s">
        <v>184</v>
      </c>
      <c r="E132" t="s">
        <v>152</v>
      </c>
      <c r="F132" t="s">
        <v>3379</v>
      </c>
      <c r="G132">
        <v>149.9</v>
      </c>
    </row>
    <row r="133" spans="1:7" x14ac:dyDescent="0.25">
      <c r="A133" t="s">
        <v>2779</v>
      </c>
      <c r="B133" t="s">
        <v>1731</v>
      </c>
      <c r="C133" t="s">
        <v>354</v>
      </c>
      <c r="D133" t="s">
        <v>229</v>
      </c>
      <c r="E133" t="s">
        <v>60</v>
      </c>
      <c r="F133" t="s">
        <v>3379</v>
      </c>
      <c r="G133">
        <v>49.7</v>
      </c>
    </row>
    <row r="134" spans="1:7" x14ac:dyDescent="0.25">
      <c r="A134" t="s">
        <v>1406</v>
      </c>
      <c r="B134" t="s">
        <v>1562</v>
      </c>
      <c r="C134" t="s">
        <v>373</v>
      </c>
      <c r="D134" t="s">
        <v>48</v>
      </c>
      <c r="E134" t="s">
        <v>35</v>
      </c>
      <c r="F134" t="s">
        <v>3384</v>
      </c>
      <c r="G134">
        <v>133.30000000000001</v>
      </c>
    </row>
    <row r="135" spans="1:7" x14ac:dyDescent="0.25">
      <c r="A135" t="s">
        <v>1214</v>
      </c>
      <c r="B135" t="s">
        <v>1746</v>
      </c>
      <c r="C135" t="s">
        <v>1216</v>
      </c>
      <c r="D135" t="s">
        <v>521</v>
      </c>
      <c r="E135" t="s">
        <v>152</v>
      </c>
      <c r="F135" t="s">
        <v>3382</v>
      </c>
      <c r="G135">
        <v>103.1</v>
      </c>
    </row>
    <row r="136" spans="1:7" x14ac:dyDescent="0.25">
      <c r="A136" t="s">
        <v>2675</v>
      </c>
      <c r="B136" t="s">
        <v>3451</v>
      </c>
      <c r="C136" t="s">
        <v>1278</v>
      </c>
      <c r="D136" t="s">
        <v>151</v>
      </c>
      <c r="E136" t="s">
        <v>152</v>
      </c>
      <c r="F136" t="s">
        <v>3384</v>
      </c>
      <c r="G136">
        <v>54.4</v>
      </c>
    </row>
    <row r="137" spans="1:7" x14ac:dyDescent="0.25">
      <c r="A137" t="s">
        <v>2688</v>
      </c>
      <c r="B137" t="s">
        <v>1321</v>
      </c>
      <c r="C137" t="s">
        <v>446</v>
      </c>
      <c r="D137" t="s">
        <v>115</v>
      </c>
      <c r="E137" t="s">
        <v>35</v>
      </c>
      <c r="F137" t="s">
        <v>3384</v>
      </c>
      <c r="G137">
        <v>83.8</v>
      </c>
    </row>
    <row r="138" spans="1:7" x14ac:dyDescent="0.25">
      <c r="A138" t="s">
        <v>3452</v>
      </c>
      <c r="B138" t="s">
        <v>3453</v>
      </c>
      <c r="C138" t="s">
        <v>1389</v>
      </c>
      <c r="D138" t="s">
        <v>124</v>
      </c>
      <c r="E138" t="s">
        <v>60</v>
      </c>
      <c r="F138" t="s">
        <v>3379</v>
      </c>
      <c r="G138">
        <v>126.9</v>
      </c>
    </row>
    <row r="139" spans="1:7" x14ac:dyDescent="0.25">
      <c r="A139" t="s">
        <v>1509</v>
      </c>
      <c r="B139" t="s">
        <v>2101</v>
      </c>
      <c r="C139" t="s">
        <v>626</v>
      </c>
      <c r="D139" t="s">
        <v>190</v>
      </c>
      <c r="E139" t="s">
        <v>60</v>
      </c>
      <c r="F139" t="s">
        <v>3379</v>
      </c>
      <c r="G139">
        <v>133.1</v>
      </c>
    </row>
    <row r="140" spans="1:7" x14ac:dyDescent="0.25">
      <c r="A140" t="s">
        <v>1740</v>
      </c>
      <c r="B140" t="s">
        <v>3442</v>
      </c>
      <c r="C140" t="s">
        <v>927</v>
      </c>
      <c r="D140" t="s">
        <v>69</v>
      </c>
      <c r="E140" t="s">
        <v>70</v>
      </c>
      <c r="F140" t="s">
        <v>3384</v>
      </c>
      <c r="G140">
        <v>28.3</v>
      </c>
    </row>
    <row r="141" spans="1:7" x14ac:dyDescent="0.25">
      <c r="A141" t="s">
        <v>3454</v>
      </c>
      <c r="B141" t="s">
        <v>1921</v>
      </c>
      <c r="C141" t="s">
        <v>1125</v>
      </c>
      <c r="D141" t="s">
        <v>190</v>
      </c>
      <c r="E141" t="s">
        <v>60</v>
      </c>
      <c r="F141" t="s">
        <v>3379</v>
      </c>
      <c r="G141">
        <v>54.2</v>
      </c>
    </row>
    <row r="142" spans="1:7" x14ac:dyDescent="0.25">
      <c r="A142" t="s">
        <v>824</v>
      </c>
      <c r="B142" t="s">
        <v>2027</v>
      </c>
      <c r="C142" t="s">
        <v>935</v>
      </c>
      <c r="D142" t="s">
        <v>92</v>
      </c>
      <c r="E142" t="s">
        <v>93</v>
      </c>
      <c r="F142" t="s">
        <v>3379</v>
      </c>
      <c r="G142">
        <v>53.6</v>
      </c>
    </row>
    <row r="143" spans="1:7" x14ac:dyDescent="0.25">
      <c r="A143" t="s">
        <v>3455</v>
      </c>
      <c r="B143" t="s">
        <v>3456</v>
      </c>
      <c r="C143" t="s">
        <v>1453</v>
      </c>
      <c r="D143" t="s">
        <v>34</v>
      </c>
      <c r="E143" t="s">
        <v>35</v>
      </c>
      <c r="F143" t="s">
        <v>3379</v>
      </c>
      <c r="G143">
        <v>11.1</v>
      </c>
    </row>
    <row r="144" spans="1:7" x14ac:dyDescent="0.25">
      <c r="A144" t="s">
        <v>1715</v>
      </c>
      <c r="B144" t="s">
        <v>3277</v>
      </c>
      <c r="C144" t="s">
        <v>550</v>
      </c>
      <c r="D144" t="s">
        <v>92</v>
      </c>
      <c r="E144" t="s">
        <v>93</v>
      </c>
      <c r="F144" t="s">
        <v>3379</v>
      </c>
      <c r="G144">
        <v>91.7</v>
      </c>
    </row>
    <row r="145" spans="1:7" x14ac:dyDescent="0.25">
      <c r="A145" t="s">
        <v>3196</v>
      </c>
      <c r="B145" t="s">
        <v>543</v>
      </c>
      <c r="C145" t="s">
        <v>811</v>
      </c>
      <c r="D145" t="s">
        <v>521</v>
      </c>
      <c r="E145" t="s">
        <v>152</v>
      </c>
      <c r="F145" t="s">
        <v>3384</v>
      </c>
      <c r="G145">
        <v>128.9</v>
      </c>
    </row>
    <row r="146" spans="1:7" x14ac:dyDescent="0.25">
      <c r="A146" t="s">
        <v>902</v>
      </c>
      <c r="B146" t="s">
        <v>2011</v>
      </c>
      <c r="C146" t="s">
        <v>1563</v>
      </c>
      <c r="D146" t="s">
        <v>190</v>
      </c>
      <c r="E146" t="s">
        <v>60</v>
      </c>
      <c r="F146" t="s">
        <v>3384</v>
      </c>
      <c r="G146">
        <v>60.3</v>
      </c>
    </row>
    <row r="147" spans="1:7" x14ac:dyDescent="0.25">
      <c r="A147" t="s">
        <v>2222</v>
      </c>
      <c r="B147" t="s">
        <v>2641</v>
      </c>
      <c r="C147" t="s">
        <v>47</v>
      </c>
      <c r="D147" t="s">
        <v>69</v>
      </c>
      <c r="E147" t="s">
        <v>70</v>
      </c>
      <c r="F147" t="s">
        <v>3379</v>
      </c>
      <c r="G147">
        <v>112.3</v>
      </c>
    </row>
    <row r="148" spans="1:7" x14ac:dyDescent="0.25">
      <c r="A148" t="s">
        <v>2972</v>
      </c>
      <c r="B148" t="s">
        <v>2159</v>
      </c>
      <c r="C148" t="s">
        <v>2094</v>
      </c>
      <c r="D148" t="s">
        <v>48</v>
      </c>
      <c r="E148" t="s">
        <v>35</v>
      </c>
      <c r="F148" t="s">
        <v>3384</v>
      </c>
      <c r="G148">
        <v>96</v>
      </c>
    </row>
    <row r="149" spans="1:7" x14ac:dyDescent="0.25">
      <c r="A149" t="s">
        <v>1557</v>
      </c>
      <c r="B149" t="s">
        <v>3457</v>
      </c>
      <c r="C149" t="s">
        <v>881</v>
      </c>
      <c r="D149" t="s">
        <v>284</v>
      </c>
      <c r="E149" t="s">
        <v>134</v>
      </c>
      <c r="F149" t="s">
        <v>3379</v>
      </c>
      <c r="G149">
        <v>59.5</v>
      </c>
    </row>
    <row r="150" spans="1:7" x14ac:dyDescent="0.25">
      <c r="A150" t="s">
        <v>3458</v>
      </c>
      <c r="B150" t="s">
        <v>3459</v>
      </c>
      <c r="C150" t="s">
        <v>520</v>
      </c>
      <c r="D150" t="s">
        <v>441</v>
      </c>
      <c r="E150" t="s">
        <v>35</v>
      </c>
      <c r="F150" t="s">
        <v>3379</v>
      </c>
      <c r="G150">
        <v>25.5</v>
      </c>
    </row>
    <row r="151" spans="1:7" x14ac:dyDescent="0.25">
      <c r="A151" t="s">
        <v>3460</v>
      </c>
      <c r="B151" t="s">
        <v>906</v>
      </c>
      <c r="C151" t="s">
        <v>573</v>
      </c>
      <c r="D151" t="s">
        <v>34</v>
      </c>
      <c r="E151" t="s">
        <v>35</v>
      </c>
      <c r="F151" t="s">
        <v>3379</v>
      </c>
      <c r="G151">
        <v>107.9</v>
      </c>
    </row>
    <row r="152" spans="1:7" x14ac:dyDescent="0.25">
      <c r="A152" t="s">
        <v>3461</v>
      </c>
      <c r="B152" t="s">
        <v>3462</v>
      </c>
      <c r="C152" t="s">
        <v>414</v>
      </c>
      <c r="D152" t="s">
        <v>103</v>
      </c>
      <c r="E152" t="s">
        <v>82</v>
      </c>
      <c r="F152" t="s">
        <v>3384</v>
      </c>
      <c r="G152">
        <v>128.9</v>
      </c>
    </row>
    <row r="153" spans="1:7" x14ac:dyDescent="0.25">
      <c r="A153" t="s">
        <v>267</v>
      </c>
      <c r="B153" t="s">
        <v>413</v>
      </c>
      <c r="C153" t="s">
        <v>895</v>
      </c>
      <c r="D153" t="s">
        <v>229</v>
      </c>
      <c r="E153" t="s">
        <v>60</v>
      </c>
      <c r="F153" t="s">
        <v>3384</v>
      </c>
      <c r="G153">
        <v>104.4</v>
      </c>
    </row>
    <row r="154" spans="1:7" x14ac:dyDescent="0.25">
      <c r="A154" t="s">
        <v>3235</v>
      </c>
      <c r="B154" t="s">
        <v>722</v>
      </c>
      <c r="C154" t="s">
        <v>463</v>
      </c>
      <c r="D154" t="s">
        <v>34</v>
      </c>
      <c r="E154" t="s">
        <v>35</v>
      </c>
      <c r="F154" t="s">
        <v>3379</v>
      </c>
      <c r="G154">
        <v>7.6</v>
      </c>
    </row>
    <row r="155" spans="1:7" x14ac:dyDescent="0.25">
      <c r="A155" t="s">
        <v>1497</v>
      </c>
      <c r="B155" t="s">
        <v>2180</v>
      </c>
      <c r="C155" t="s">
        <v>1516</v>
      </c>
      <c r="D155" t="s">
        <v>235</v>
      </c>
      <c r="E155" t="s">
        <v>70</v>
      </c>
      <c r="F155" t="s">
        <v>3379</v>
      </c>
      <c r="G155">
        <v>36.4</v>
      </c>
    </row>
    <row r="156" spans="1:7" x14ac:dyDescent="0.25">
      <c r="A156" t="s">
        <v>2833</v>
      </c>
      <c r="B156" t="s">
        <v>1129</v>
      </c>
      <c r="C156" t="s">
        <v>68</v>
      </c>
      <c r="D156" t="s">
        <v>175</v>
      </c>
      <c r="E156" t="s">
        <v>134</v>
      </c>
      <c r="F156" t="s">
        <v>3379</v>
      </c>
      <c r="G156">
        <v>15.1</v>
      </c>
    </row>
    <row r="157" spans="1:7" x14ac:dyDescent="0.25">
      <c r="A157" t="s">
        <v>2829</v>
      </c>
      <c r="B157" t="s">
        <v>310</v>
      </c>
      <c r="C157" t="s">
        <v>511</v>
      </c>
      <c r="D157" t="s">
        <v>184</v>
      </c>
      <c r="E157" t="s">
        <v>152</v>
      </c>
      <c r="F157" t="s">
        <v>3384</v>
      </c>
      <c r="G157">
        <v>87.7</v>
      </c>
    </row>
    <row r="158" spans="1:7" x14ac:dyDescent="0.25">
      <c r="A158" t="s">
        <v>2193</v>
      </c>
      <c r="B158" t="s">
        <v>3463</v>
      </c>
      <c r="C158" t="s">
        <v>1125</v>
      </c>
      <c r="D158" t="s">
        <v>133</v>
      </c>
      <c r="E158" t="s">
        <v>134</v>
      </c>
      <c r="F158" t="s">
        <v>3382</v>
      </c>
      <c r="G158">
        <v>114.7</v>
      </c>
    </row>
    <row r="159" spans="1:7" x14ac:dyDescent="0.25">
      <c r="A159" t="s">
        <v>2229</v>
      </c>
      <c r="B159" t="s">
        <v>3060</v>
      </c>
      <c r="C159" t="s">
        <v>696</v>
      </c>
      <c r="D159" t="s">
        <v>81</v>
      </c>
      <c r="E159" t="s">
        <v>82</v>
      </c>
      <c r="F159" t="s">
        <v>3384</v>
      </c>
      <c r="G159">
        <v>21</v>
      </c>
    </row>
    <row r="160" spans="1:7" x14ac:dyDescent="0.25">
      <c r="A160" t="s">
        <v>3464</v>
      </c>
      <c r="B160" t="s">
        <v>2824</v>
      </c>
      <c r="C160" t="s">
        <v>1278</v>
      </c>
      <c r="D160" t="s">
        <v>175</v>
      </c>
      <c r="E160" t="s">
        <v>134</v>
      </c>
      <c r="F160" t="s">
        <v>3379</v>
      </c>
      <c r="G160">
        <v>126.6</v>
      </c>
    </row>
    <row r="161" spans="1:7" x14ac:dyDescent="0.25">
      <c r="A161" t="s">
        <v>2133</v>
      </c>
      <c r="B161" t="s">
        <v>1156</v>
      </c>
      <c r="C161" t="s">
        <v>935</v>
      </c>
      <c r="D161" t="s">
        <v>184</v>
      </c>
      <c r="E161" t="s">
        <v>152</v>
      </c>
      <c r="F161" t="s">
        <v>3379</v>
      </c>
      <c r="G161">
        <v>85.5</v>
      </c>
    </row>
    <row r="162" spans="1:7" x14ac:dyDescent="0.25">
      <c r="A162" t="s">
        <v>1926</v>
      </c>
      <c r="B162" t="s">
        <v>1249</v>
      </c>
      <c r="C162" t="s">
        <v>132</v>
      </c>
      <c r="D162" t="s">
        <v>175</v>
      </c>
      <c r="E162" t="s">
        <v>134</v>
      </c>
      <c r="F162" t="s">
        <v>3384</v>
      </c>
      <c r="G162">
        <v>105</v>
      </c>
    </row>
    <row r="163" spans="1:7" x14ac:dyDescent="0.25">
      <c r="A163" t="s">
        <v>739</v>
      </c>
      <c r="B163" t="s">
        <v>2090</v>
      </c>
      <c r="C163" t="s">
        <v>2164</v>
      </c>
      <c r="D163" t="s">
        <v>81</v>
      </c>
      <c r="E163" t="s">
        <v>82</v>
      </c>
      <c r="F163" t="s">
        <v>3379</v>
      </c>
      <c r="G163">
        <v>145.9</v>
      </c>
    </row>
    <row r="164" spans="1:7" x14ac:dyDescent="0.25">
      <c r="A164" t="s">
        <v>3465</v>
      </c>
      <c r="B164" t="s">
        <v>1651</v>
      </c>
      <c r="C164" t="s">
        <v>1056</v>
      </c>
      <c r="D164" t="s">
        <v>269</v>
      </c>
      <c r="E164" t="s">
        <v>70</v>
      </c>
      <c r="F164" t="s">
        <v>3379</v>
      </c>
      <c r="G164">
        <v>17.100000000000001</v>
      </c>
    </row>
    <row r="165" spans="1:7" x14ac:dyDescent="0.25">
      <c r="A165" t="s">
        <v>890</v>
      </c>
      <c r="B165" t="s">
        <v>3193</v>
      </c>
      <c r="C165" t="s">
        <v>1442</v>
      </c>
      <c r="D165" t="s">
        <v>69</v>
      </c>
      <c r="E165" t="s">
        <v>70</v>
      </c>
      <c r="F165" t="s">
        <v>3382</v>
      </c>
      <c r="G165">
        <v>135.69999999999999</v>
      </c>
    </row>
    <row r="166" spans="1:7" x14ac:dyDescent="0.25">
      <c r="A166" t="s">
        <v>2721</v>
      </c>
      <c r="B166" t="s">
        <v>614</v>
      </c>
      <c r="C166" t="s">
        <v>1785</v>
      </c>
      <c r="D166" t="s">
        <v>648</v>
      </c>
      <c r="E166" t="s">
        <v>134</v>
      </c>
      <c r="F166" t="s">
        <v>3379</v>
      </c>
      <c r="G166">
        <v>23.3</v>
      </c>
    </row>
    <row r="167" spans="1:7" x14ac:dyDescent="0.25">
      <c r="A167" t="s">
        <v>1277</v>
      </c>
      <c r="B167" t="s">
        <v>1486</v>
      </c>
      <c r="C167" t="s">
        <v>414</v>
      </c>
      <c r="D167" t="s">
        <v>250</v>
      </c>
      <c r="E167" t="s">
        <v>82</v>
      </c>
      <c r="F167" t="s">
        <v>3379</v>
      </c>
      <c r="G167">
        <v>62</v>
      </c>
    </row>
    <row r="168" spans="1:7" x14ac:dyDescent="0.25">
      <c r="A168" t="s">
        <v>2347</v>
      </c>
      <c r="B168" t="s">
        <v>3466</v>
      </c>
      <c r="C168" t="s">
        <v>3157</v>
      </c>
      <c r="D168" t="s">
        <v>190</v>
      </c>
      <c r="E168" t="s">
        <v>60</v>
      </c>
      <c r="F168" t="s">
        <v>3379</v>
      </c>
      <c r="G168">
        <v>128.5</v>
      </c>
    </row>
    <row r="169" spans="1:7" x14ac:dyDescent="0.25">
      <c r="A169" t="s">
        <v>3467</v>
      </c>
      <c r="B169" t="s">
        <v>3119</v>
      </c>
      <c r="C169" t="s">
        <v>463</v>
      </c>
      <c r="D169" t="s">
        <v>229</v>
      </c>
      <c r="E169" t="s">
        <v>60</v>
      </c>
      <c r="F169" t="s">
        <v>3382</v>
      </c>
      <c r="G169">
        <v>136.4</v>
      </c>
    </row>
    <row r="170" spans="1:7" x14ac:dyDescent="0.25">
      <c r="A170" t="s">
        <v>3221</v>
      </c>
      <c r="B170" t="s">
        <v>2738</v>
      </c>
      <c r="C170" t="s">
        <v>550</v>
      </c>
      <c r="D170" t="s">
        <v>169</v>
      </c>
      <c r="E170" t="s">
        <v>70</v>
      </c>
      <c r="F170" t="s">
        <v>3379</v>
      </c>
      <c r="G170">
        <v>78.400000000000006</v>
      </c>
    </row>
    <row r="171" spans="1:7" x14ac:dyDescent="0.25">
      <c r="A171" t="s">
        <v>3468</v>
      </c>
      <c r="B171" t="s">
        <v>1939</v>
      </c>
      <c r="C171" t="s">
        <v>825</v>
      </c>
      <c r="D171" t="s">
        <v>521</v>
      </c>
      <c r="E171" t="s">
        <v>152</v>
      </c>
      <c r="F171" t="s">
        <v>3384</v>
      </c>
      <c r="G171">
        <v>91.1</v>
      </c>
    </row>
    <row r="172" spans="1:7" x14ac:dyDescent="0.25">
      <c r="A172" t="s">
        <v>2760</v>
      </c>
      <c r="B172" t="s">
        <v>3469</v>
      </c>
      <c r="C172" t="s">
        <v>895</v>
      </c>
      <c r="D172" t="s">
        <v>103</v>
      </c>
      <c r="E172" t="s">
        <v>82</v>
      </c>
      <c r="F172" t="s">
        <v>3379</v>
      </c>
      <c r="G172">
        <v>107.7</v>
      </c>
    </row>
    <row r="173" spans="1:7" x14ac:dyDescent="0.25">
      <c r="A173" t="s">
        <v>3470</v>
      </c>
      <c r="B173" t="s">
        <v>2406</v>
      </c>
      <c r="C173" t="s">
        <v>475</v>
      </c>
      <c r="D173" t="s">
        <v>269</v>
      </c>
      <c r="E173" t="s">
        <v>70</v>
      </c>
      <c r="F173" t="s">
        <v>3379</v>
      </c>
      <c r="G173">
        <v>125.8</v>
      </c>
    </row>
    <row r="174" spans="1:7" x14ac:dyDescent="0.25">
      <c r="A174" t="s">
        <v>3471</v>
      </c>
      <c r="B174" t="s">
        <v>3472</v>
      </c>
      <c r="C174" t="s">
        <v>47</v>
      </c>
      <c r="D174" t="s">
        <v>295</v>
      </c>
      <c r="E174" t="s">
        <v>152</v>
      </c>
      <c r="F174" t="s">
        <v>3379</v>
      </c>
      <c r="G174">
        <v>22.6</v>
      </c>
    </row>
    <row r="175" spans="1:7" x14ac:dyDescent="0.25">
      <c r="A175" t="s">
        <v>3473</v>
      </c>
      <c r="B175" t="s">
        <v>2126</v>
      </c>
      <c r="C175" t="s">
        <v>762</v>
      </c>
      <c r="D175" t="s">
        <v>133</v>
      </c>
      <c r="E175" t="s">
        <v>134</v>
      </c>
      <c r="F175" t="s">
        <v>3379</v>
      </c>
      <c r="G175">
        <v>122.5</v>
      </c>
    </row>
    <row r="176" spans="1:7" x14ac:dyDescent="0.25">
      <c r="A176" t="s">
        <v>1851</v>
      </c>
      <c r="B176" t="s">
        <v>2888</v>
      </c>
      <c r="C176" t="s">
        <v>47</v>
      </c>
      <c r="D176" t="s">
        <v>229</v>
      </c>
      <c r="E176" t="s">
        <v>60</v>
      </c>
      <c r="F176" t="s">
        <v>3379</v>
      </c>
      <c r="G176">
        <v>74.8</v>
      </c>
    </row>
    <row r="177" spans="1:7" x14ac:dyDescent="0.25">
      <c r="A177" t="s">
        <v>2075</v>
      </c>
      <c r="B177" t="s">
        <v>3430</v>
      </c>
      <c r="C177" t="s">
        <v>414</v>
      </c>
      <c r="D177" t="s">
        <v>269</v>
      </c>
      <c r="E177" t="s">
        <v>70</v>
      </c>
      <c r="F177" t="s">
        <v>3379</v>
      </c>
      <c r="G177">
        <v>70.3</v>
      </c>
    </row>
    <row r="178" spans="1:7" x14ac:dyDescent="0.25">
      <c r="A178" t="s">
        <v>3474</v>
      </c>
      <c r="B178" t="s">
        <v>1899</v>
      </c>
      <c r="C178" t="s">
        <v>772</v>
      </c>
      <c r="D178" t="s">
        <v>151</v>
      </c>
      <c r="E178" t="s">
        <v>152</v>
      </c>
      <c r="F178" t="s">
        <v>3379</v>
      </c>
      <c r="G178">
        <v>66.5</v>
      </c>
    </row>
    <row r="179" spans="1:7" x14ac:dyDescent="0.25">
      <c r="A179" t="s">
        <v>3475</v>
      </c>
      <c r="B179" t="s">
        <v>3240</v>
      </c>
      <c r="C179" t="s">
        <v>1424</v>
      </c>
      <c r="D179" t="s">
        <v>133</v>
      </c>
      <c r="E179" t="s">
        <v>134</v>
      </c>
      <c r="F179" t="s">
        <v>3379</v>
      </c>
      <c r="G179">
        <v>78.8</v>
      </c>
    </row>
    <row r="180" spans="1:7" x14ac:dyDescent="0.25">
      <c r="A180" t="s">
        <v>1010</v>
      </c>
      <c r="B180" t="s">
        <v>658</v>
      </c>
      <c r="C180" t="s">
        <v>511</v>
      </c>
      <c r="D180" t="s">
        <v>269</v>
      </c>
      <c r="E180" t="s">
        <v>70</v>
      </c>
      <c r="F180" t="s">
        <v>3379</v>
      </c>
      <c r="G180">
        <v>142</v>
      </c>
    </row>
    <row r="181" spans="1:7" x14ac:dyDescent="0.25">
      <c r="A181" t="s">
        <v>1690</v>
      </c>
      <c r="B181" t="s">
        <v>3456</v>
      </c>
      <c r="C181" t="s">
        <v>221</v>
      </c>
      <c r="D181" t="s">
        <v>34</v>
      </c>
      <c r="E181" t="s">
        <v>35</v>
      </c>
      <c r="F181" t="s">
        <v>3379</v>
      </c>
      <c r="G181">
        <v>84.5</v>
      </c>
    </row>
    <row r="182" spans="1:7" x14ac:dyDescent="0.25">
      <c r="A182" t="s">
        <v>328</v>
      </c>
      <c r="B182" t="s">
        <v>3476</v>
      </c>
      <c r="C182" t="s">
        <v>573</v>
      </c>
      <c r="D182" t="s">
        <v>115</v>
      </c>
      <c r="E182" t="s">
        <v>35</v>
      </c>
      <c r="F182" t="s">
        <v>3379</v>
      </c>
      <c r="G182">
        <v>143.19999999999999</v>
      </c>
    </row>
    <row r="183" spans="1:7" x14ac:dyDescent="0.25">
      <c r="A183" t="s">
        <v>1478</v>
      </c>
      <c r="B183" t="s">
        <v>198</v>
      </c>
      <c r="C183" t="s">
        <v>987</v>
      </c>
      <c r="D183" t="s">
        <v>151</v>
      </c>
      <c r="E183" t="s">
        <v>152</v>
      </c>
      <c r="F183" t="s">
        <v>3379</v>
      </c>
      <c r="G183">
        <v>31.1</v>
      </c>
    </row>
    <row r="184" spans="1:7" x14ac:dyDescent="0.25">
      <c r="A184" t="s">
        <v>1504</v>
      </c>
      <c r="B184" t="s">
        <v>1671</v>
      </c>
      <c r="C184" t="s">
        <v>966</v>
      </c>
      <c r="D184" t="s">
        <v>250</v>
      </c>
      <c r="E184" t="s">
        <v>82</v>
      </c>
      <c r="F184" t="s">
        <v>3379</v>
      </c>
      <c r="G184">
        <v>110</v>
      </c>
    </row>
    <row r="185" spans="1:7" x14ac:dyDescent="0.25">
      <c r="A185" t="s">
        <v>3477</v>
      </c>
      <c r="B185" t="s">
        <v>3410</v>
      </c>
      <c r="C185" t="s">
        <v>1088</v>
      </c>
      <c r="D185" t="s">
        <v>48</v>
      </c>
      <c r="E185" t="s">
        <v>35</v>
      </c>
      <c r="F185" t="s">
        <v>3379</v>
      </c>
      <c r="G185">
        <v>122.8</v>
      </c>
    </row>
    <row r="186" spans="1:7" x14ac:dyDescent="0.25">
      <c r="A186" t="s">
        <v>2302</v>
      </c>
      <c r="B186" t="s">
        <v>2435</v>
      </c>
      <c r="C186" t="s">
        <v>910</v>
      </c>
      <c r="D186" t="s">
        <v>538</v>
      </c>
      <c r="E186" t="s">
        <v>82</v>
      </c>
      <c r="F186" t="s">
        <v>3384</v>
      </c>
      <c r="G186">
        <v>103.5</v>
      </c>
    </row>
    <row r="187" spans="1:7" x14ac:dyDescent="0.25">
      <c r="A187" t="s">
        <v>3478</v>
      </c>
      <c r="B187" t="s">
        <v>3450</v>
      </c>
      <c r="C187" t="s">
        <v>923</v>
      </c>
      <c r="D187" t="s">
        <v>184</v>
      </c>
      <c r="E187" t="s">
        <v>152</v>
      </c>
      <c r="F187" t="s">
        <v>3379</v>
      </c>
      <c r="G187">
        <v>93</v>
      </c>
    </row>
    <row r="188" spans="1:7" x14ac:dyDescent="0.25">
      <c r="A188" t="s">
        <v>1284</v>
      </c>
      <c r="B188" t="s">
        <v>794</v>
      </c>
      <c r="C188" t="s">
        <v>1563</v>
      </c>
      <c r="D188" t="s">
        <v>521</v>
      </c>
      <c r="E188" t="s">
        <v>152</v>
      </c>
      <c r="F188" t="s">
        <v>3384</v>
      </c>
      <c r="G188">
        <v>86.9</v>
      </c>
    </row>
    <row r="189" spans="1:7" x14ac:dyDescent="0.25">
      <c r="A189" t="s">
        <v>158</v>
      </c>
      <c r="B189" t="s">
        <v>880</v>
      </c>
      <c r="C189" t="s">
        <v>221</v>
      </c>
      <c r="D189" t="s">
        <v>34</v>
      </c>
      <c r="E189" t="s">
        <v>35</v>
      </c>
      <c r="F189" t="s">
        <v>3379</v>
      </c>
      <c r="G189">
        <v>129.80000000000001</v>
      </c>
    </row>
    <row r="190" spans="1:7" x14ac:dyDescent="0.25">
      <c r="A190" t="s">
        <v>1622</v>
      </c>
      <c r="B190" t="s">
        <v>3479</v>
      </c>
      <c r="C190" t="s">
        <v>1777</v>
      </c>
      <c r="D190" t="s">
        <v>169</v>
      </c>
      <c r="E190" t="s">
        <v>70</v>
      </c>
      <c r="F190" t="s">
        <v>3379</v>
      </c>
      <c r="G190">
        <v>124.1</v>
      </c>
    </row>
    <row r="191" spans="1:7" x14ac:dyDescent="0.25">
      <c r="A191" t="s">
        <v>3480</v>
      </c>
      <c r="B191" t="s">
        <v>3481</v>
      </c>
      <c r="C191" t="s">
        <v>33</v>
      </c>
      <c r="D191" t="s">
        <v>229</v>
      </c>
      <c r="E191" t="s">
        <v>60</v>
      </c>
      <c r="F191" t="s">
        <v>3382</v>
      </c>
      <c r="G191">
        <v>22.7</v>
      </c>
    </row>
    <row r="192" spans="1:7" x14ac:dyDescent="0.25">
      <c r="A192" t="s">
        <v>2152</v>
      </c>
      <c r="B192" t="s">
        <v>1540</v>
      </c>
      <c r="C192" t="s">
        <v>567</v>
      </c>
      <c r="D192" t="s">
        <v>378</v>
      </c>
      <c r="E192" t="s">
        <v>93</v>
      </c>
      <c r="F192" t="s">
        <v>3379</v>
      </c>
      <c r="G192">
        <v>128</v>
      </c>
    </row>
    <row r="193" spans="1:7" x14ac:dyDescent="0.25">
      <c r="A193" t="s">
        <v>3361</v>
      </c>
      <c r="B193" t="s">
        <v>3163</v>
      </c>
      <c r="C193" t="s">
        <v>1479</v>
      </c>
      <c r="D193" t="s">
        <v>124</v>
      </c>
      <c r="E193" t="s">
        <v>60</v>
      </c>
      <c r="F193" t="s">
        <v>3384</v>
      </c>
      <c r="G193">
        <v>65</v>
      </c>
    </row>
    <row r="194" spans="1:7" x14ac:dyDescent="0.25">
      <c r="A194" t="s">
        <v>1378</v>
      </c>
      <c r="B194" t="s">
        <v>1124</v>
      </c>
      <c r="C194" t="s">
        <v>642</v>
      </c>
      <c r="D194" t="s">
        <v>538</v>
      </c>
      <c r="E194" t="s">
        <v>82</v>
      </c>
      <c r="F194" t="s">
        <v>3379</v>
      </c>
      <c r="G194">
        <v>41.8</v>
      </c>
    </row>
    <row r="195" spans="1:7" x14ac:dyDescent="0.25">
      <c r="A195" t="s">
        <v>3263</v>
      </c>
      <c r="B195" t="s">
        <v>1773</v>
      </c>
      <c r="C195" t="s">
        <v>1807</v>
      </c>
      <c r="D195" t="s">
        <v>175</v>
      </c>
      <c r="E195" t="s">
        <v>134</v>
      </c>
      <c r="F195" t="s">
        <v>3382</v>
      </c>
      <c r="G195">
        <v>131.1</v>
      </c>
    </row>
    <row r="196" spans="1:7" x14ac:dyDescent="0.25">
      <c r="A196" t="s">
        <v>3482</v>
      </c>
      <c r="B196" t="s">
        <v>658</v>
      </c>
      <c r="C196" t="s">
        <v>1232</v>
      </c>
      <c r="D196" t="s">
        <v>124</v>
      </c>
      <c r="E196" t="s">
        <v>60</v>
      </c>
      <c r="F196" t="s">
        <v>3379</v>
      </c>
      <c r="G196">
        <v>67.599999999999994</v>
      </c>
    </row>
    <row r="197" spans="1:7" x14ac:dyDescent="0.25">
      <c r="A197" t="s">
        <v>341</v>
      </c>
      <c r="B197" t="s">
        <v>3483</v>
      </c>
      <c r="C197" t="s">
        <v>910</v>
      </c>
      <c r="D197" t="s">
        <v>229</v>
      </c>
      <c r="E197" t="s">
        <v>60</v>
      </c>
      <c r="F197" t="s">
        <v>3379</v>
      </c>
      <c r="G197">
        <v>122.2</v>
      </c>
    </row>
    <row r="198" spans="1:7" x14ac:dyDescent="0.25">
      <c r="A198" t="s">
        <v>3484</v>
      </c>
      <c r="B198" t="s">
        <v>2927</v>
      </c>
      <c r="C198" t="s">
        <v>696</v>
      </c>
      <c r="D198" t="s">
        <v>59</v>
      </c>
      <c r="E198" t="s">
        <v>60</v>
      </c>
      <c r="F198" t="s">
        <v>3379</v>
      </c>
      <c r="G198">
        <v>43.2</v>
      </c>
    </row>
    <row r="199" spans="1:7" x14ac:dyDescent="0.25">
      <c r="A199" t="s">
        <v>1230</v>
      </c>
      <c r="B199" t="s">
        <v>211</v>
      </c>
      <c r="C199" t="s">
        <v>835</v>
      </c>
      <c r="D199" t="s">
        <v>133</v>
      </c>
      <c r="E199" t="s">
        <v>134</v>
      </c>
      <c r="F199" t="s">
        <v>3379</v>
      </c>
      <c r="G199">
        <v>5.6</v>
      </c>
    </row>
    <row r="200" spans="1:7" x14ac:dyDescent="0.25">
      <c r="A200" t="s">
        <v>3485</v>
      </c>
      <c r="B200" t="s">
        <v>2655</v>
      </c>
      <c r="C200" t="s">
        <v>373</v>
      </c>
      <c r="D200" t="s">
        <v>124</v>
      </c>
      <c r="E200" t="s">
        <v>60</v>
      </c>
      <c r="F200" t="s">
        <v>3379</v>
      </c>
      <c r="G200">
        <v>76.8</v>
      </c>
    </row>
    <row r="201" spans="1:7" x14ac:dyDescent="0.25">
      <c r="A201" t="s">
        <v>3486</v>
      </c>
      <c r="B201" t="s">
        <v>1178</v>
      </c>
      <c r="C201" t="s">
        <v>1494</v>
      </c>
      <c r="D201" t="s">
        <v>151</v>
      </c>
      <c r="E201" t="s">
        <v>152</v>
      </c>
      <c r="F201" t="s">
        <v>3379</v>
      </c>
      <c r="G201">
        <v>19.5</v>
      </c>
    </row>
    <row r="202" spans="1:7" x14ac:dyDescent="0.25">
      <c r="A202" t="s">
        <v>3487</v>
      </c>
      <c r="B202" t="s">
        <v>2415</v>
      </c>
      <c r="C202" t="s">
        <v>789</v>
      </c>
      <c r="D202" t="s">
        <v>343</v>
      </c>
      <c r="E202" t="s">
        <v>93</v>
      </c>
      <c r="F202" t="s">
        <v>3379</v>
      </c>
      <c r="G202">
        <v>114.4</v>
      </c>
    </row>
    <row r="203" spans="1:7" x14ac:dyDescent="0.25">
      <c r="A203" t="s">
        <v>2485</v>
      </c>
      <c r="B203" t="s">
        <v>1020</v>
      </c>
      <c r="C203" t="s">
        <v>301</v>
      </c>
      <c r="D203" t="s">
        <v>284</v>
      </c>
      <c r="E203" t="s">
        <v>134</v>
      </c>
      <c r="F203" t="s">
        <v>3379</v>
      </c>
      <c r="G203">
        <v>45</v>
      </c>
    </row>
    <row r="204" spans="1:7" x14ac:dyDescent="0.25">
      <c r="A204" t="s">
        <v>2794</v>
      </c>
      <c r="B204" t="s">
        <v>2277</v>
      </c>
      <c r="C204" t="s">
        <v>732</v>
      </c>
      <c r="D204" t="s">
        <v>161</v>
      </c>
      <c r="E204" t="s">
        <v>93</v>
      </c>
      <c r="F204" t="s">
        <v>3379</v>
      </c>
      <c r="G204">
        <v>69.3</v>
      </c>
    </row>
    <row r="205" spans="1:7" x14ac:dyDescent="0.25">
      <c r="A205" t="s">
        <v>2379</v>
      </c>
      <c r="B205" t="s">
        <v>3488</v>
      </c>
      <c r="C205" t="s">
        <v>1125</v>
      </c>
      <c r="D205" t="s">
        <v>34</v>
      </c>
      <c r="E205" t="s">
        <v>35</v>
      </c>
      <c r="F205" t="s">
        <v>3379</v>
      </c>
      <c r="G205">
        <v>17.600000000000001</v>
      </c>
    </row>
    <row r="206" spans="1:7" x14ac:dyDescent="0.25">
      <c r="A206" t="s">
        <v>2418</v>
      </c>
      <c r="B206" t="s">
        <v>3489</v>
      </c>
      <c r="C206" t="s">
        <v>2084</v>
      </c>
      <c r="D206" t="s">
        <v>269</v>
      </c>
      <c r="E206" t="s">
        <v>70</v>
      </c>
      <c r="F206" t="s">
        <v>3379</v>
      </c>
      <c r="G206">
        <v>46.6</v>
      </c>
    </row>
    <row r="207" spans="1:7" x14ac:dyDescent="0.25">
      <c r="A207" t="s">
        <v>131</v>
      </c>
      <c r="B207" t="s">
        <v>1300</v>
      </c>
      <c r="C207" t="s">
        <v>1516</v>
      </c>
      <c r="D207" t="s">
        <v>269</v>
      </c>
      <c r="E207" t="s">
        <v>70</v>
      </c>
      <c r="F207" t="s">
        <v>3379</v>
      </c>
      <c r="G207">
        <v>118.3</v>
      </c>
    </row>
    <row r="208" spans="1:7" x14ac:dyDescent="0.25">
      <c r="A208" t="s">
        <v>2032</v>
      </c>
      <c r="B208" t="s">
        <v>3331</v>
      </c>
      <c r="C208" t="s">
        <v>987</v>
      </c>
      <c r="D208" t="s">
        <v>133</v>
      </c>
      <c r="E208" t="s">
        <v>134</v>
      </c>
      <c r="F208" t="s">
        <v>3384</v>
      </c>
      <c r="G208">
        <v>27</v>
      </c>
    </row>
    <row r="209" spans="1:7" x14ac:dyDescent="0.25">
      <c r="A209" t="s">
        <v>3490</v>
      </c>
      <c r="B209" t="s">
        <v>3491</v>
      </c>
      <c r="C209" t="s">
        <v>527</v>
      </c>
      <c r="D209" t="s">
        <v>161</v>
      </c>
      <c r="E209" t="s">
        <v>93</v>
      </c>
      <c r="F209" t="s">
        <v>3379</v>
      </c>
      <c r="G209">
        <v>98.8</v>
      </c>
    </row>
    <row r="210" spans="1:7" x14ac:dyDescent="0.25">
      <c r="A210" t="s">
        <v>964</v>
      </c>
      <c r="B210" t="s">
        <v>2050</v>
      </c>
      <c r="C210" t="s">
        <v>2094</v>
      </c>
      <c r="D210" t="s">
        <v>151</v>
      </c>
      <c r="E210" t="s">
        <v>152</v>
      </c>
      <c r="F210" t="s">
        <v>3384</v>
      </c>
      <c r="G210">
        <v>138</v>
      </c>
    </row>
    <row r="211" spans="1:7" x14ac:dyDescent="0.25">
      <c r="A211" t="s">
        <v>3492</v>
      </c>
      <c r="B211" t="s">
        <v>982</v>
      </c>
      <c r="C211" t="s">
        <v>1436</v>
      </c>
      <c r="D211" t="s">
        <v>103</v>
      </c>
      <c r="E211" t="s">
        <v>82</v>
      </c>
      <c r="F211" t="s">
        <v>3384</v>
      </c>
      <c r="G211">
        <v>103.6</v>
      </c>
    </row>
    <row r="212" spans="1:7" x14ac:dyDescent="0.25">
      <c r="A212" t="s">
        <v>1539</v>
      </c>
      <c r="B212" t="s">
        <v>2596</v>
      </c>
      <c r="C212" t="s">
        <v>457</v>
      </c>
      <c r="D212" t="s">
        <v>115</v>
      </c>
      <c r="E212" t="s">
        <v>35</v>
      </c>
      <c r="F212" t="s">
        <v>3379</v>
      </c>
      <c r="G212">
        <v>122.6</v>
      </c>
    </row>
    <row r="213" spans="1:7" x14ac:dyDescent="0.25">
      <c r="A213" t="s">
        <v>1331</v>
      </c>
      <c r="B213" t="s">
        <v>3493</v>
      </c>
      <c r="C213" t="s">
        <v>3206</v>
      </c>
      <c r="D213" t="s">
        <v>269</v>
      </c>
      <c r="E213" t="s">
        <v>70</v>
      </c>
      <c r="F213" t="s">
        <v>3382</v>
      </c>
      <c r="G213">
        <v>20.8</v>
      </c>
    </row>
    <row r="214" spans="1:7" x14ac:dyDescent="0.25">
      <c r="A214" t="s">
        <v>721</v>
      </c>
      <c r="B214" t="s">
        <v>3494</v>
      </c>
      <c r="C214" t="s">
        <v>1521</v>
      </c>
      <c r="D214" t="s">
        <v>229</v>
      </c>
      <c r="E214" t="s">
        <v>60</v>
      </c>
      <c r="F214" t="s">
        <v>3384</v>
      </c>
      <c r="G214">
        <v>41.4</v>
      </c>
    </row>
    <row r="215" spans="1:7" x14ac:dyDescent="0.25">
      <c r="A215" t="s">
        <v>3495</v>
      </c>
      <c r="B215" t="s">
        <v>2324</v>
      </c>
      <c r="C215" t="s">
        <v>1766</v>
      </c>
      <c r="D215" t="s">
        <v>124</v>
      </c>
      <c r="E215" t="s">
        <v>60</v>
      </c>
      <c r="F215" t="s">
        <v>3382</v>
      </c>
      <c r="G215">
        <v>134.69999999999999</v>
      </c>
    </row>
    <row r="216" spans="1:7" x14ac:dyDescent="0.25">
      <c r="A216" t="s">
        <v>3496</v>
      </c>
      <c r="B216" t="s">
        <v>3497</v>
      </c>
      <c r="C216" t="s">
        <v>496</v>
      </c>
      <c r="D216" t="s">
        <v>284</v>
      </c>
      <c r="E216" t="s">
        <v>134</v>
      </c>
      <c r="F216" t="s">
        <v>3379</v>
      </c>
      <c r="G216">
        <v>108.7</v>
      </c>
    </row>
    <row r="217" spans="1:7" x14ac:dyDescent="0.25">
      <c r="A217" t="s">
        <v>3498</v>
      </c>
      <c r="B217" t="s">
        <v>1386</v>
      </c>
      <c r="C217" t="s">
        <v>550</v>
      </c>
      <c r="D217" t="s">
        <v>229</v>
      </c>
      <c r="E217" t="s">
        <v>60</v>
      </c>
      <c r="F217" t="s">
        <v>3379</v>
      </c>
      <c r="G217">
        <v>97.7</v>
      </c>
    </row>
    <row r="218" spans="1:7" x14ac:dyDescent="0.25">
      <c r="A218" t="s">
        <v>79</v>
      </c>
      <c r="B218" t="s">
        <v>1682</v>
      </c>
      <c r="C218" t="s">
        <v>931</v>
      </c>
      <c r="D218" t="s">
        <v>34</v>
      </c>
      <c r="E218" t="s">
        <v>35</v>
      </c>
      <c r="F218" t="s">
        <v>3379</v>
      </c>
      <c r="G218">
        <v>101.2</v>
      </c>
    </row>
    <row r="219" spans="1:7" x14ac:dyDescent="0.25">
      <c r="A219" t="s">
        <v>3499</v>
      </c>
      <c r="B219" t="s">
        <v>1976</v>
      </c>
      <c r="C219" t="s">
        <v>1157</v>
      </c>
      <c r="D219" t="s">
        <v>343</v>
      </c>
      <c r="E219" t="s">
        <v>93</v>
      </c>
      <c r="F219" t="s">
        <v>3379</v>
      </c>
      <c r="G219">
        <v>65.099999999999994</v>
      </c>
    </row>
    <row r="220" spans="1:7" x14ac:dyDescent="0.25">
      <c r="A220" t="s">
        <v>3500</v>
      </c>
      <c r="B220" t="s">
        <v>579</v>
      </c>
      <c r="C220" t="s">
        <v>1442</v>
      </c>
      <c r="D220" t="s">
        <v>59</v>
      </c>
      <c r="E220" t="s">
        <v>60</v>
      </c>
      <c r="F220" t="s">
        <v>3384</v>
      </c>
      <c r="G220">
        <v>11.5</v>
      </c>
    </row>
    <row r="221" spans="1:7" x14ac:dyDescent="0.25">
      <c r="A221" t="s">
        <v>894</v>
      </c>
      <c r="B221" t="s">
        <v>1827</v>
      </c>
      <c r="C221" t="s">
        <v>1112</v>
      </c>
      <c r="D221" t="s">
        <v>538</v>
      </c>
      <c r="E221" t="s">
        <v>82</v>
      </c>
      <c r="F221" t="s">
        <v>3382</v>
      </c>
      <c r="G221">
        <v>118.7</v>
      </c>
    </row>
    <row r="222" spans="1:7" x14ac:dyDescent="0.25">
      <c r="A222" t="s">
        <v>695</v>
      </c>
      <c r="B222" t="s">
        <v>3501</v>
      </c>
      <c r="C222" t="s">
        <v>1442</v>
      </c>
      <c r="D222" t="s">
        <v>343</v>
      </c>
      <c r="E222" t="s">
        <v>93</v>
      </c>
      <c r="F222" t="s">
        <v>3382</v>
      </c>
      <c r="G222">
        <v>103.4</v>
      </c>
    </row>
    <row r="223" spans="1:7" x14ac:dyDescent="0.25">
      <c r="A223" t="s">
        <v>2902</v>
      </c>
      <c r="B223" t="s">
        <v>3107</v>
      </c>
      <c r="C223" t="s">
        <v>463</v>
      </c>
      <c r="D223" t="s">
        <v>235</v>
      </c>
      <c r="E223" t="s">
        <v>70</v>
      </c>
      <c r="F223" t="s">
        <v>3384</v>
      </c>
      <c r="G223">
        <v>73.599999999999994</v>
      </c>
    </row>
    <row r="224" spans="1:7" x14ac:dyDescent="0.25">
      <c r="A224" t="s">
        <v>949</v>
      </c>
      <c r="B224" t="s">
        <v>3409</v>
      </c>
      <c r="C224" t="s">
        <v>1506</v>
      </c>
      <c r="D224" t="s">
        <v>521</v>
      </c>
      <c r="E224" t="s">
        <v>152</v>
      </c>
      <c r="F224" t="s">
        <v>3382</v>
      </c>
      <c r="G224">
        <v>135.5</v>
      </c>
    </row>
    <row r="225" spans="1:7" x14ac:dyDescent="0.25">
      <c r="A225" t="s">
        <v>3502</v>
      </c>
      <c r="B225" t="s">
        <v>860</v>
      </c>
      <c r="C225" t="s">
        <v>821</v>
      </c>
      <c r="D225" t="s">
        <v>133</v>
      </c>
      <c r="E225" t="s">
        <v>134</v>
      </c>
      <c r="F225" t="s">
        <v>3384</v>
      </c>
      <c r="G225">
        <v>53.7</v>
      </c>
    </row>
    <row r="226" spans="1:7" x14ac:dyDescent="0.25">
      <c r="A226" t="s">
        <v>450</v>
      </c>
      <c r="B226" t="s">
        <v>3503</v>
      </c>
      <c r="C226" t="s">
        <v>1077</v>
      </c>
      <c r="D226" t="s">
        <v>648</v>
      </c>
      <c r="E226" t="s">
        <v>134</v>
      </c>
      <c r="F226" t="s">
        <v>3379</v>
      </c>
      <c r="G226">
        <v>47.7</v>
      </c>
    </row>
    <row r="227" spans="1:7" x14ac:dyDescent="0.25">
      <c r="A227" t="s">
        <v>3504</v>
      </c>
      <c r="B227" t="s">
        <v>2183</v>
      </c>
      <c r="C227" t="s">
        <v>1012</v>
      </c>
      <c r="D227" t="s">
        <v>103</v>
      </c>
      <c r="E227" t="s">
        <v>82</v>
      </c>
      <c r="F227" t="s">
        <v>3379</v>
      </c>
      <c r="G227">
        <v>131.6</v>
      </c>
    </row>
    <row r="228" spans="1:7" x14ac:dyDescent="0.25">
      <c r="A228" t="s">
        <v>797</v>
      </c>
      <c r="B228" t="s">
        <v>1285</v>
      </c>
      <c r="C228" t="s">
        <v>2119</v>
      </c>
      <c r="D228" t="s">
        <v>92</v>
      </c>
      <c r="E228" t="s">
        <v>93</v>
      </c>
      <c r="F228" t="s">
        <v>3379</v>
      </c>
      <c r="G228">
        <v>120.6</v>
      </c>
    </row>
    <row r="229" spans="1:7" x14ac:dyDescent="0.25">
      <c r="A229" t="s">
        <v>3505</v>
      </c>
      <c r="B229" t="s">
        <v>3506</v>
      </c>
      <c r="C229" t="s">
        <v>1469</v>
      </c>
      <c r="D229" t="s">
        <v>161</v>
      </c>
      <c r="E229" t="s">
        <v>93</v>
      </c>
      <c r="F229" t="s">
        <v>3384</v>
      </c>
      <c r="G229">
        <v>79.7</v>
      </c>
    </row>
    <row r="230" spans="1:7" x14ac:dyDescent="0.25">
      <c r="A230" t="s">
        <v>3507</v>
      </c>
      <c r="B230" t="s">
        <v>3508</v>
      </c>
      <c r="C230" t="s">
        <v>560</v>
      </c>
      <c r="D230" t="s">
        <v>343</v>
      </c>
      <c r="E230" t="s">
        <v>93</v>
      </c>
      <c r="F230" t="s">
        <v>3379</v>
      </c>
      <c r="G230">
        <v>24</v>
      </c>
    </row>
    <row r="231" spans="1:7" x14ac:dyDescent="0.25">
      <c r="A231" t="s">
        <v>1847</v>
      </c>
      <c r="B231" t="s">
        <v>2730</v>
      </c>
      <c r="C231" t="s">
        <v>811</v>
      </c>
      <c r="D231" t="s">
        <v>235</v>
      </c>
      <c r="E231" t="s">
        <v>70</v>
      </c>
      <c r="F231" t="s">
        <v>3379</v>
      </c>
      <c r="G231">
        <v>36.200000000000003</v>
      </c>
    </row>
    <row r="232" spans="1:7" x14ac:dyDescent="0.25">
      <c r="A232" t="s">
        <v>1462</v>
      </c>
      <c r="B232" t="s">
        <v>3509</v>
      </c>
      <c r="C232" t="s">
        <v>610</v>
      </c>
      <c r="D232" t="s">
        <v>229</v>
      </c>
      <c r="E232" t="s">
        <v>60</v>
      </c>
      <c r="F232" t="s">
        <v>3382</v>
      </c>
      <c r="G232">
        <v>100.2</v>
      </c>
    </row>
    <row r="233" spans="1:7" x14ac:dyDescent="0.25">
      <c r="A233" t="s">
        <v>942</v>
      </c>
      <c r="B233" t="s">
        <v>2183</v>
      </c>
      <c r="C233" t="s">
        <v>1083</v>
      </c>
      <c r="D233" t="s">
        <v>250</v>
      </c>
      <c r="E233" t="s">
        <v>82</v>
      </c>
      <c r="F233" t="s">
        <v>3384</v>
      </c>
      <c r="G233">
        <v>60.8</v>
      </c>
    </row>
    <row r="234" spans="1:7" x14ac:dyDescent="0.25">
      <c r="A234" t="s">
        <v>2342</v>
      </c>
      <c r="B234" t="s">
        <v>965</v>
      </c>
      <c r="C234" t="s">
        <v>1777</v>
      </c>
      <c r="D234" t="s">
        <v>34</v>
      </c>
      <c r="E234" t="s">
        <v>35</v>
      </c>
      <c r="F234" t="s">
        <v>3384</v>
      </c>
      <c r="G234">
        <v>126.3</v>
      </c>
    </row>
    <row r="235" spans="1:7" x14ac:dyDescent="0.25">
      <c r="A235" t="s">
        <v>2004</v>
      </c>
      <c r="B235" t="s">
        <v>2137</v>
      </c>
      <c r="C235" t="s">
        <v>1532</v>
      </c>
      <c r="D235" t="s">
        <v>229</v>
      </c>
      <c r="E235" t="s">
        <v>60</v>
      </c>
      <c r="F235" t="s">
        <v>3379</v>
      </c>
      <c r="G235">
        <v>142.69999999999999</v>
      </c>
    </row>
    <row r="236" spans="1:7" x14ac:dyDescent="0.25">
      <c r="A236" t="s">
        <v>3179</v>
      </c>
      <c r="B236" t="s">
        <v>3510</v>
      </c>
      <c r="C236" t="s">
        <v>1563</v>
      </c>
      <c r="D236" t="s">
        <v>115</v>
      </c>
      <c r="E236" t="s">
        <v>35</v>
      </c>
      <c r="F236" t="s">
        <v>3379</v>
      </c>
      <c r="G236">
        <v>121.8</v>
      </c>
    </row>
    <row r="237" spans="1:7" x14ac:dyDescent="0.25">
      <c r="A237" t="s">
        <v>3511</v>
      </c>
      <c r="B237" t="s">
        <v>1191</v>
      </c>
      <c r="C237" t="s">
        <v>1436</v>
      </c>
      <c r="D237" t="s">
        <v>235</v>
      </c>
      <c r="E237" t="s">
        <v>70</v>
      </c>
      <c r="F237" t="s">
        <v>3379</v>
      </c>
      <c r="G237">
        <v>59.7</v>
      </c>
    </row>
    <row r="238" spans="1:7" x14ac:dyDescent="0.25">
      <c r="A238" t="s">
        <v>3512</v>
      </c>
      <c r="B238" t="s">
        <v>2428</v>
      </c>
      <c r="C238" t="s">
        <v>1083</v>
      </c>
      <c r="D238" t="s">
        <v>648</v>
      </c>
      <c r="E238" t="s">
        <v>134</v>
      </c>
      <c r="F238" t="s">
        <v>3379</v>
      </c>
      <c r="G238">
        <v>119.4</v>
      </c>
    </row>
    <row r="239" spans="1:7" x14ac:dyDescent="0.25">
      <c r="A239" t="s">
        <v>3513</v>
      </c>
      <c r="B239" t="s">
        <v>3514</v>
      </c>
      <c r="C239" t="s">
        <v>696</v>
      </c>
      <c r="D239" t="s">
        <v>115</v>
      </c>
      <c r="E239" t="s">
        <v>35</v>
      </c>
      <c r="F239" t="s">
        <v>3379</v>
      </c>
      <c r="G239">
        <v>56</v>
      </c>
    </row>
    <row r="240" spans="1:7" x14ac:dyDescent="0.25">
      <c r="A240" t="s">
        <v>1640</v>
      </c>
      <c r="B240" t="s">
        <v>1781</v>
      </c>
      <c r="C240" t="s">
        <v>1216</v>
      </c>
      <c r="D240" t="s">
        <v>229</v>
      </c>
      <c r="E240" t="s">
        <v>60</v>
      </c>
      <c r="F240" t="s">
        <v>3379</v>
      </c>
      <c r="G240">
        <v>29.2</v>
      </c>
    </row>
    <row r="241" spans="1:7" x14ac:dyDescent="0.25">
      <c r="A241" t="s">
        <v>3515</v>
      </c>
      <c r="B241" t="s">
        <v>3281</v>
      </c>
      <c r="C241" t="s">
        <v>174</v>
      </c>
      <c r="D241" t="s">
        <v>521</v>
      </c>
      <c r="E241" t="s">
        <v>152</v>
      </c>
      <c r="F241" t="s">
        <v>3384</v>
      </c>
      <c r="G241">
        <v>9.8000000000000007</v>
      </c>
    </row>
    <row r="242" spans="1:7" x14ac:dyDescent="0.25">
      <c r="A242" t="s">
        <v>262</v>
      </c>
      <c r="B242" t="s">
        <v>2339</v>
      </c>
      <c r="C242" t="s">
        <v>1088</v>
      </c>
      <c r="D242" t="s">
        <v>175</v>
      </c>
      <c r="E242" t="s">
        <v>134</v>
      </c>
      <c r="F242" t="s">
        <v>3384</v>
      </c>
      <c r="G242">
        <v>60.9</v>
      </c>
    </row>
    <row r="243" spans="1:7" x14ac:dyDescent="0.25">
      <c r="A243" t="s">
        <v>1817</v>
      </c>
      <c r="B243" t="s">
        <v>2317</v>
      </c>
      <c r="C243" t="s">
        <v>696</v>
      </c>
      <c r="D243" t="s">
        <v>538</v>
      </c>
      <c r="E243" t="s">
        <v>82</v>
      </c>
      <c r="F243" t="s">
        <v>3379</v>
      </c>
      <c r="G243">
        <v>136</v>
      </c>
    </row>
    <row r="244" spans="1:7" x14ac:dyDescent="0.25">
      <c r="A244" t="s">
        <v>3516</v>
      </c>
      <c r="B244" t="s">
        <v>3075</v>
      </c>
      <c r="C244" t="s">
        <v>696</v>
      </c>
      <c r="D244" t="s">
        <v>133</v>
      </c>
      <c r="E244" t="s">
        <v>134</v>
      </c>
      <c r="F244" t="s">
        <v>3379</v>
      </c>
      <c r="G244">
        <v>39.700000000000003</v>
      </c>
    </row>
    <row r="245" spans="1:7" x14ac:dyDescent="0.25">
      <c r="A245" t="s">
        <v>3517</v>
      </c>
      <c r="B245" t="s">
        <v>3518</v>
      </c>
      <c r="C245" t="s">
        <v>1007</v>
      </c>
      <c r="D245" t="s">
        <v>250</v>
      </c>
      <c r="E245" t="s">
        <v>82</v>
      </c>
      <c r="F245" t="s">
        <v>3382</v>
      </c>
      <c r="G245">
        <v>34.9</v>
      </c>
    </row>
    <row r="246" spans="1:7" x14ac:dyDescent="0.25">
      <c r="A246" t="s">
        <v>3519</v>
      </c>
      <c r="B246" t="s">
        <v>489</v>
      </c>
      <c r="C246" t="s">
        <v>1088</v>
      </c>
      <c r="D246" t="s">
        <v>184</v>
      </c>
      <c r="E246" t="s">
        <v>152</v>
      </c>
      <c r="F246" t="s">
        <v>3379</v>
      </c>
      <c r="G246">
        <v>145.6</v>
      </c>
    </row>
    <row r="247" spans="1:7" x14ac:dyDescent="0.25">
      <c r="A247" t="s">
        <v>1880</v>
      </c>
      <c r="B247" t="s">
        <v>2685</v>
      </c>
      <c r="C247" t="s">
        <v>2420</v>
      </c>
      <c r="D247" t="s">
        <v>81</v>
      </c>
      <c r="E247" t="s">
        <v>82</v>
      </c>
      <c r="F247" t="s">
        <v>3379</v>
      </c>
      <c r="G247">
        <v>8.6</v>
      </c>
    </row>
    <row r="248" spans="1:7" x14ac:dyDescent="0.25">
      <c r="A248" t="s">
        <v>3520</v>
      </c>
      <c r="B248" t="s">
        <v>2225</v>
      </c>
      <c r="C248" t="s">
        <v>1260</v>
      </c>
      <c r="D248" t="s">
        <v>92</v>
      </c>
      <c r="E248" t="s">
        <v>93</v>
      </c>
      <c r="F248" t="s">
        <v>3382</v>
      </c>
      <c r="G248">
        <v>118.9</v>
      </c>
    </row>
    <row r="249" spans="1:7" x14ac:dyDescent="0.25">
      <c r="A249" t="s">
        <v>3521</v>
      </c>
      <c r="B249" t="s">
        <v>1716</v>
      </c>
      <c r="C249" t="s">
        <v>1752</v>
      </c>
      <c r="D249" t="s">
        <v>235</v>
      </c>
      <c r="E249" t="s">
        <v>70</v>
      </c>
      <c r="F249" t="s">
        <v>3379</v>
      </c>
      <c r="G249">
        <v>51.6</v>
      </c>
    </row>
    <row r="250" spans="1:7" x14ac:dyDescent="0.25">
      <c r="A250" t="s">
        <v>717</v>
      </c>
      <c r="B250" t="s">
        <v>3522</v>
      </c>
      <c r="C250" t="s">
        <v>1777</v>
      </c>
      <c r="D250" t="s">
        <v>92</v>
      </c>
      <c r="E250" t="s">
        <v>93</v>
      </c>
      <c r="F250" t="s">
        <v>3384</v>
      </c>
      <c r="G250">
        <v>10.4</v>
      </c>
    </row>
    <row r="251" spans="1:7" x14ac:dyDescent="0.25">
      <c r="A251" t="s">
        <v>2703</v>
      </c>
      <c r="B251" t="s">
        <v>3523</v>
      </c>
      <c r="C251" t="s">
        <v>228</v>
      </c>
      <c r="D251" t="s">
        <v>295</v>
      </c>
      <c r="E251" t="s">
        <v>152</v>
      </c>
      <c r="F251" t="s">
        <v>3379</v>
      </c>
      <c r="G251">
        <v>138.1</v>
      </c>
    </row>
    <row r="252" spans="1:7" x14ac:dyDescent="0.25">
      <c r="A252" t="s">
        <v>3375</v>
      </c>
      <c r="B252" t="s">
        <v>2163</v>
      </c>
      <c r="C252" t="s">
        <v>659</v>
      </c>
      <c r="D252" t="s">
        <v>161</v>
      </c>
      <c r="E252" t="s">
        <v>93</v>
      </c>
      <c r="F252" t="s">
        <v>3379</v>
      </c>
      <c r="G252">
        <v>25.2</v>
      </c>
    </row>
    <row r="253" spans="1:7" x14ac:dyDescent="0.25">
      <c r="A253" t="s">
        <v>1929</v>
      </c>
      <c r="B253" t="s">
        <v>3524</v>
      </c>
      <c r="C253" t="s">
        <v>189</v>
      </c>
      <c r="D253" t="s">
        <v>124</v>
      </c>
      <c r="E253" t="s">
        <v>60</v>
      </c>
      <c r="F253" t="s">
        <v>3379</v>
      </c>
      <c r="G253">
        <v>85</v>
      </c>
    </row>
    <row r="254" spans="1:7" x14ac:dyDescent="0.25">
      <c r="A254" t="s">
        <v>181</v>
      </c>
      <c r="B254" t="s">
        <v>3525</v>
      </c>
      <c r="C254" t="s">
        <v>1149</v>
      </c>
      <c r="D254" t="s">
        <v>190</v>
      </c>
      <c r="E254" t="s">
        <v>60</v>
      </c>
      <c r="F254" t="s">
        <v>3379</v>
      </c>
      <c r="G254">
        <v>44.7</v>
      </c>
    </row>
    <row r="255" spans="1:7" x14ac:dyDescent="0.25">
      <c r="A255" t="s">
        <v>1677</v>
      </c>
      <c r="B255" t="s">
        <v>1025</v>
      </c>
      <c r="C255" t="s">
        <v>1260</v>
      </c>
      <c r="D255" t="s">
        <v>648</v>
      </c>
      <c r="E255" t="s">
        <v>134</v>
      </c>
      <c r="F255" t="s">
        <v>3379</v>
      </c>
      <c r="G255">
        <v>14.5</v>
      </c>
    </row>
    <row r="256" spans="1:7" x14ac:dyDescent="0.25">
      <c r="A256" t="s">
        <v>1194</v>
      </c>
      <c r="B256" t="s">
        <v>2808</v>
      </c>
      <c r="C256" t="s">
        <v>726</v>
      </c>
      <c r="D256" t="s">
        <v>161</v>
      </c>
      <c r="E256" t="s">
        <v>93</v>
      </c>
      <c r="F256" t="s">
        <v>3384</v>
      </c>
      <c r="G256">
        <v>12.2</v>
      </c>
    </row>
    <row r="257" spans="1:7" x14ac:dyDescent="0.25">
      <c r="A257" t="s">
        <v>3118</v>
      </c>
      <c r="B257" t="s">
        <v>805</v>
      </c>
      <c r="C257" t="s">
        <v>1067</v>
      </c>
      <c r="D257" t="s">
        <v>648</v>
      </c>
      <c r="E257" t="s">
        <v>134</v>
      </c>
      <c r="F257" t="s">
        <v>3379</v>
      </c>
      <c r="G257">
        <v>21.8</v>
      </c>
    </row>
    <row r="258" spans="1:7" x14ac:dyDescent="0.25">
      <c r="A258" t="s">
        <v>484</v>
      </c>
      <c r="B258" t="s">
        <v>591</v>
      </c>
      <c r="C258" t="s">
        <v>560</v>
      </c>
      <c r="D258" t="s">
        <v>235</v>
      </c>
      <c r="E258" t="s">
        <v>70</v>
      </c>
      <c r="F258" t="s">
        <v>3379</v>
      </c>
      <c r="G258">
        <v>15.3</v>
      </c>
    </row>
    <row r="259" spans="1:7" x14ac:dyDescent="0.25">
      <c r="A259" t="s">
        <v>3526</v>
      </c>
      <c r="B259" t="s">
        <v>704</v>
      </c>
      <c r="C259" t="s">
        <v>978</v>
      </c>
      <c r="D259" t="s">
        <v>190</v>
      </c>
      <c r="E259" t="s">
        <v>60</v>
      </c>
      <c r="F259" t="s">
        <v>3379</v>
      </c>
      <c r="G259">
        <v>115.3</v>
      </c>
    </row>
    <row r="260" spans="1:7" x14ac:dyDescent="0.25">
      <c r="A260" t="s">
        <v>1603</v>
      </c>
      <c r="B260" t="s">
        <v>559</v>
      </c>
      <c r="C260" t="s">
        <v>1888</v>
      </c>
      <c r="D260" t="s">
        <v>133</v>
      </c>
      <c r="E260" t="s">
        <v>134</v>
      </c>
      <c r="F260" t="s">
        <v>3379</v>
      </c>
      <c r="G260">
        <v>75.400000000000006</v>
      </c>
    </row>
    <row r="261" spans="1:7" x14ac:dyDescent="0.25">
      <c r="A261" t="s">
        <v>3115</v>
      </c>
      <c r="B261" t="s">
        <v>848</v>
      </c>
      <c r="C261" t="s">
        <v>429</v>
      </c>
      <c r="D261" t="s">
        <v>190</v>
      </c>
      <c r="E261" t="s">
        <v>60</v>
      </c>
      <c r="F261" t="s">
        <v>3382</v>
      </c>
      <c r="G261">
        <v>54.7</v>
      </c>
    </row>
    <row r="262" spans="1:7" x14ac:dyDescent="0.25">
      <c r="A262" t="s">
        <v>1894</v>
      </c>
      <c r="B262" t="s">
        <v>3381</v>
      </c>
      <c r="C262" t="s">
        <v>58</v>
      </c>
      <c r="D262" t="s">
        <v>521</v>
      </c>
      <c r="E262" t="s">
        <v>152</v>
      </c>
      <c r="F262" t="s">
        <v>3384</v>
      </c>
      <c r="G262">
        <v>65.7</v>
      </c>
    </row>
    <row r="263" spans="1:7" x14ac:dyDescent="0.25">
      <c r="A263" t="s">
        <v>976</v>
      </c>
      <c r="B263" t="s">
        <v>2761</v>
      </c>
      <c r="C263" t="s">
        <v>835</v>
      </c>
      <c r="D263" t="s">
        <v>295</v>
      </c>
      <c r="E263" t="s">
        <v>152</v>
      </c>
      <c r="F263" t="s">
        <v>3379</v>
      </c>
      <c r="G263">
        <v>139.69999999999999</v>
      </c>
    </row>
    <row r="264" spans="1:7" x14ac:dyDescent="0.25">
      <c r="A264" t="s">
        <v>3527</v>
      </c>
      <c r="B264" t="s">
        <v>1171</v>
      </c>
      <c r="C264" t="s">
        <v>228</v>
      </c>
      <c r="D264" t="s">
        <v>169</v>
      </c>
      <c r="E264" t="s">
        <v>70</v>
      </c>
      <c r="F264" t="s">
        <v>3384</v>
      </c>
      <c r="G264">
        <v>137.1</v>
      </c>
    </row>
    <row r="265" spans="1:7" x14ac:dyDescent="0.25">
      <c r="A265" t="s">
        <v>1350</v>
      </c>
      <c r="B265" t="s">
        <v>2780</v>
      </c>
      <c r="C265" t="s">
        <v>811</v>
      </c>
      <c r="D265" t="s">
        <v>124</v>
      </c>
      <c r="E265" t="s">
        <v>60</v>
      </c>
      <c r="F265" t="s">
        <v>3379</v>
      </c>
      <c r="G265">
        <v>108.8</v>
      </c>
    </row>
    <row r="266" spans="1:7" x14ac:dyDescent="0.25">
      <c r="A266" t="s">
        <v>1625</v>
      </c>
      <c r="B266" t="s">
        <v>891</v>
      </c>
      <c r="C266" t="s">
        <v>1175</v>
      </c>
      <c r="D266" t="s">
        <v>92</v>
      </c>
      <c r="E266" t="s">
        <v>93</v>
      </c>
      <c r="F266" t="s">
        <v>3379</v>
      </c>
      <c r="G266">
        <v>133.30000000000001</v>
      </c>
    </row>
    <row r="267" spans="1:7" x14ac:dyDescent="0.25">
      <c r="A267" t="s">
        <v>3528</v>
      </c>
      <c r="B267" t="s">
        <v>1300</v>
      </c>
      <c r="C267" t="s">
        <v>257</v>
      </c>
      <c r="D267" t="s">
        <v>269</v>
      </c>
      <c r="E267" t="s">
        <v>70</v>
      </c>
      <c r="F267" t="s">
        <v>3384</v>
      </c>
      <c r="G267">
        <v>51.3</v>
      </c>
    </row>
    <row r="268" spans="1:7" x14ac:dyDescent="0.25">
      <c r="A268" t="s">
        <v>2504</v>
      </c>
      <c r="B268" t="s">
        <v>220</v>
      </c>
      <c r="C268" t="s">
        <v>682</v>
      </c>
      <c r="D268" t="s">
        <v>48</v>
      </c>
      <c r="E268" t="s">
        <v>35</v>
      </c>
      <c r="F268" t="s">
        <v>3379</v>
      </c>
      <c r="G268">
        <v>60.3</v>
      </c>
    </row>
    <row r="269" spans="1:7" x14ac:dyDescent="0.25">
      <c r="A269" t="s">
        <v>814</v>
      </c>
      <c r="B269" t="s">
        <v>501</v>
      </c>
      <c r="C269" t="s">
        <v>1088</v>
      </c>
      <c r="D269" t="s">
        <v>295</v>
      </c>
      <c r="E269" t="s">
        <v>152</v>
      </c>
      <c r="F269" t="s">
        <v>3384</v>
      </c>
      <c r="G269">
        <v>94</v>
      </c>
    </row>
    <row r="270" spans="1:7" x14ac:dyDescent="0.25">
      <c r="A270" t="s">
        <v>2409</v>
      </c>
      <c r="B270" t="s">
        <v>1848</v>
      </c>
      <c r="C270" t="s">
        <v>1108</v>
      </c>
      <c r="D270" t="s">
        <v>103</v>
      </c>
      <c r="E270" t="s">
        <v>82</v>
      </c>
      <c r="F270" t="s">
        <v>3379</v>
      </c>
      <c r="G270">
        <v>95.4</v>
      </c>
    </row>
    <row r="271" spans="1:7" x14ac:dyDescent="0.25">
      <c r="A271" t="s">
        <v>2614</v>
      </c>
      <c r="B271" t="s">
        <v>3403</v>
      </c>
      <c r="C271" t="s">
        <v>732</v>
      </c>
      <c r="D271" t="s">
        <v>48</v>
      </c>
      <c r="E271" t="s">
        <v>35</v>
      </c>
      <c r="F271" t="s">
        <v>3379</v>
      </c>
      <c r="G271">
        <v>74.8</v>
      </c>
    </row>
    <row r="272" spans="1:7" x14ac:dyDescent="0.25">
      <c r="A272" t="s">
        <v>2692</v>
      </c>
      <c r="B272" t="s">
        <v>885</v>
      </c>
      <c r="C272" t="s">
        <v>1083</v>
      </c>
      <c r="D272" t="s">
        <v>521</v>
      </c>
      <c r="E272" t="s">
        <v>152</v>
      </c>
      <c r="F272" t="s">
        <v>3379</v>
      </c>
      <c r="G272">
        <v>63.1</v>
      </c>
    </row>
    <row r="273" spans="1:7" x14ac:dyDescent="0.25">
      <c r="A273" t="s">
        <v>1005</v>
      </c>
      <c r="B273" t="s">
        <v>2689</v>
      </c>
      <c r="C273" t="s">
        <v>610</v>
      </c>
      <c r="D273" t="s">
        <v>81</v>
      </c>
      <c r="E273" t="s">
        <v>82</v>
      </c>
      <c r="F273" t="s">
        <v>3384</v>
      </c>
      <c r="G273">
        <v>148</v>
      </c>
    </row>
    <row r="274" spans="1:7" x14ac:dyDescent="0.25">
      <c r="A274" t="s">
        <v>2158</v>
      </c>
      <c r="B274" t="s">
        <v>700</v>
      </c>
      <c r="C274" t="s">
        <v>532</v>
      </c>
      <c r="D274" t="s">
        <v>521</v>
      </c>
      <c r="E274" t="s">
        <v>152</v>
      </c>
      <c r="F274" t="s">
        <v>3379</v>
      </c>
      <c r="G274">
        <v>124.1</v>
      </c>
    </row>
    <row r="275" spans="1:7" x14ac:dyDescent="0.25">
      <c r="A275" t="s">
        <v>3529</v>
      </c>
      <c r="B275" t="s">
        <v>3530</v>
      </c>
      <c r="C275" t="s">
        <v>354</v>
      </c>
      <c r="D275" t="s">
        <v>343</v>
      </c>
      <c r="E275" t="s">
        <v>93</v>
      </c>
      <c r="F275" t="s">
        <v>3379</v>
      </c>
      <c r="G275">
        <v>68.099999999999994</v>
      </c>
    </row>
    <row r="276" spans="1:7" x14ac:dyDescent="0.25">
      <c r="A276" t="s">
        <v>3531</v>
      </c>
      <c r="B276" t="s">
        <v>1844</v>
      </c>
      <c r="C276" t="s">
        <v>1785</v>
      </c>
      <c r="D276" t="s">
        <v>175</v>
      </c>
      <c r="E276" t="s">
        <v>134</v>
      </c>
      <c r="F276" t="s">
        <v>3384</v>
      </c>
      <c r="G276">
        <v>110.5</v>
      </c>
    </row>
    <row r="277" spans="1:7" x14ac:dyDescent="0.25">
      <c r="A277" t="s">
        <v>3532</v>
      </c>
      <c r="B277" t="s">
        <v>2169</v>
      </c>
      <c r="C277" t="s">
        <v>174</v>
      </c>
      <c r="D277" t="s">
        <v>169</v>
      </c>
      <c r="E277" t="s">
        <v>70</v>
      </c>
      <c r="F277" t="s">
        <v>3382</v>
      </c>
      <c r="G277">
        <v>44.1</v>
      </c>
    </row>
    <row r="278" spans="1:7" x14ac:dyDescent="0.25">
      <c r="A278" t="s">
        <v>1344</v>
      </c>
      <c r="B278" t="s">
        <v>1616</v>
      </c>
      <c r="C278" t="s">
        <v>1232</v>
      </c>
      <c r="D278" t="s">
        <v>250</v>
      </c>
      <c r="E278" t="s">
        <v>82</v>
      </c>
      <c r="F278" t="s">
        <v>3379</v>
      </c>
      <c r="G278">
        <v>19.5</v>
      </c>
    </row>
    <row r="279" spans="1:7" x14ac:dyDescent="0.25">
      <c r="A279" t="s">
        <v>3533</v>
      </c>
      <c r="B279" t="s">
        <v>1731</v>
      </c>
      <c r="C279" t="s">
        <v>335</v>
      </c>
      <c r="D279" t="s">
        <v>378</v>
      </c>
      <c r="E279" t="s">
        <v>93</v>
      </c>
      <c r="F279" t="s">
        <v>3379</v>
      </c>
      <c r="G279">
        <v>56.1</v>
      </c>
    </row>
    <row r="280" spans="1:7" x14ac:dyDescent="0.25">
      <c r="A280" t="s">
        <v>735</v>
      </c>
      <c r="B280" t="s">
        <v>3534</v>
      </c>
      <c r="C280" t="s">
        <v>772</v>
      </c>
      <c r="D280" t="s">
        <v>648</v>
      </c>
      <c r="E280" t="s">
        <v>134</v>
      </c>
      <c r="F280" t="s">
        <v>3382</v>
      </c>
      <c r="G280">
        <v>63.4</v>
      </c>
    </row>
    <row r="281" spans="1:7" x14ac:dyDescent="0.25">
      <c r="A281" t="s">
        <v>1990</v>
      </c>
      <c r="B281" t="s">
        <v>317</v>
      </c>
      <c r="C281" t="s">
        <v>1145</v>
      </c>
      <c r="D281" t="s">
        <v>343</v>
      </c>
      <c r="E281" t="s">
        <v>93</v>
      </c>
      <c r="F281" t="s">
        <v>3379</v>
      </c>
      <c r="G281">
        <v>7.4</v>
      </c>
    </row>
    <row r="282" spans="1:7" x14ac:dyDescent="0.25">
      <c r="A282" t="s">
        <v>2008</v>
      </c>
      <c r="B282" t="s">
        <v>2528</v>
      </c>
      <c r="C282" t="s">
        <v>257</v>
      </c>
      <c r="D282" t="s">
        <v>190</v>
      </c>
      <c r="E282" t="s">
        <v>60</v>
      </c>
      <c r="F282" t="s">
        <v>3379</v>
      </c>
      <c r="G282">
        <v>123.1</v>
      </c>
    </row>
    <row r="283" spans="1:7" x14ac:dyDescent="0.25">
      <c r="A283" t="s">
        <v>282</v>
      </c>
      <c r="B283" t="s">
        <v>2644</v>
      </c>
      <c r="C283" t="s">
        <v>713</v>
      </c>
      <c r="D283" t="s">
        <v>175</v>
      </c>
      <c r="E283" t="s">
        <v>134</v>
      </c>
      <c r="F283" t="s">
        <v>3379</v>
      </c>
      <c r="G283">
        <v>57.1</v>
      </c>
    </row>
    <row r="284" spans="1:7" x14ac:dyDescent="0.25">
      <c r="A284" t="s">
        <v>2465</v>
      </c>
      <c r="B284" t="s">
        <v>1191</v>
      </c>
      <c r="C284" t="s">
        <v>726</v>
      </c>
      <c r="D284" t="s">
        <v>34</v>
      </c>
      <c r="E284" t="s">
        <v>35</v>
      </c>
      <c r="F284" t="s">
        <v>3384</v>
      </c>
      <c r="G284">
        <v>89.2</v>
      </c>
    </row>
    <row r="285" spans="1:7" x14ac:dyDescent="0.25">
      <c r="A285" t="s">
        <v>1694</v>
      </c>
      <c r="B285" t="s">
        <v>1827</v>
      </c>
      <c r="C285" t="s">
        <v>1149</v>
      </c>
      <c r="D285" t="s">
        <v>269</v>
      </c>
      <c r="E285" t="s">
        <v>70</v>
      </c>
      <c r="F285" t="s">
        <v>3379</v>
      </c>
      <c r="G285">
        <v>15.7</v>
      </c>
    </row>
    <row r="286" spans="1:7" x14ac:dyDescent="0.25">
      <c r="A286" t="s">
        <v>304</v>
      </c>
      <c r="B286" t="s">
        <v>2134</v>
      </c>
      <c r="C286" t="s">
        <v>910</v>
      </c>
      <c r="D286" t="s">
        <v>115</v>
      </c>
      <c r="E286" t="s">
        <v>35</v>
      </c>
      <c r="F286" t="s">
        <v>3384</v>
      </c>
      <c r="G286">
        <v>30.4</v>
      </c>
    </row>
    <row r="287" spans="1:7" x14ac:dyDescent="0.25">
      <c r="A287" t="s">
        <v>3535</v>
      </c>
      <c r="B287" t="s">
        <v>2393</v>
      </c>
      <c r="C287" t="s">
        <v>481</v>
      </c>
      <c r="D287" t="s">
        <v>343</v>
      </c>
      <c r="E287" t="s">
        <v>93</v>
      </c>
      <c r="F287" t="s">
        <v>3379</v>
      </c>
      <c r="G287">
        <v>134</v>
      </c>
    </row>
    <row r="288" spans="1:7" x14ac:dyDescent="0.25">
      <c r="A288" t="s">
        <v>1938</v>
      </c>
      <c r="B288" t="s">
        <v>501</v>
      </c>
      <c r="C288" t="s">
        <v>2226</v>
      </c>
      <c r="D288" t="s">
        <v>235</v>
      </c>
      <c r="E288" t="s">
        <v>70</v>
      </c>
      <c r="F288" t="s">
        <v>3379</v>
      </c>
      <c r="G288">
        <v>93.3</v>
      </c>
    </row>
    <row r="289" spans="1:7" x14ac:dyDescent="0.25">
      <c r="A289" t="s">
        <v>2175</v>
      </c>
      <c r="B289" t="s">
        <v>1191</v>
      </c>
      <c r="C289" t="s">
        <v>993</v>
      </c>
      <c r="D289" t="s">
        <v>133</v>
      </c>
      <c r="E289" t="s">
        <v>134</v>
      </c>
      <c r="F289" t="s">
        <v>3384</v>
      </c>
      <c r="G289">
        <v>142.80000000000001</v>
      </c>
    </row>
    <row r="290" spans="1:7" x14ac:dyDescent="0.25">
      <c r="A290" t="s">
        <v>3536</v>
      </c>
      <c r="B290" t="s">
        <v>2944</v>
      </c>
      <c r="C290" t="s">
        <v>490</v>
      </c>
      <c r="D290" t="s">
        <v>284</v>
      </c>
      <c r="E290" t="s">
        <v>134</v>
      </c>
      <c r="F290" t="s">
        <v>3379</v>
      </c>
      <c r="G290">
        <v>149.80000000000001</v>
      </c>
    </row>
    <row r="291" spans="1:7" x14ac:dyDescent="0.25">
      <c r="A291" t="s">
        <v>1561</v>
      </c>
      <c r="B291" t="s">
        <v>3230</v>
      </c>
      <c r="C291" t="s">
        <v>789</v>
      </c>
      <c r="D291" t="s">
        <v>34</v>
      </c>
      <c r="E291" t="s">
        <v>35</v>
      </c>
      <c r="F291" t="s">
        <v>3384</v>
      </c>
      <c r="G291">
        <v>58.9</v>
      </c>
    </row>
    <row r="292" spans="1:7" x14ac:dyDescent="0.25">
      <c r="A292" t="s">
        <v>672</v>
      </c>
      <c r="B292" t="s">
        <v>1921</v>
      </c>
      <c r="C292" t="s">
        <v>767</v>
      </c>
      <c r="D292" t="s">
        <v>269</v>
      </c>
      <c r="E292" t="s">
        <v>70</v>
      </c>
      <c r="F292" t="s">
        <v>3379</v>
      </c>
      <c r="G292">
        <v>48.3</v>
      </c>
    </row>
    <row r="293" spans="1:7" x14ac:dyDescent="0.25">
      <c r="A293" t="s">
        <v>953</v>
      </c>
      <c r="B293" t="s">
        <v>3537</v>
      </c>
      <c r="C293" t="s">
        <v>527</v>
      </c>
      <c r="D293" t="s">
        <v>115</v>
      </c>
      <c r="E293" t="s">
        <v>35</v>
      </c>
      <c r="F293" t="s">
        <v>3379</v>
      </c>
      <c r="G293">
        <v>129.5</v>
      </c>
    </row>
    <row r="294" spans="1:7" x14ac:dyDescent="0.25">
      <c r="A294" t="s">
        <v>1202</v>
      </c>
      <c r="B294" t="s">
        <v>843</v>
      </c>
      <c r="C294" t="s">
        <v>289</v>
      </c>
      <c r="D294" t="s">
        <v>190</v>
      </c>
      <c r="E294" t="s">
        <v>60</v>
      </c>
      <c r="F294" t="s">
        <v>3379</v>
      </c>
      <c r="G294">
        <v>149.80000000000001</v>
      </c>
    </row>
    <row r="295" spans="1:7" x14ac:dyDescent="0.25">
      <c r="A295" t="s">
        <v>2313</v>
      </c>
      <c r="B295" t="s">
        <v>1547</v>
      </c>
      <c r="C295" t="s">
        <v>861</v>
      </c>
      <c r="D295" t="s">
        <v>190</v>
      </c>
      <c r="E295" t="s">
        <v>60</v>
      </c>
      <c r="F295" t="s">
        <v>3379</v>
      </c>
      <c r="G295">
        <v>96.3</v>
      </c>
    </row>
    <row r="296" spans="1:7" x14ac:dyDescent="0.25">
      <c r="A296" t="s">
        <v>3538</v>
      </c>
      <c r="B296" t="s">
        <v>3437</v>
      </c>
      <c r="C296" t="s">
        <v>490</v>
      </c>
      <c r="D296" t="s">
        <v>235</v>
      </c>
      <c r="E296" t="s">
        <v>70</v>
      </c>
      <c r="F296" t="s">
        <v>3379</v>
      </c>
      <c r="G296">
        <v>120.3</v>
      </c>
    </row>
    <row r="297" spans="1:7" x14ac:dyDescent="0.25">
      <c r="A297" t="s">
        <v>3539</v>
      </c>
      <c r="B297" t="s">
        <v>3410</v>
      </c>
      <c r="C297" t="s">
        <v>560</v>
      </c>
      <c r="D297" t="s">
        <v>648</v>
      </c>
      <c r="E297" t="s">
        <v>134</v>
      </c>
      <c r="F297" t="s">
        <v>3379</v>
      </c>
      <c r="G297">
        <v>118.4</v>
      </c>
    </row>
    <row r="298" spans="1:7" x14ac:dyDescent="0.25">
      <c r="A298" t="s">
        <v>3065</v>
      </c>
      <c r="B298" t="s">
        <v>3540</v>
      </c>
      <c r="C298" t="s">
        <v>496</v>
      </c>
      <c r="D298" t="s">
        <v>521</v>
      </c>
      <c r="E298" t="s">
        <v>152</v>
      </c>
      <c r="F298" t="s">
        <v>3379</v>
      </c>
      <c r="G298">
        <v>56.5</v>
      </c>
    </row>
    <row r="299" spans="1:7" x14ac:dyDescent="0.25">
      <c r="A299" t="s">
        <v>1197</v>
      </c>
      <c r="B299" t="s">
        <v>2274</v>
      </c>
      <c r="C299" t="s">
        <v>726</v>
      </c>
      <c r="D299" t="s">
        <v>184</v>
      </c>
      <c r="E299" t="s">
        <v>152</v>
      </c>
      <c r="F299" t="s">
        <v>3382</v>
      </c>
      <c r="G299">
        <v>88.3</v>
      </c>
    </row>
    <row r="300" spans="1:7" x14ac:dyDescent="0.25">
      <c r="A300" t="s">
        <v>3541</v>
      </c>
      <c r="B300" t="s">
        <v>1544</v>
      </c>
      <c r="C300" t="s">
        <v>349</v>
      </c>
      <c r="D300" t="s">
        <v>161</v>
      </c>
      <c r="E300" t="s">
        <v>93</v>
      </c>
      <c r="F300" t="s">
        <v>3384</v>
      </c>
      <c r="G300">
        <v>125.8</v>
      </c>
    </row>
    <row r="301" spans="1:7" x14ac:dyDescent="0.25">
      <c r="A301" t="s">
        <v>909</v>
      </c>
      <c r="B301" t="s">
        <v>2330</v>
      </c>
      <c r="C301" t="s">
        <v>114</v>
      </c>
      <c r="D301" t="s">
        <v>190</v>
      </c>
      <c r="E301" t="s">
        <v>60</v>
      </c>
      <c r="F301" t="s">
        <v>3379</v>
      </c>
      <c r="G301">
        <v>104.8</v>
      </c>
    </row>
    <row r="302" spans="1:7" x14ac:dyDescent="0.25">
      <c r="A302" t="s">
        <v>1784</v>
      </c>
      <c r="B302" t="s">
        <v>3542</v>
      </c>
      <c r="C302" t="s">
        <v>392</v>
      </c>
      <c r="D302" t="s">
        <v>269</v>
      </c>
      <c r="E302" t="s">
        <v>70</v>
      </c>
      <c r="F302" t="s">
        <v>3382</v>
      </c>
      <c r="G302">
        <v>8.1</v>
      </c>
    </row>
    <row r="303" spans="1:7" x14ac:dyDescent="0.25">
      <c r="A303" t="s">
        <v>1320</v>
      </c>
      <c r="B303" t="s">
        <v>3543</v>
      </c>
      <c r="C303" t="s">
        <v>759</v>
      </c>
      <c r="D303" t="s">
        <v>69</v>
      </c>
      <c r="E303" t="s">
        <v>70</v>
      </c>
      <c r="F303" t="s">
        <v>3379</v>
      </c>
      <c r="G303">
        <v>53.8</v>
      </c>
    </row>
    <row r="304" spans="1:7" x14ac:dyDescent="0.25">
      <c r="A304" t="s">
        <v>445</v>
      </c>
      <c r="B304" t="s">
        <v>1304</v>
      </c>
      <c r="C304" t="s">
        <v>80</v>
      </c>
      <c r="D304" t="s">
        <v>124</v>
      </c>
      <c r="E304" t="s">
        <v>60</v>
      </c>
      <c r="F304" t="s">
        <v>3379</v>
      </c>
      <c r="G304">
        <v>25.9</v>
      </c>
    </row>
    <row r="305" spans="1:7" x14ac:dyDescent="0.25">
      <c r="A305" t="s">
        <v>1155</v>
      </c>
      <c r="B305" t="s">
        <v>3544</v>
      </c>
      <c r="C305" t="s">
        <v>798</v>
      </c>
      <c r="D305" t="s">
        <v>284</v>
      </c>
      <c r="E305" t="s">
        <v>134</v>
      </c>
      <c r="F305" t="s">
        <v>3379</v>
      </c>
      <c r="G305">
        <v>38.799999999999997</v>
      </c>
    </row>
    <row r="306" spans="1:7" x14ac:dyDescent="0.25">
      <c r="A306" t="s">
        <v>3280</v>
      </c>
      <c r="B306" t="s">
        <v>403</v>
      </c>
      <c r="C306" t="s">
        <v>150</v>
      </c>
      <c r="D306" t="s">
        <v>161</v>
      </c>
      <c r="E306" t="s">
        <v>93</v>
      </c>
      <c r="F306" t="s">
        <v>3379</v>
      </c>
      <c r="G306">
        <v>136.30000000000001</v>
      </c>
    </row>
    <row r="307" spans="1:7" x14ac:dyDescent="0.25">
      <c r="A307" t="s">
        <v>112</v>
      </c>
      <c r="B307" t="s">
        <v>3545</v>
      </c>
      <c r="C307" t="s">
        <v>349</v>
      </c>
      <c r="D307" t="s">
        <v>124</v>
      </c>
      <c r="E307" t="s">
        <v>60</v>
      </c>
      <c r="F307" t="s">
        <v>3379</v>
      </c>
      <c r="G307">
        <v>10.3</v>
      </c>
    </row>
    <row r="308" spans="1:7" x14ac:dyDescent="0.25">
      <c r="A308" t="s">
        <v>946</v>
      </c>
      <c r="B308" t="s">
        <v>2017</v>
      </c>
      <c r="C308" t="s">
        <v>532</v>
      </c>
      <c r="D308" t="s">
        <v>48</v>
      </c>
      <c r="E308" t="s">
        <v>35</v>
      </c>
      <c r="F308" t="s">
        <v>3382</v>
      </c>
      <c r="G308">
        <v>36.9</v>
      </c>
    </row>
    <row r="309" spans="1:7" x14ac:dyDescent="0.25">
      <c r="A309" t="s">
        <v>2706</v>
      </c>
      <c r="B309" t="s">
        <v>3546</v>
      </c>
      <c r="C309" t="s">
        <v>978</v>
      </c>
      <c r="D309" t="s">
        <v>48</v>
      </c>
      <c r="E309" t="s">
        <v>35</v>
      </c>
      <c r="F309" t="s">
        <v>3379</v>
      </c>
      <c r="G309">
        <v>49.9</v>
      </c>
    </row>
    <row r="310" spans="1:7" x14ac:dyDescent="0.25">
      <c r="A310" t="s">
        <v>536</v>
      </c>
      <c r="B310" t="s">
        <v>1011</v>
      </c>
      <c r="C310" t="s">
        <v>1917</v>
      </c>
      <c r="D310" t="s">
        <v>161</v>
      </c>
      <c r="E310" t="s">
        <v>93</v>
      </c>
      <c r="F310" t="s">
        <v>3379</v>
      </c>
      <c r="G310">
        <v>94.4</v>
      </c>
    </row>
    <row r="311" spans="1:7" x14ac:dyDescent="0.25">
      <c r="A311" t="s">
        <v>3547</v>
      </c>
      <c r="B311" t="s">
        <v>2339</v>
      </c>
      <c r="C311" t="s">
        <v>2679</v>
      </c>
      <c r="D311" t="s">
        <v>59</v>
      </c>
      <c r="E311" t="s">
        <v>60</v>
      </c>
      <c r="F311" t="s">
        <v>3379</v>
      </c>
      <c r="G311">
        <v>82.4</v>
      </c>
    </row>
    <row r="312" spans="1:7" x14ac:dyDescent="0.25">
      <c r="A312" t="s">
        <v>809</v>
      </c>
      <c r="B312" t="s">
        <v>439</v>
      </c>
      <c r="C312" t="s">
        <v>696</v>
      </c>
      <c r="D312" t="s">
        <v>34</v>
      </c>
      <c r="E312" t="s">
        <v>35</v>
      </c>
      <c r="F312" t="s">
        <v>3379</v>
      </c>
      <c r="G312">
        <v>36.6</v>
      </c>
    </row>
    <row r="313" spans="1:7" x14ac:dyDescent="0.25">
      <c r="A313" t="s">
        <v>1578</v>
      </c>
      <c r="B313" t="s">
        <v>3548</v>
      </c>
      <c r="C313" t="s">
        <v>732</v>
      </c>
      <c r="D313" t="s">
        <v>378</v>
      </c>
      <c r="E313" t="s">
        <v>93</v>
      </c>
      <c r="F313" t="s">
        <v>3379</v>
      </c>
      <c r="G313">
        <v>28.8</v>
      </c>
    </row>
    <row r="314" spans="1:7" x14ac:dyDescent="0.25">
      <c r="A314" t="s">
        <v>1448</v>
      </c>
      <c r="B314" t="s">
        <v>2090</v>
      </c>
      <c r="C314" t="s">
        <v>1581</v>
      </c>
      <c r="D314" t="s">
        <v>59</v>
      </c>
      <c r="E314" t="s">
        <v>60</v>
      </c>
      <c r="F314" t="s">
        <v>3382</v>
      </c>
      <c r="G314">
        <v>39.299999999999997</v>
      </c>
    </row>
    <row r="315" spans="1:7" x14ac:dyDescent="0.25">
      <c r="A315" t="s">
        <v>641</v>
      </c>
      <c r="B315" t="s">
        <v>1414</v>
      </c>
      <c r="C315" t="s">
        <v>966</v>
      </c>
      <c r="D315" t="s">
        <v>343</v>
      </c>
      <c r="E315" t="s">
        <v>93</v>
      </c>
      <c r="F315" t="s">
        <v>3382</v>
      </c>
      <c r="G315">
        <v>77.900000000000006</v>
      </c>
    </row>
    <row r="316" spans="1:7" x14ac:dyDescent="0.25">
      <c r="A316" t="s">
        <v>3549</v>
      </c>
      <c r="B316" t="s">
        <v>249</v>
      </c>
      <c r="C316" t="s">
        <v>1917</v>
      </c>
      <c r="D316" t="s">
        <v>151</v>
      </c>
      <c r="E316" t="s">
        <v>152</v>
      </c>
      <c r="F316" t="s">
        <v>3384</v>
      </c>
      <c r="G316">
        <v>44.3</v>
      </c>
    </row>
    <row r="317" spans="1:7" x14ac:dyDescent="0.25">
      <c r="A317" t="s">
        <v>3550</v>
      </c>
      <c r="B317" t="s">
        <v>3551</v>
      </c>
      <c r="C317" t="s">
        <v>789</v>
      </c>
      <c r="D317" t="s">
        <v>124</v>
      </c>
      <c r="E317" t="s">
        <v>60</v>
      </c>
      <c r="F317" t="s">
        <v>3379</v>
      </c>
      <c r="G317">
        <v>142.4</v>
      </c>
    </row>
    <row r="318" spans="1:7" x14ac:dyDescent="0.25">
      <c r="A318" t="s">
        <v>3552</v>
      </c>
      <c r="B318" t="s">
        <v>1540</v>
      </c>
      <c r="C318" t="s">
        <v>1199</v>
      </c>
      <c r="D318" t="s">
        <v>441</v>
      </c>
      <c r="E318" t="s">
        <v>35</v>
      </c>
      <c r="F318" t="s">
        <v>3379</v>
      </c>
      <c r="G318">
        <v>72.3</v>
      </c>
    </row>
    <row r="319" spans="1:7" x14ac:dyDescent="0.25">
      <c r="A319" t="s">
        <v>630</v>
      </c>
      <c r="B319" t="s">
        <v>1667</v>
      </c>
      <c r="C319" t="s">
        <v>1325</v>
      </c>
      <c r="D319" t="s">
        <v>184</v>
      </c>
      <c r="E319" t="s">
        <v>152</v>
      </c>
      <c r="F319" t="s">
        <v>3379</v>
      </c>
      <c r="G319">
        <v>13.5</v>
      </c>
    </row>
    <row r="320" spans="1:7" x14ac:dyDescent="0.25">
      <c r="A320" t="s">
        <v>316</v>
      </c>
      <c r="B320" t="s">
        <v>3424</v>
      </c>
      <c r="C320" t="s">
        <v>168</v>
      </c>
      <c r="D320" t="s">
        <v>92</v>
      </c>
      <c r="E320" t="s">
        <v>93</v>
      </c>
      <c r="F320" t="s">
        <v>3384</v>
      </c>
      <c r="G320">
        <v>110.7</v>
      </c>
    </row>
    <row r="321" spans="1:7" x14ac:dyDescent="0.25">
      <c r="A321" t="s">
        <v>1543</v>
      </c>
      <c r="B321" t="s">
        <v>1242</v>
      </c>
      <c r="C321" t="s">
        <v>2451</v>
      </c>
      <c r="D321" t="s">
        <v>48</v>
      </c>
      <c r="E321" t="s">
        <v>35</v>
      </c>
      <c r="F321" t="s">
        <v>3379</v>
      </c>
      <c r="G321">
        <v>52.7</v>
      </c>
    </row>
    <row r="322" spans="1:7" x14ac:dyDescent="0.25">
      <c r="A322" t="s">
        <v>2065</v>
      </c>
      <c r="B322" t="s">
        <v>2176</v>
      </c>
      <c r="C322" t="s">
        <v>665</v>
      </c>
      <c r="D322" t="s">
        <v>34</v>
      </c>
      <c r="E322" t="s">
        <v>35</v>
      </c>
      <c r="F322" t="s">
        <v>3379</v>
      </c>
      <c r="G322">
        <v>99.8</v>
      </c>
    </row>
    <row r="323" spans="1:7" x14ac:dyDescent="0.25">
      <c r="A323" t="s">
        <v>2952</v>
      </c>
      <c r="B323" t="s">
        <v>3553</v>
      </c>
      <c r="C323" t="s">
        <v>463</v>
      </c>
      <c r="D323" t="s">
        <v>343</v>
      </c>
      <c r="E323" t="s">
        <v>93</v>
      </c>
      <c r="F323" t="s">
        <v>3382</v>
      </c>
      <c r="G323">
        <v>45.5</v>
      </c>
    </row>
    <row r="324" spans="1:7" x14ac:dyDescent="0.25">
      <c r="A324" t="s">
        <v>3554</v>
      </c>
      <c r="B324" t="s">
        <v>1554</v>
      </c>
      <c r="C324" t="s">
        <v>798</v>
      </c>
      <c r="D324" t="s">
        <v>184</v>
      </c>
      <c r="E324" t="s">
        <v>152</v>
      </c>
      <c r="F324" t="s">
        <v>3379</v>
      </c>
      <c r="G324">
        <v>87.8</v>
      </c>
    </row>
    <row r="325" spans="1:7" x14ac:dyDescent="0.25">
      <c r="A325" t="s">
        <v>3555</v>
      </c>
      <c r="B325" t="s">
        <v>3556</v>
      </c>
      <c r="C325" t="s">
        <v>342</v>
      </c>
      <c r="D325" t="s">
        <v>184</v>
      </c>
      <c r="E325" t="s">
        <v>152</v>
      </c>
      <c r="F325" t="s">
        <v>3384</v>
      </c>
      <c r="G325">
        <v>117</v>
      </c>
    </row>
    <row r="326" spans="1:7" x14ac:dyDescent="0.25">
      <c r="A326" t="s">
        <v>2664</v>
      </c>
      <c r="B326" t="s">
        <v>2431</v>
      </c>
      <c r="C326" t="s">
        <v>1012</v>
      </c>
      <c r="D326" t="s">
        <v>34</v>
      </c>
      <c r="E326" t="s">
        <v>35</v>
      </c>
      <c r="F326" t="s">
        <v>3379</v>
      </c>
      <c r="G326">
        <v>139.6</v>
      </c>
    </row>
    <row r="327" spans="1:7" x14ac:dyDescent="0.25">
      <c r="A327" t="s">
        <v>1036</v>
      </c>
      <c r="B327" t="s">
        <v>3557</v>
      </c>
      <c r="C327" t="s">
        <v>2164</v>
      </c>
      <c r="D327" t="s">
        <v>103</v>
      </c>
      <c r="E327" t="s">
        <v>82</v>
      </c>
      <c r="F327" t="s">
        <v>3384</v>
      </c>
      <c r="G327">
        <v>42.9</v>
      </c>
    </row>
    <row r="328" spans="1:7" x14ac:dyDescent="0.25">
      <c r="A328" t="s">
        <v>707</v>
      </c>
      <c r="B328" t="s">
        <v>424</v>
      </c>
      <c r="C328" t="s">
        <v>1568</v>
      </c>
      <c r="D328" t="s">
        <v>103</v>
      </c>
      <c r="E328" t="s">
        <v>82</v>
      </c>
      <c r="F328" t="s">
        <v>3384</v>
      </c>
      <c r="G328">
        <v>53.6</v>
      </c>
    </row>
    <row r="329" spans="1:7" x14ac:dyDescent="0.25">
      <c r="A329" t="s">
        <v>657</v>
      </c>
      <c r="B329" t="s">
        <v>480</v>
      </c>
      <c r="C329" t="s">
        <v>2164</v>
      </c>
      <c r="D329" t="s">
        <v>92</v>
      </c>
      <c r="E329" t="s">
        <v>93</v>
      </c>
      <c r="F329" t="s">
        <v>3379</v>
      </c>
      <c r="G329">
        <v>72.3</v>
      </c>
    </row>
    <row r="330" spans="1:7" x14ac:dyDescent="0.25">
      <c r="A330" t="s">
        <v>3558</v>
      </c>
      <c r="B330" t="s">
        <v>3424</v>
      </c>
      <c r="C330" t="s">
        <v>1453</v>
      </c>
      <c r="D330" t="s">
        <v>648</v>
      </c>
      <c r="E330" t="s">
        <v>134</v>
      </c>
      <c r="F330" t="s">
        <v>3379</v>
      </c>
      <c r="G330">
        <v>139.4</v>
      </c>
    </row>
    <row r="331" spans="1:7" x14ac:dyDescent="0.25">
      <c r="A331" t="s">
        <v>2949</v>
      </c>
      <c r="B331" t="s">
        <v>596</v>
      </c>
      <c r="C331" t="s">
        <v>318</v>
      </c>
      <c r="D331" t="s">
        <v>521</v>
      </c>
      <c r="E331" t="s">
        <v>152</v>
      </c>
      <c r="F331" t="s">
        <v>3379</v>
      </c>
      <c r="G331">
        <v>135.69999999999999</v>
      </c>
    </row>
    <row r="332" spans="1:7" x14ac:dyDescent="0.25">
      <c r="A332" t="s">
        <v>3559</v>
      </c>
      <c r="B332" t="s">
        <v>970</v>
      </c>
      <c r="C332" t="s">
        <v>2451</v>
      </c>
      <c r="D332" t="s">
        <v>378</v>
      </c>
      <c r="E332" t="s">
        <v>93</v>
      </c>
      <c r="F332" t="s">
        <v>3384</v>
      </c>
      <c r="G332">
        <v>18</v>
      </c>
    </row>
    <row r="333" spans="1:7" x14ac:dyDescent="0.25">
      <c r="A333" t="s">
        <v>1979</v>
      </c>
      <c r="B333" t="s">
        <v>722</v>
      </c>
      <c r="C333" t="s">
        <v>1790</v>
      </c>
      <c r="D333" t="s">
        <v>190</v>
      </c>
      <c r="E333" t="s">
        <v>60</v>
      </c>
      <c r="F333" t="s">
        <v>3384</v>
      </c>
      <c r="G333">
        <v>24.1</v>
      </c>
    </row>
    <row r="334" spans="1:7" x14ac:dyDescent="0.25">
      <c r="A334" t="s">
        <v>2905</v>
      </c>
      <c r="B334" t="s">
        <v>3560</v>
      </c>
      <c r="C334" t="s">
        <v>580</v>
      </c>
      <c r="D334" t="s">
        <v>284</v>
      </c>
      <c r="E334" t="s">
        <v>134</v>
      </c>
      <c r="F334" t="s">
        <v>3379</v>
      </c>
      <c r="G334">
        <v>76.8</v>
      </c>
    </row>
    <row r="335" spans="1:7" x14ac:dyDescent="0.25">
      <c r="A335" t="s">
        <v>1666</v>
      </c>
      <c r="B335" t="s">
        <v>829</v>
      </c>
      <c r="C335" t="s">
        <v>2164</v>
      </c>
      <c r="D335" t="s">
        <v>151</v>
      </c>
      <c r="E335" t="s">
        <v>152</v>
      </c>
      <c r="F335" t="s">
        <v>3379</v>
      </c>
      <c r="G335">
        <v>20.5</v>
      </c>
    </row>
    <row r="336" spans="1:7" x14ac:dyDescent="0.25">
      <c r="A336" t="s">
        <v>1001</v>
      </c>
      <c r="B336" t="s">
        <v>745</v>
      </c>
      <c r="C336" t="s">
        <v>993</v>
      </c>
      <c r="D336" t="s">
        <v>521</v>
      </c>
      <c r="E336" t="s">
        <v>152</v>
      </c>
      <c r="F336" t="s">
        <v>3384</v>
      </c>
      <c r="G336">
        <v>55.1</v>
      </c>
    </row>
    <row r="337" spans="1:7" x14ac:dyDescent="0.25">
      <c r="A337" t="s">
        <v>3561</v>
      </c>
      <c r="B337" t="s">
        <v>3050</v>
      </c>
      <c r="C337" t="s">
        <v>475</v>
      </c>
      <c r="D337" t="s">
        <v>269</v>
      </c>
      <c r="E337" t="s">
        <v>70</v>
      </c>
      <c r="F337" t="s">
        <v>3384</v>
      </c>
      <c r="G337">
        <v>26.5</v>
      </c>
    </row>
    <row r="338" spans="1:7" x14ac:dyDescent="0.25">
      <c r="A338" t="s">
        <v>3562</v>
      </c>
      <c r="B338" t="s">
        <v>3563</v>
      </c>
      <c r="C338" t="s">
        <v>2144</v>
      </c>
      <c r="D338" t="s">
        <v>378</v>
      </c>
      <c r="E338" t="s">
        <v>93</v>
      </c>
      <c r="F338" t="s">
        <v>3379</v>
      </c>
      <c r="G338">
        <v>97.2</v>
      </c>
    </row>
    <row r="339" spans="1:7" x14ac:dyDescent="0.25">
      <c r="A339" t="s">
        <v>2775</v>
      </c>
      <c r="B339" t="s">
        <v>2194</v>
      </c>
      <c r="C339" t="s">
        <v>1777</v>
      </c>
      <c r="D339" t="s">
        <v>538</v>
      </c>
      <c r="E339" t="s">
        <v>82</v>
      </c>
      <c r="F339" t="s">
        <v>3379</v>
      </c>
      <c r="G339">
        <v>142.69999999999999</v>
      </c>
    </row>
    <row r="340" spans="1:7" x14ac:dyDescent="0.25">
      <c r="A340" t="s">
        <v>287</v>
      </c>
      <c r="B340" t="s">
        <v>1631</v>
      </c>
      <c r="C340" t="s">
        <v>429</v>
      </c>
      <c r="D340" t="s">
        <v>161</v>
      </c>
      <c r="E340" t="s">
        <v>93</v>
      </c>
      <c r="F340" t="s">
        <v>3379</v>
      </c>
      <c r="G340">
        <v>149.5</v>
      </c>
    </row>
    <row r="341" spans="1:7" x14ac:dyDescent="0.25">
      <c r="A341" t="s">
        <v>847</v>
      </c>
      <c r="B341" t="s">
        <v>669</v>
      </c>
      <c r="C341" t="s">
        <v>1595</v>
      </c>
      <c r="D341" t="s">
        <v>175</v>
      </c>
      <c r="E341" t="s">
        <v>134</v>
      </c>
      <c r="F341" t="s">
        <v>3379</v>
      </c>
      <c r="G341">
        <v>59.4</v>
      </c>
    </row>
    <row r="342" spans="1:7" x14ac:dyDescent="0.25">
      <c r="A342" t="s">
        <v>1838</v>
      </c>
      <c r="B342" t="s">
        <v>3410</v>
      </c>
      <c r="C342" t="s">
        <v>335</v>
      </c>
      <c r="D342" t="s">
        <v>235</v>
      </c>
      <c r="E342" t="s">
        <v>70</v>
      </c>
      <c r="F342" t="s">
        <v>3379</v>
      </c>
      <c r="G342">
        <v>91.9</v>
      </c>
    </row>
    <row r="343" spans="1:7" x14ac:dyDescent="0.25">
      <c r="A343" t="s">
        <v>479</v>
      </c>
      <c r="B343" t="s">
        <v>2186</v>
      </c>
      <c r="C343" t="s">
        <v>2084</v>
      </c>
      <c r="D343" t="s">
        <v>284</v>
      </c>
      <c r="E343" t="s">
        <v>134</v>
      </c>
      <c r="F343" t="s">
        <v>3379</v>
      </c>
      <c r="G343">
        <v>129.19999999999999</v>
      </c>
    </row>
    <row r="344" spans="1:7" x14ac:dyDescent="0.25">
      <c r="A344" t="s">
        <v>1942</v>
      </c>
      <c r="B344" t="s">
        <v>403</v>
      </c>
      <c r="C344" t="s">
        <v>1785</v>
      </c>
      <c r="D344" t="s">
        <v>133</v>
      </c>
      <c r="E344" t="s">
        <v>134</v>
      </c>
      <c r="F344" t="s">
        <v>3379</v>
      </c>
      <c r="G344">
        <v>22</v>
      </c>
    </row>
    <row r="345" spans="1:7" x14ac:dyDescent="0.25">
      <c r="A345" t="s">
        <v>2388</v>
      </c>
      <c r="B345" t="s">
        <v>1594</v>
      </c>
      <c r="C345" t="s">
        <v>183</v>
      </c>
      <c r="D345" t="s">
        <v>161</v>
      </c>
      <c r="E345" t="s">
        <v>93</v>
      </c>
      <c r="F345" t="s">
        <v>3382</v>
      </c>
      <c r="G345">
        <v>105</v>
      </c>
    </row>
    <row r="346" spans="1:7" x14ac:dyDescent="0.25">
      <c r="A346" t="s">
        <v>3564</v>
      </c>
      <c r="B346" t="s">
        <v>3565</v>
      </c>
      <c r="C346" t="s">
        <v>678</v>
      </c>
      <c r="D346" t="s">
        <v>92</v>
      </c>
      <c r="E346" t="s">
        <v>93</v>
      </c>
      <c r="F346" t="s">
        <v>3382</v>
      </c>
      <c r="G346">
        <v>64.3</v>
      </c>
    </row>
    <row r="347" spans="1:7" x14ac:dyDescent="0.25">
      <c r="A347" t="s">
        <v>1920</v>
      </c>
      <c r="B347" t="s">
        <v>3566</v>
      </c>
      <c r="C347" t="s">
        <v>1708</v>
      </c>
      <c r="D347" t="s">
        <v>521</v>
      </c>
      <c r="E347" t="s">
        <v>152</v>
      </c>
      <c r="F347" t="s">
        <v>3384</v>
      </c>
      <c r="G347">
        <v>34.9</v>
      </c>
    </row>
    <row r="348" spans="1:7" x14ac:dyDescent="0.25">
      <c r="A348" t="s">
        <v>1059</v>
      </c>
      <c r="B348" t="s">
        <v>334</v>
      </c>
      <c r="C348" t="s">
        <v>335</v>
      </c>
      <c r="D348" t="s">
        <v>161</v>
      </c>
      <c r="E348" t="s">
        <v>93</v>
      </c>
      <c r="F348" t="s">
        <v>3379</v>
      </c>
      <c r="G348">
        <v>63.4</v>
      </c>
    </row>
    <row r="349" spans="1:7" x14ac:dyDescent="0.25">
      <c r="A349" t="s">
        <v>635</v>
      </c>
      <c r="B349" t="s">
        <v>3567</v>
      </c>
      <c r="C349" t="s">
        <v>1521</v>
      </c>
      <c r="D349" t="s">
        <v>69</v>
      </c>
      <c r="E349" t="s">
        <v>70</v>
      </c>
      <c r="F349" t="s">
        <v>3384</v>
      </c>
      <c r="G349">
        <v>16</v>
      </c>
    </row>
    <row r="350" spans="1:7" x14ac:dyDescent="0.25">
      <c r="A350" t="s">
        <v>2527</v>
      </c>
      <c r="B350" t="s">
        <v>526</v>
      </c>
      <c r="C350" t="s">
        <v>306</v>
      </c>
      <c r="D350" t="s">
        <v>284</v>
      </c>
      <c r="E350" t="s">
        <v>134</v>
      </c>
      <c r="F350" t="s">
        <v>3379</v>
      </c>
      <c r="G350">
        <v>105.8</v>
      </c>
    </row>
    <row r="351" spans="1:7" x14ac:dyDescent="0.25">
      <c r="A351" t="s">
        <v>3568</v>
      </c>
      <c r="B351" t="s">
        <v>2039</v>
      </c>
      <c r="C351" t="s">
        <v>762</v>
      </c>
      <c r="D351" t="s">
        <v>343</v>
      </c>
      <c r="E351" t="s">
        <v>93</v>
      </c>
      <c r="F351" t="s">
        <v>3384</v>
      </c>
      <c r="G351">
        <v>41.6</v>
      </c>
    </row>
    <row r="352" spans="1:7" x14ac:dyDescent="0.25">
      <c r="A352" t="s">
        <v>1328</v>
      </c>
      <c r="B352" t="s">
        <v>3569</v>
      </c>
      <c r="C352" t="s">
        <v>978</v>
      </c>
      <c r="D352" t="s">
        <v>229</v>
      </c>
      <c r="E352" t="s">
        <v>60</v>
      </c>
      <c r="F352" t="s">
        <v>3379</v>
      </c>
      <c r="G352">
        <v>50.2</v>
      </c>
    </row>
    <row r="353" spans="1:7" x14ac:dyDescent="0.25">
      <c r="A353" t="s">
        <v>1341</v>
      </c>
      <c r="B353" t="s">
        <v>1308</v>
      </c>
      <c r="C353" t="s">
        <v>2119</v>
      </c>
      <c r="D353" t="s">
        <v>69</v>
      </c>
      <c r="E353" t="s">
        <v>70</v>
      </c>
      <c r="F353" t="s">
        <v>3379</v>
      </c>
      <c r="G353">
        <v>22.6</v>
      </c>
    </row>
    <row r="354" spans="1:7" x14ac:dyDescent="0.25">
      <c r="A354" t="s">
        <v>1104</v>
      </c>
      <c r="B354" t="s">
        <v>2190</v>
      </c>
      <c r="C354" t="s">
        <v>33</v>
      </c>
      <c r="D354" t="s">
        <v>69</v>
      </c>
      <c r="E354" t="s">
        <v>70</v>
      </c>
      <c r="F354" t="s">
        <v>3379</v>
      </c>
      <c r="G354">
        <v>130.4</v>
      </c>
    </row>
    <row r="355" spans="1:7" x14ac:dyDescent="0.25">
      <c r="A355" t="s">
        <v>3570</v>
      </c>
      <c r="B355" t="s">
        <v>591</v>
      </c>
      <c r="C355" t="s">
        <v>927</v>
      </c>
      <c r="D355" t="s">
        <v>81</v>
      </c>
      <c r="E355" t="s">
        <v>82</v>
      </c>
      <c r="F355" t="s">
        <v>3379</v>
      </c>
      <c r="G355">
        <v>76.5</v>
      </c>
    </row>
    <row r="356" spans="1:7" x14ac:dyDescent="0.25">
      <c r="A356" t="s">
        <v>3571</v>
      </c>
      <c r="B356" t="s">
        <v>2780</v>
      </c>
      <c r="C356" t="s">
        <v>527</v>
      </c>
      <c r="D356" t="s">
        <v>169</v>
      </c>
      <c r="E356" t="s">
        <v>70</v>
      </c>
      <c r="F356" t="s">
        <v>3384</v>
      </c>
      <c r="G356">
        <v>88</v>
      </c>
    </row>
    <row r="357" spans="1:7" x14ac:dyDescent="0.25">
      <c r="A357" t="s">
        <v>2695</v>
      </c>
      <c r="B357" t="s">
        <v>1818</v>
      </c>
      <c r="C357" t="s">
        <v>1162</v>
      </c>
      <c r="D357" t="s">
        <v>648</v>
      </c>
      <c r="E357" t="s">
        <v>134</v>
      </c>
      <c r="F357" t="s">
        <v>3379</v>
      </c>
      <c r="G357">
        <v>87.6</v>
      </c>
    </row>
    <row r="358" spans="1:7" x14ac:dyDescent="0.25">
      <c r="A358" t="s">
        <v>1658</v>
      </c>
      <c r="B358" t="s">
        <v>2864</v>
      </c>
      <c r="C358" t="s">
        <v>1162</v>
      </c>
      <c r="D358" t="s">
        <v>250</v>
      </c>
      <c r="E358" t="s">
        <v>82</v>
      </c>
      <c r="F358" t="s">
        <v>3379</v>
      </c>
      <c r="G358">
        <v>64.5</v>
      </c>
    </row>
    <row r="359" spans="1:7" x14ac:dyDescent="0.25">
      <c r="A359" t="s">
        <v>554</v>
      </c>
      <c r="B359" t="s">
        <v>413</v>
      </c>
      <c r="C359" t="s">
        <v>123</v>
      </c>
      <c r="D359" t="s">
        <v>161</v>
      </c>
      <c r="E359" t="s">
        <v>93</v>
      </c>
      <c r="F359" t="s">
        <v>3384</v>
      </c>
      <c r="G359">
        <v>32.9</v>
      </c>
    </row>
    <row r="360" spans="1:7" x14ac:dyDescent="0.25">
      <c r="A360" t="s">
        <v>515</v>
      </c>
      <c r="B360" t="s">
        <v>46</v>
      </c>
      <c r="C360" t="s">
        <v>1436</v>
      </c>
      <c r="D360" t="s">
        <v>648</v>
      </c>
      <c r="E360" t="s">
        <v>134</v>
      </c>
      <c r="F360" t="s">
        <v>3379</v>
      </c>
      <c r="G360">
        <v>113</v>
      </c>
    </row>
    <row r="361" spans="1:7" x14ac:dyDescent="0.25">
      <c r="A361" t="s">
        <v>234</v>
      </c>
      <c r="B361" t="s">
        <v>3572</v>
      </c>
      <c r="C361" t="s">
        <v>601</v>
      </c>
      <c r="D361" t="s">
        <v>269</v>
      </c>
      <c r="E361" t="s">
        <v>70</v>
      </c>
      <c r="F361" t="s">
        <v>3379</v>
      </c>
      <c r="G361">
        <v>23.4</v>
      </c>
    </row>
    <row r="362" spans="1:7" x14ac:dyDescent="0.25">
      <c r="A362" t="s">
        <v>3573</v>
      </c>
      <c r="B362" t="s">
        <v>2225</v>
      </c>
      <c r="C362" t="s">
        <v>446</v>
      </c>
      <c r="D362" t="s">
        <v>235</v>
      </c>
      <c r="E362" t="s">
        <v>70</v>
      </c>
      <c r="F362" t="s">
        <v>3379</v>
      </c>
      <c r="G362">
        <v>20.100000000000001</v>
      </c>
    </row>
    <row r="363" spans="1:7" x14ac:dyDescent="0.25">
      <c r="A363" t="s">
        <v>3342</v>
      </c>
      <c r="B363" t="s">
        <v>2780</v>
      </c>
      <c r="C363" t="s">
        <v>388</v>
      </c>
      <c r="D363" t="s">
        <v>378</v>
      </c>
      <c r="E363" t="s">
        <v>93</v>
      </c>
      <c r="F363" t="s">
        <v>3379</v>
      </c>
      <c r="G363">
        <v>108</v>
      </c>
    </row>
    <row r="364" spans="1:7" x14ac:dyDescent="0.25">
      <c r="A364" t="s">
        <v>3160</v>
      </c>
      <c r="B364" t="s">
        <v>3567</v>
      </c>
      <c r="C364" t="s">
        <v>475</v>
      </c>
      <c r="D364" t="s">
        <v>151</v>
      </c>
      <c r="E364" t="s">
        <v>152</v>
      </c>
      <c r="F364" t="s">
        <v>3384</v>
      </c>
      <c r="G364">
        <v>35.299999999999997</v>
      </c>
    </row>
    <row r="365" spans="1:7" x14ac:dyDescent="0.25">
      <c r="A365" t="s">
        <v>3574</v>
      </c>
      <c r="B365" t="s">
        <v>2567</v>
      </c>
      <c r="C365" t="s">
        <v>567</v>
      </c>
      <c r="D365" t="s">
        <v>175</v>
      </c>
      <c r="E365" t="s">
        <v>134</v>
      </c>
      <c r="F365" t="s">
        <v>3379</v>
      </c>
      <c r="G365">
        <v>49.5</v>
      </c>
    </row>
    <row r="366" spans="1:7" x14ac:dyDescent="0.25">
      <c r="A366" t="s">
        <v>1427</v>
      </c>
      <c r="B366" t="s">
        <v>3575</v>
      </c>
      <c r="C366" t="s">
        <v>1430</v>
      </c>
      <c r="D366" t="s">
        <v>59</v>
      </c>
      <c r="E366" t="s">
        <v>60</v>
      </c>
      <c r="F366" t="s">
        <v>3379</v>
      </c>
      <c r="G366">
        <v>73.900000000000006</v>
      </c>
    </row>
    <row r="367" spans="1:7" x14ac:dyDescent="0.25">
      <c r="A367" t="s">
        <v>3311</v>
      </c>
      <c r="B367" t="s">
        <v>2912</v>
      </c>
      <c r="C367" t="s">
        <v>199</v>
      </c>
      <c r="D367" t="s">
        <v>538</v>
      </c>
      <c r="E367" t="s">
        <v>82</v>
      </c>
      <c r="F367" t="s">
        <v>3379</v>
      </c>
      <c r="G367">
        <v>70.2</v>
      </c>
    </row>
    <row r="368" spans="1:7" x14ac:dyDescent="0.25">
      <c r="A368" t="s">
        <v>1417</v>
      </c>
      <c r="B368" t="s">
        <v>591</v>
      </c>
      <c r="C368" t="s">
        <v>560</v>
      </c>
      <c r="D368" t="s">
        <v>184</v>
      </c>
      <c r="E368" t="s">
        <v>152</v>
      </c>
      <c r="F368" t="s">
        <v>3384</v>
      </c>
      <c r="G368">
        <v>107.7</v>
      </c>
    </row>
    <row r="369" spans="1:7" x14ac:dyDescent="0.25">
      <c r="A369" t="s">
        <v>1029</v>
      </c>
      <c r="B369" t="s">
        <v>3456</v>
      </c>
      <c r="C369" t="s">
        <v>490</v>
      </c>
      <c r="D369" t="s">
        <v>81</v>
      </c>
      <c r="E369" t="s">
        <v>82</v>
      </c>
      <c r="F369" t="s">
        <v>3379</v>
      </c>
      <c r="G369">
        <v>95.4</v>
      </c>
    </row>
    <row r="370" spans="1:7" x14ac:dyDescent="0.25">
      <c r="A370" t="s">
        <v>1315</v>
      </c>
      <c r="B370" t="s">
        <v>227</v>
      </c>
      <c r="C370" t="s">
        <v>682</v>
      </c>
      <c r="D370" t="s">
        <v>295</v>
      </c>
      <c r="E370" t="s">
        <v>152</v>
      </c>
      <c r="F370" t="s">
        <v>3379</v>
      </c>
      <c r="G370">
        <v>98.4</v>
      </c>
    </row>
    <row r="371" spans="1:7" x14ac:dyDescent="0.25">
      <c r="A371" t="s">
        <v>854</v>
      </c>
      <c r="B371" t="s">
        <v>2183</v>
      </c>
      <c r="C371" t="s">
        <v>398</v>
      </c>
      <c r="D371" t="s">
        <v>250</v>
      </c>
      <c r="E371" t="s">
        <v>82</v>
      </c>
      <c r="F371" t="s">
        <v>3379</v>
      </c>
      <c r="G371">
        <v>108.5</v>
      </c>
    </row>
    <row r="372" spans="1:7" x14ac:dyDescent="0.25">
      <c r="A372" t="s">
        <v>548</v>
      </c>
      <c r="B372" t="s">
        <v>3576</v>
      </c>
      <c r="C372" t="s">
        <v>696</v>
      </c>
      <c r="D372" t="s">
        <v>103</v>
      </c>
      <c r="E372" t="s">
        <v>82</v>
      </c>
      <c r="F372" t="s">
        <v>3384</v>
      </c>
      <c r="G372">
        <v>47.4</v>
      </c>
    </row>
    <row r="373" spans="1:7" x14ac:dyDescent="0.25">
      <c r="A373" t="s">
        <v>2329</v>
      </c>
      <c r="B373" t="s">
        <v>669</v>
      </c>
      <c r="C373" t="s">
        <v>429</v>
      </c>
      <c r="D373" t="s">
        <v>284</v>
      </c>
      <c r="E373" t="s">
        <v>134</v>
      </c>
      <c r="F373" t="s">
        <v>3379</v>
      </c>
      <c r="G373">
        <v>51.7</v>
      </c>
    </row>
    <row r="374" spans="1:7" x14ac:dyDescent="0.25">
      <c r="A374" t="s">
        <v>645</v>
      </c>
      <c r="B374" t="s">
        <v>740</v>
      </c>
      <c r="C374" t="s">
        <v>329</v>
      </c>
      <c r="D374" t="s">
        <v>48</v>
      </c>
      <c r="E374" t="s">
        <v>35</v>
      </c>
      <c r="F374" t="s">
        <v>3379</v>
      </c>
      <c r="G374">
        <v>68.5</v>
      </c>
    </row>
    <row r="375" spans="1:7" x14ac:dyDescent="0.25">
      <c r="A375" t="s">
        <v>3577</v>
      </c>
      <c r="B375" t="s">
        <v>3428</v>
      </c>
      <c r="C375" t="s">
        <v>1532</v>
      </c>
      <c r="D375" t="s">
        <v>161</v>
      </c>
      <c r="E375" t="s">
        <v>93</v>
      </c>
      <c r="F375" t="s">
        <v>3379</v>
      </c>
      <c r="G375">
        <v>49.6</v>
      </c>
    </row>
    <row r="376" spans="1:7" x14ac:dyDescent="0.25">
      <c r="A376" t="s">
        <v>2943</v>
      </c>
      <c r="B376" t="s">
        <v>3314</v>
      </c>
      <c r="C376" t="s">
        <v>527</v>
      </c>
      <c r="D376" t="s">
        <v>250</v>
      </c>
      <c r="E376" t="s">
        <v>82</v>
      </c>
      <c r="F376" t="s">
        <v>3379</v>
      </c>
      <c r="G376">
        <v>147.80000000000001</v>
      </c>
    </row>
    <row r="377" spans="1:7" x14ac:dyDescent="0.25">
      <c r="A377" t="s">
        <v>3578</v>
      </c>
      <c r="B377" t="s">
        <v>1865</v>
      </c>
      <c r="C377" t="s">
        <v>1494</v>
      </c>
      <c r="D377" t="s">
        <v>190</v>
      </c>
      <c r="E377" t="s">
        <v>60</v>
      </c>
      <c r="F377" t="s">
        <v>3379</v>
      </c>
      <c r="G377">
        <v>123</v>
      </c>
    </row>
    <row r="378" spans="1:7" x14ac:dyDescent="0.25">
      <c r="A378" t="s">
        <v>3579</v>
      </c>
      <c r="B378" t="s">
        <v>1414</v>
      </c>
      <c r="C378" t="s">
        <v>414</v>
      </c>
      <c r="D378" t="s">
        <v>133</v>
      </c>
      <c r="E378" t="s">
        <v>134</v>
      </c>
      <c r="F378" t="s">
        <v>3379</v>
      </c>
      <c r="G378">
        <v>28.9</v>
      </c>
    </row>
    <row r="379" spans="1:7" x14ac:dyDescent="0.25">
      <c r="A379" t="s">
        <v>663</v>
      </c>
      <c r="B379" t="s">
        <v>810</v>
      </c>
      <c r="C379" t="s">
        <v>1442</v>
      </c>
      <c r="D379" t="s">
        <v>151</v>
      </c>
      <c r="E379" t="s">
        <v>152</v>
      </c>
      <c r="F379" t="s">
        <v>3382</v>
      </c>
      <c r="G379">
        <v>5.8</v>
      </c>
    </row>
    <row r="380" spans="1:7" x14ac:dyDescent="0.25">
      <c r="A380" t="s">
        <v>1722</v>
      </c>
      <c r="B380" t="s">
        <v>3551</v>
      </c>
      <c r="C380" t="s">
        <v>1960</v>
      </c>
      <c r="D380" t="s">
        <v>250</v>
      </c>
      <c r="E380" t="s">
        <v>82</v>
      </c>
      <c r="F380" t="s">
        <v>3379</v>
      </c>
      <c r="G380">
        <v>11.2</v>
      </c>
    </row>
    <row r="381" spans="1:7" x14ac:dyDescent="0.25">
      <c r="A381" t="s">
        <v>2807</v>
      </c>
      <c r="B381" t="s">
        <v>3580</v>
      </c>
      <c r="C381" t="s">
        <v>1077</v>
      </c>
      <c r="D381" t="s">
        <v>34</v>
      </c>
      <c r="E381" t="s">
        <v>35</v>
      </c>
      <c r="F381" t="s">
        <v>3379</v>
      </c>
      <c r="G381">
        <v>40.4</v>
      </c>
    </row>
    <row r="382" spans="1:7" x14ac:dyDescent="0.25">
      <c r="A382" t="s">
        <v>1381</v>
      </c>
      <c r="B382" t="s">
        <v>1795</v>
      </c>
      <c r="C382" t="s">
        <v>958</v>
      </c>
      <c r="D382" t="s">
        <v>521</v>
      </c>
      <c r="E382" t="s">
        <v>152</v>
      </c>
      <c r="F382" t="s">
        <v>3379</v>
      </c>
      <c r="G382">
        <v>21.6</v>
      </c>
    </row>
    <row r="383" spans="1:7" x14ac:dyDescent="0.25">
      <c r="A383" t="s">
        <v>3083</v>
      </c>
      <c r="B383" t="s">
        <v>495</v>
      </c>
      <c r="C383" t="s">
        <v>626</v>
      </c>
      <c r="D383" t="s">
        <v>69</v>
      </c>
      <c r="E383" t="s">
        <v>70</v>
      </c>
      <c r="F383" t="s">
        <v>3384</v>
      </c>
      <c r="G383">
        <v>82.3</v>
      </c>
    </row>
    <row r="384" spans="1:7" x14ac:dyDescent="0.25">
      <c r="A384" t="s">
        <v>1670</v>
      </c>
      <c r="B384" t="s">
        <v>3581</v>
      </c>
      <c r="C384" t="s">
        <v>626</v>
      </c>
      <c r="D384" t="s">
        <v>229</v>
      </c>
      <c r="E384" t="s">
        <v>60</v>
      </c>
      <c r="F384" t="s">
        <v>3379</v>
      </c>
      <c r="G384">
        <v>129.4</v>
      </c>
    </row>
    <row r="385" spans="1:7" x14ac:dyDescent="0.25">
      <c r="A385" t="s">
        <v>3582</v>
      </c>
      <c r="B385" t="s">
        <v>263</v>
      </c>
      <c r="C385" t="s">
        <v>2144</v>
      </c>
      <c r="D385" t="s">
        <v>151</v>
      </c>
      <c r="E385" t="s">
        <v>152</v>
      </c>
      <c r="F385" t="s">
        <v>3384</v>
      </c>
      <c r="G385">
        <v>111.8</v>
      </c>
    </row>
    <row r="386" spans="1:7" x14ac:dyDescent="0.25">
      <c r="A386" t="s">
        <v>3583</v>
      </c>
      <c r="B386" t="s">
        <v>1781</v>
      </c>
      <c r="C386" t="s">
        <v>349</v>
      </c>
      <c r="D386" t="s">
        <v>169</v>
      </c>
      <c r="E386" t="s">
        <v>70</v>
      </c>
      <c r="F386" t="s">
        <v>3379</v>
      </c>
      <c r="G386">
        <v>36.299999999999997</v>
      </c>
    </row>
    <row r="387" spans="1:7" x14ac:dyDescent="0.25">
      <c r="A387" t="s">
        <v>2531</v>
      </c>
      <c r="B387" t="s">
        <v>365</v>
      </c>
      <c r="C387" t="s">
        <v>1267</v>
      </c>
      <c r="D387" t="s">
        <v>184</v>
      </c>
      <c r="E387" t="s">
        <v>152</v>
      </c>
      <c r="F387" t="s">
        <v>3379</v>
      </c>
      <c r="G387">
        <v>62.9</v>
      </c>
    </row>
    <row r="388" spans="1:7" x14ac:dyDescent="0.25">
      <c r="A388" t="s">
        <v>1801</v>
      </c>
      <c r="B388" t="s">
        <v>865</v>
      </c>
      <c r="C388" t="s">
        <v>587</v>
      </c>
      <c r="D388" t="s">
        <v>229</v>
      </c>
      <c r="E388" t="s">
        <v>60</v>
      </c>
      <c r="F388" t="s">
        <v>3379</v>
      </c>
      <c r="G388">
        <v>78.599999999999994</v>
      </c>
    </row>
    <row r="389" spans="1:7" x14ac:dyDescent="0.25">
      <c r="A389" t="s">
        <v>3584</v>
      </c>
      <c r="B389" t="s">
        <v>3585</v>
      </c>
      <c r="C389" t="s">
        <v>1125</v>
      </c>
      <c r="D389" t="s">
        <v>284</v>
      </c>
      <c r="E389" t="s">
        <v>134</v>
      </c>
      <c r="F389" t="s">
        <v>3384</v>
      </c>
      <c r="G389">
        <v>122.5</v>
      </c>
    </row>
    <row r="390" spans="1:7" x14ac:dyDescent="0.25">
      <c r="A390" t="s">
        <v>2785</v>
      </c>
      <c r="B390" t="s">
        <v>3534</v>
      </c>
      <c r="C390" t="s">
        <v>359</v>
      </c>
      <c r="D390" t="s">
        <v>124</v>
      </c>
      <c r="E390" t="s">
        <v>60</v>
      </c>
      <c r="F390" t="s">
        <v>3379</v>
      </c>
      <c r="G390">
        <v>126.7</v>
      </c>
    </row>
    <row r="391" spans="1:7" x14ac:dyDescent="0.25">
      <c r="A391" t="s">
        <v>3586</v>
      </c>
      <c r="B391" t="s">
        <v>1827</v>
      </c>
      <c r="C391" t="s">
        <v>1108</v>
      </c>
      <c r="D391" t="s">
        <v>538</v>
      </c>
      <c r="E391" t="s">
        <v>82</v>
      </c>
      <c r="F391" t="s">
        <v>3384</v>
      </c>
      <c r="G391">
        <v>136.9</v>
      </c>
    </row>
    <row r="392" spans="1:7" x14ac:dyDescent="0.25">
      <c r="A392" t="s">
        <v>1070</v>
      </c>
      <c r="B392" t="s">
        <v>198</v>
      </c>
      <c r="C392" t="s">
        <v>1708</v>
      </c>
      <c r="D392" t="s">
        <v>250</v>
      </c>
      <c r="E392" t="s">
        <v>82</v>
      </c>
      <c r="F392" t="s">
        <v>3384</v>
      </c>
      <c r="G392">
        <v>78.8</v>
      </c>
    </row>
    <row r="393" spans="1:7" x14ac:dyDescent="0.25">
      <c r="A393" t="s">
        <v>2207</v>
      </c>
      <c r="B393" t="s">
        <v>2571</v>
      </c>
      <c r="C393" t="s">
        <v>1108</v>
      </c>
      <c r="D393" t="s">
        <v>133</v>
      </c>
      <c r="E393" t="s">
        <v>134</v>
      </c>
      <c r="F393" t="s">
        <v>3379</v>
      </c>
      <c r="G393">
        <v>105.7</v>
      </c>
    </row>
    <row r="394" spans="1:7" x14ac:dyDescent="0.25">
      <c r="A394" t="s">
        <v>3587</v>
      </c>
      <c r="B394" t="s">
        <v>2011</v>
      </c>
      <c r="C394" t="s">
        <v>1077</v>
      </c>
      <c r="D394" t="s">
        <v>69</v>
      </c>
      <c r="E394" t="s">
        <v>70</v>
      </c>
      <c r="F394" t="s">
        <v>3379</v>
      </c>
      <c r="G394">
        <v>21.2</v>
      </c>
    </row>
    <row r="395" spans="1:7" x14ac:dyDescent="0.25">
      <c r="A395" t="s">
        <v>1584</v>
      </c>
      <c r="B395" t="s">
        <v>2700</v>
      </c>
      <c r="C395" t="s">
        <v>726</v>
      </c>
      <c r="D395" t="s">
        <v>648</v>
      </c>
      <c r="E395" t="s">
        <v>134</v>
      </c>
      <c r="F395" t="s">
        <v>3379</v>
      </c>
      <c r="G395">
        <v>87</v>
      </c>
    </row>
    <row r="396" spans="1:7" x14ac:dyDescent="0.25">
      <c r="A396" t="s">
        <v>3588</v>
      </c>
      <c r="B396" t="s">
        <v>2305</v>
      </c>
      <c r="C396" t="s">
        <v>335</v>
      </c>
      <c r="D396" t="s">
        <v>48</v>
      </c>
      <c r="E396" t="s">
        <v>35</v>
      </c>
      <c r="F396" t="s">
        <v>3379</v>
      </c>
      <c r="G396">
        <v>41.1</v>
      </c>
    </row>
    <row r="397" spans="1:7" x14ac:dyDescent="0.25">
      <c r="A397" t="s">
        <v>1456</v>
      </c>
      <c r="B397" t="s">
        <v>2109</v>
      </c>
      <c r="C397" t="s">
        <v>1232</v>
      </c>
      <c r="D397" t="s">
        <v>69</v>
      </c>
      <c r="E397" t="s">
        <v>70</v>
      </c>
      <c r="F397" t="s">
        <v>3379</v>
      </c>
      <c r="G397">
        <v>67.599999999999994</v>
      </c>
    </row>
    <row r="398" spans="1:7" x14ac:dyDescent="0.25">
      <c r="A398" t="s">
        <v>571</v>
      </c>
      <c r="B398" t="s">
        <v>3589</v>
      </c>
      <c r="C398" t="s">
        <v>1232</v>
      </c>
      <c r="D398" t="s">
        <v>269</v>
      </c>
      <c r="E398" t="s">
        <v>70</v>
      </c>
      <c r="F398" t="s">
        <v>3384</v>
      </c>
      <c r="G398">
        <v>96.9</v>
      </c>
    </row>
    <row r="399" spans="1:7" x14ac:dyDescent="0.25">
      <c r="A399" t="s">
        <v>1239</v>
      </c>
      <c r="B399" t="s">
        <v>1585</v>
      </c>
      <c r="C399" t="s">
        <v>475</v>
      </c>
      <c r="D399" t="s">
        <v>48</v>
      </c>
      <c r="E399" t="s">
        <v>35</v>
      </c>
      <c r="F399" t="s">
        <v>3382</v>
      </c>
      <c r="G399">
        <v>42.3</v>
      </c>
    </row>
    <row r="400" spans="1:7" x14ac:dyDescent="0.25">
      <c r="A400" t="s">
        <v>3590</v>
      </c>
      <c r="B400" t="s">
        <v>3591</v>
      </c>
      <c r="C400" t="s">
        <v>228</v>
      </c>
      <c r="D400" t="s">
        <v>295</v>
      </c>
      <c r="E400" t="s">
        <v>152</v>
      </c>
      <c r="F400" t="s">
        <v>3379</v>
      </c>
      <c r="G400">
        <v>12.6</v>
      </c>
    </row>
    <row r="401" spans="1:7" x14ac:dyDescent="0.25">
      <c r="A401" t="s">
        <v>1363</v>
      </c>
      <c r="B401" t="s">
        <v>3592</v>
      </c>
      <c r="C401" t="s">
        <v>408</v>
      </c>
      <c r="D401" t="s">
        <v>34</v>
      </c>
      <c r="E401" t="s">
        <v>35</v>
      </c>
      <c r="F401" t="s">
        <v>3379</v>
      </c>
      <c r="G401">
        <v>6.5</v>
      </c>
    </row>
    <row r="402" spans="1:7" x14ac:dyDescent="0.25">
      <c r="A402" t="s">
        <v>2070</v>
      </c>
      <c r="B402" t="s">
        <v>2550</v>
      </c>
      <c r="C402" t="s">
        <v>1479</v>
      </c>
      <c r="D402" t="s">
        <v>538</v>
      </c>
      <c r="E402" t="s">
        <v>82</v>
      </c>
      <c r="F402" t="s">
        <v>3384</v>
      </c>
      <c r="G402">
        <v>8.1999999999999993</v>
      </c>
    </row>
    <row r="403" spans="1:7" x14ac:dyDescent="0.25">
      <c r="A403" t="s">
        <v>898</v>
      </c>
      <c r="B403" t="s">
        <v>90</v>
      </c>
      <c r="C403" t="s">
        <v>1732</v>
      </c>
      <c r="D403" t="s">
        <v>250</v>
      </c>
      <c r="E403" t="s">
        <v>82</v>
      </c>
      <c r="F403" t="s">
        <v>3382</v>
      </c>
      <c r="G403">
        <v>6.2</v>
      </c>
    </row>
    <row r="404" spans="1:7" x14ac:dyDescent="0.25">
      <c r="A404" t="s">
        <v>783</v>
      </c>
      <c r="B404" t="s">
        <v>2348</v>
      </c>
      <c r="C404" t="s">
        <v>440</v>
      </c>
      <c r="D404" t="s">
        <v>103</v>
      </c>
      <c r="E404" t="s">
        <v>82</v>
      </c>
      <c r="F404" t="s">
        <v>3379</v>
      </c>
      <c r="G404">
        <v>21</v>
      </c>
    </row>
    <row r="405" spans="1:7" x14ac:dyDescent="0.25">
      <c r="A405" t="s">
        <v>3593</v>
      </c>
      <c r="B405" t="s">
        <v>3594</v>
      </c>
      <c r="C405" t="s">
        <v>647</v>
      </c>
      <c r="D405" t="s">
        <v>92</v>
      </c>
      <c r="E405" t="s">
        <v>93</v>
      </c>
      <c r="F405" t="s">
        <v>3382</v>
      </c>
      <c r="G405">
        <v>39.700000000000003</v>
      </c>
    </row>
    <row r="406" spans="1:7" x14ac:dyDescent="0.25">
      <c r="A406" t="s">
        <v>2299</v>
      </c>
      <c r="B406" t="s">
        <v>801</v>
      </c>
      <c r="C406" t="s">
        <v>47</v>
      </c>
      <c r="D406" t="s">
        <v>175</v>
      </c>
      <c r="E406" t="s">
        <v>134</v>
      </c>
      <c r="F406" t="s">
        <v>3379</v>
      </c>
      <c r="G406">
        <v>37.1</v>
      </c>
    </row>
    <row r="407" spans="1:7" x14ac:dyDescent="0.25">
      <c r="A407" t="s">
        <v>3595</v>
      </c>
      <c r="B407" t="s">
        <v>899</v>
      </c>
      <c r="C407" t="s">
        <v>2144</v>
      </c>
      <c r="D407" t="s">
        <v>48</v>
      </c>
      <c r="E407" t="s">
        <v>35</v>
      </c>
      <c r="F407" t="s">
        <v>3379</v>
      </c>
      <c r="G407">
        <v>148.1</v>
      </c>
    </row>
    <row r="408" spans="1:7" x14ac:dyDescent="0.25">
      <c r="A408" t="s">
        <v>834</v>
      </c>
      <c r="B408" t="s">
        <v>1661</v>
      </c>
      <c r="C408" t="s">
        <v>1888</v>
      </c>
      <c r="D408" t="s">
        <v>169</v>
      </c>
      <c r="E408" t="s">
        <v>70</v>
      </c>
      <c r="F408" t="s">
        <v>3379</v>
      </c>
      <c r="G408">
        <v>49.4</v>
      </c>
    </row>
    <row r="409" spans="1:7" x14ac:dyDescent="0.25">
      <c r="A409" t="s">
        <v>423</v>
      </c>
      <c r="B409" t="s">
        <v>977</v>
      </c>
      <c r="C409" t="s">
        <v>446</v>
      </c>
      <c r="D409" t="s">
        <v>175</v>
      </c>
      <c r="E409" t="s">
        <v>134</v>
      </c>
      <c r="F409" t="s">
        <v>3379</v>
      </c>
      <c r="G409">
        <v>23.5</v>
      </c>
    </row>
    <row r="410" spans="1:7" x14ac:dyDescent="0.25">
      <c r="A410" t="s">
        <v>3596</v>
      </c>
      <c r="B410" t="s">
        <v>3398</v>
      </c>
      <c r="C410" t="s">
        <v>142</v>
      </c>
      <c r="D410" t="s">
        <v>269</v>
      </c>
      <c r="E410" t="s">
        <v>70</v>
      </c>
      <c r="F410" t="s">
        <v>3379</v>
      </c>
      <c r="G410">
        <v>84.1</v>
      </c>
    </row>
    <row r="411" spans="1:7" x14ac:dyDescent="0.25">
      <c r="A411" t="s">
        <v>2440</v>
      </c>
      <c r="B411" t="s">
        <v>3597</v>
      </c>
      <c r="C411" t="s">
        <v>1056</v>
      </c>
      <c r="D411" t="s">
        <v>378</v>
      </c>
      <c r="E411" t="s">
        <v>93</v>
      </c>
      <c r="F411" t="s">
        <v>3379</v>
      </c>
      <c r="G411">
        <v>129.4</v>
      </c>
    </row>
    <row r="412" spans="1:7" x14ac:dyDescent="0.25">
      <c r="A412" t="s">
        <v>3598</v>
      </c>
      <c r="B412" t="s">
        <v>2027</v>
      </c>
      <c r="C412" t="s">
        <v>544</v>
      </c>
      <c r="D412" t="s">
        <v>124</v>
      </c>
      <c r="E412" t="s">
        <v>60</v>
      </c>
      <c r="F412" t="s">
        <v>3379</v>
      </c>
      <c r="G412">
        <v>103.3</v>
      </c>
    </row>
    <row r="413" spans="1:7" x14ac:dyDescent="0.25">
      <c r="A413" t="s">
        <v>494</v>
      </c>
      <c r="B413" t="s">
        <v>3185</v>
      </c>
      <c r="C413" t="s">
        <v>682</v>
      </c>
      <c r="D413" t="s">
        <v>92</v>
      </c>
      <c r="E413" t="s">
        <v>93</v>
      </c>
      <c r="F413" t="s">
        <v>3379</v>
      </c>
      <c r="G413">
        <v>47.9</v>
      </c>
    </row>
    <row r="414" spans="1:7" x14ac:dyDescent="0.25">
      <c r="A414" t="s">
        <v>1086</v>
      </c>
      <c r="B414" t="s">
        <v>3457</v>
      </c>
      <c r="C414" t="s">
        <v>160</v>
      </c>
      <c r="D414" t="s">
        <v>295</v>
      </c>
      <c r="E414" t="s">
        <v>152</v>
      </c>
      <c r="F414" t="s">
        <v>3379</v>
      </c>
      <c r="G414">
        <v>86.4</v>
      </c>
    </row>
    <row r="415" spans="1:7" x14ac:dyDescent="0.25">
      <c r="A415" t="s">
        <v>3190</v>
      </c>
      <c r="B415" t="s">
        <v>1651</v>
      </c>
      <c r="C415" t="s">
        <v>1175</v>
      </c>
      <c r="D415" t="s">
        <v>59</v>
      </c>
      <c r="E415" t="s">
        <v>60</v>
      </c>
      <c r="F415" t="s">
        <v>3379</v>
      </c>
      <c r="G415">
        <v>108.7</v>
      </c>
    </row>
    <row r="416" spans="1:7" x14ac:dyDescent="0.25">
      <c r="A416" t="s">
        <v>3370</v>
      </c>
      <c r="B416" t="s">
        <v>3599</v>
      </c>
      <c r="C416" t="s">
        <v>750</v>
      </c>
      <c r="D416" t="s">
        <v>378</v>
      </c>
      <c r="E416" t="s">
        <v>93</v>
      </c>
      <c r="F416" t="s">
        <v>3384</v>
      </c>
      <c r="G416">
        <v>110.6</v>
      </c>
    </row>
    <row r="417" spans="1:7" x14ac:dyDescent="0.25">
      <c r="A417" t="s">
        <v>753</v>
      </c>
      <c r="B417" t="s">
        <v>2039</v>
      </c>
      <c r="C417" t="s">
        <v>527</v>
      </c>
      <c r="D417" t="s">
        <v>69</v>
      </c>
      <c r="E417" t="s">
        <v>70</v>
      </c>
      <c r="F417" t="s">
        <v>3379</v>
      </c>
      <c r="G417">
        <v>101.6</v>
      </c>
    </row>
    <row r="418" spans="1:7" x14ac:dyDescent="0.25">
      <c r="A418" t="s">
        <v>3134</v>
      </c>
      <c r="B418" t="s">
        <v>1884</v>
      </c>
      <c r="C418" t="s">
        <v>490</v>
      </c>
      <c r="D418" t="s">
        <v>151</v>
      </c>
      <c r="E418" t="s">
        <v>152</v>
      </c>
      <c r="F418" t="s">
        <v>3379</v>
      </c>
      <c r="G418">
        <v>131.30000000000001</v>
      </c>
    </row>
    <row r="419" spans="1:7" x14ac:dyDescent="0.25">
      <c r="A419" t="s">
        <v>2580</v>
      </c>
      <c r="B419" t="s">
        <v>167</v>
      </c>
      <c r="C419" t="s">
        <v>1777</v>
      </c>
      <c r="D419" t="s">
        <v>48</v>
      </c>
      <c r="E419" t="s">
        <v>35</v>
      </c>
      <c r="F419" t="s">
        <v>3384</v>
      </c>
      <c r="G419">
        <v>131.19999999999999</v>
      </c>
    </row>
    <row r="420" spans="1:7" x14ac:dyDescent="0.25">
      <c r="A420" t="s">
        <v>1297</v>
      </c>
      <c r="B420" t="s">
        <v>3600</v>
      </c>
      <c r="C420" t="s">
        <v>496</v>
      </c>
      <c r="D420" t="s">
        <v>378</v>
      </c>
      <c r="E420" t="s">
        <v>93</v>
      </c>
      <c r="F420" t="s">
        <v>3379</v>
      </c>
      <c r="G420">
        <v>88.9</v>
      </c>
    </row>
    <row r="421" spans="1:7" x14ac:dyDescent="0.25">
      <c r="A421" t="s">
        <v>3601</v>
      </c>
      <c r="B421" t="s">
        <v>305</v>
      </c>
      <c r="C421" t="s">
        <v>1453</v>
      </c>
      <c r="D421" t="s">
        <v>115</v>
      </c>
      <c r="E421" t="s">
        <v>35</v>
      </c>
      <c r="F421" t="s">
        <v>3384</v>
      </c>
      <c r="G421">
        <v>67.3</v>
      </c>
    </row>
    <row r="422" spans="1:7" x14ac:dyDescent="0.25">
      <c r="A422" t="s">
        <v>1843</v>
      </c>
      <c r="B422" t="s">
        <v>3602</v>
      </c>
      <c r="C422" t="s">
        <v>1012</v>
      </c>
      <c r="D422" t="s">
        <v>161</v>
      </c>
      <c r="E422" t="s">
        <v>93</v>
      </c>
      <c r="F422" t="s">
        <v>3379</v>
      </c>
      <c r="G422">
        <v>98</v>
      </c>
    </row>
    <row r="423" spans="1:7" x14ac:dyDescent="0.25">
      <c r="A423" t="s">
        <v>3603</v>
      </c>
      <c r="B423" t="s">
        <v>3604</v>
      </c>
      <c r="C423" t="s">
        <v>463</v>
      </c>
      <c r="D423" t="s">
        <v>92</v>
      </c>
      <c r="E423" t="s">
        <v>93</v>
      </c>
      <c r="F423" t="s">
        <v>3384</v>
      </c>
      <c r="G423">
        <v>123.6</v>
      </c>
    </row>
    <row r="424" spans="1:7" x14ac:dyDescent="0.25">
      <c r="A424" t="s">
        <v>3605</v>
      </c>
      <c r="B424" t="s">
        <v>3606</v>
      </c>
      <c r="C424" t="s">
        <v>221</v>
      </c>
      <c r="D424" t="s">
        <v>269</v>
      </c>
      <c r="E424" t="s">
        <v>70</v>
      </c>
      <c r="F424" t="s">
        <v>3379</v>
      </c>
      <c r="G424">
        <v>5.8</v>
      </c>
    </row>
    <row r="425" spans="1:7" x14ac:dyDescent="0.25">
      <c r="A425" t="s">
        <v>1932</v>
      </c>
      <c r="B425" t="s">
        <v>658</v>
      </c>
      <c r="C425" t="s">
        <v>2084</v>
      </c>
      <c r="D425" t="s">
        <v>169</v>
      </c>
      <c r="E425" t="s">
        <v>70</v>
      </c>
      <c r="F425" t="s">
        <v>3379</v>
      </c>
      <c r="G425">
        <v>148.80000000000001</v>
      </c>
    </row>
    <row r="426" spans="1:7" x14ac:dyDescent="0.25">
      <c r="A426" t="s">
        <v>1730</v>
      </c>
      <c r="B426" t="s">
        <v>1006</v>
      </c>
      <c r="C426" t="s">
        <v>1532</v>
      </c>
      <c r="D426" t="s">
        <v>295</v>
      </c>
      <c r="E426" t="s">
        <v>152</v>
      </c>
      <c r="F426" t="s">
        <v>3379</v>
      </c>
      <c r="G426">
        <v>31.5</v>
      </c>
    </row>
    <row r="427" spans="1:7" x14ac:dyDescent="0.25">
      <c r="A427" t="s">
        <v>3607</v>
      </c>
      <c r="B427" t="s">
        <v>1274</v>
      </c>
      <c r="C427" t="s">
        <v>329</v>
      </c>
      <c r="D427" t="s">
        <v>81</v>
      </c>
      <c r="E427" t="s">
        <v>82</v>
      </c>
      <c r="F427" t="s">
        <v>3379</v>
      </c>
      <c r="G427">
        <v>73.2</v>
      </c>
    </row>
    <row r="428" spans="1:7" x14ac:dyDescent="0.25">
      <c r="A428" t="s">
        <v>1144</v>
      </c>
      <c r="B428" t="s">
        <v>3567</v>
      </c>
      <c r="C428" t="s">
        <v>726</v>
      </c>
      <c r="D428" t="s">
        <v>48</v>
      </c>
      <c r="E428" t="s">
        <v>35</v>
      </c>
      <c r="F428" t="s">
        <v>3384</v>
      </c>
      <c r="G428">
        <v>131.4</v>
      </c>
    </row>
    <row r="429" spans="1:7" x14ac:dyDescent="0.25">
      <c r="A429" t="s">
        <v>2986</v>
      </c>
      <c r="B429" t="s">
        <v>3518</v>
      </c>
      <c r="C429" t="s">
        <v>2420</v>
      </c>
      <c r="D429" t="s">
        <v>161</v>
      </c>
      <c r="E429" t="s">
        <v>93</v>
      </c>
      <c r="F429" t="s">
        <v>3379</v>
      </c>
      <c r="G429">
        <v>37.6</v>
      </c>
    </row>
    <row r="430" spans="1:7" x14ac:dyDescent="0.25">
      <c r="A430" t="s">
        <v>1117</v>
      </c>
      <c r="B430" t="s">
        <v>3227</v>
      </c>
      <c r="C430" t="s">
        <v>1752</v>
      </c>
      <c r="D430" t="s">
        <v>34</v>
      </c>
      <c r="E430" t="s">
        <v>35</v>
      </c>
      <c r="F430" t="s">
        <v>3379</v>
      </c>
      <c r="G430">
        <v>74.099999999999994</v>
      </c>
    </row>
    <row r="431" spans="1:7" x14ac:dyDescent="0.25">
      <c r="A431" t="s">
        <v>3608</v>
      </c>
      <c r="B431" t="s">
        <v>1531</v>
      </c>
      <c r="C431" t="s">
        <v>923</v>
      </c>
      <c r="D431" t="s">
        <v>284</v>
      </c>
      <c r="E431" t="s">
        <v>134</v>
      </c>
      <c r="F431" t="s">
        <v>3379</v>
      </c>
      <c r="G431">
        <v>24.2</v>
      </c>
    </row>
    <row r="432" spans="1:7" x14ac:dyDescent="0.25">
      <c r="A432" t="s">
        <v>3609</v>
      </c>
      <c r="B432" t="s">
        <v>3610</v>
      </c>
      <c r="C432" t="s">
        <v>881</v>
      </c>
      <c r="D432" t="s">
        <v>235</v>
      </c>
      <c r="E432" t="s">
        <v>70</v>
      </c>
      <c r="F432" t="s">
        <v>3379</v>
      </c>
      <c r="G432">
        <v>62.3</v>
      </c>
    </row>
    <row r="433" spans="1:7" x14ac:dyDescent="0.25">
      <c r="A433" t="s">
        <v>3611</v>
      </c>
      <c r="B433" t="s">
        <v>3437</v>
      </c>
      <c r="C433" t="s">
        <v>1088</v>
      </c>
      <c r="D433" t="s">
        <v>269</v>
      </c>
      <c r="E433" t="s">
        <v>70</v>
      </c>
      <c r="F433" t="s">
        <v>3379</v>
      </c>
      <c r="G433">
        <v>30.7</v>
      </c>
    </row>
    <row r="434" spans="1:7" x14ac:dyDescent="0.25">
      <c r="A434" t="s">
        <v>3612</v>
      </c>
      <c r="B434" t="s">
        <v>771</v>
      </c>
      <c r="C434" t="s">
        <v>1267</v>
      </c>
      <c r="D434" t="s">
        <v>250</v>
      </c>
      <c r="E434" t="s">
        <v>82</v>
      </c>
      <c r="F434" t="s">
        <v>3384</v>
      </c>
      <c r="G434">
        <v>57.7</v>
      </c>
    </row>
    <row r="435" spans="1:7" x14ac:dyDescent="0.25">
      <c r="A435" t="s">
        <v>583</v>
      </c>
      <c r="B435" t="s">
        <v>3613</v>
      </c>
      <c r="C435" t="s">
        <v>927</v>
      </c>
      <c r="D435" t="s">
        <v>441</v>
      </c>
      <c r="E435" t="s">
        <v>35</v>
      </c>
      <c r="F435" t="s">
        <v>3384</v>
      </c>
      <c r="G435">
        <v>59.2</v>
      </c>
    </row>
    <row r="436" spans="1:7" x14ac:dyDescent="0.25">
      <c r="A436" t="s">
        <v>1726</v>
      </c>
      <c r="B436" t="s">
        <v>413</v>
      </c>
      <c r="C436" t="s">
        <v>419</v>
      </c>
      <c r="D436" t="s">
        <v>648</v>
      </c>
      <c r="E436" t="s">
        <v>134</v>
      </c>
      <c r="F436" t="s">
        <v>3379</v>
      </c>
      <c r="G436">
        <v>149</v>
      </c>
    </row>
    <row r="437" spans="1:7" x14ac:dyDescent="0.25">
      <c r="A437" t="s">
        <v>1751</v>
      </c>
      <c r="B437" t="s">
        <v>1207</v>
      </c>
      <c r="C437" t="s">
        <v>1101</v>
      </c>
      <c r="D437" t="s">
        <v>295</v>
      </c>
      <c r="E437" t="s">
        <v>152</v>
      </c>
      <c r="F437" t="s">
        <v>3384</v>
      </c>
      <c r="G437">
        <v>149.19999999999999</v>
      </c>
    </row>
    <row r="438" spans="1:7" x14ac:dyDescent="0.25">
      <c r="A438" t="s">
        <v>1687</v>
      </c>
      <c r="B438" t="s">
        <v>2118</v>
      </c>
      <c r="C438" t="s">
        <v>678</v>
      </c>
      <c r="D438" t="s">
        <v>235</v>
      </c>
      <c r="E438" t="s">
        <v>70</v>
      </c>
      <c r="F438" t="s">
        <v>3384</v>
      </c>
      <c r="G438">
        <v>21.6</v>
      </c>
    </row>
    <row r="439" spans="1:7" x14ac:dyDescent="0.25">
      <c r="A439" t="s">
        <v>505</v>
      </c>
      <c r="B439" t="s">
        <v>1536</v>
      </c>
      <c r="C439" t="s">
        <v>1007</v>
      </c>
      <c r="D439" t="s">
        <v>441</v>
      </c>
      <c r="E439" t="s">
        <v>35</v>
      </c>
      <c r="F439" t="s">
        <v>3379</v>
      </c>
      <c r="G439">
        <v>110.3</v>
      </c>
    </row>
    <row r="440" spans="1:7" x14ac:dyDescent="0.25">
      <c r="A440" t="s">
        <v>1769</v>
      </c>
      <c r="B440" t="s">
        <v>3614</v>
      </c>
      <c r="C440" t="s">
        <v>1424</v>
      </c>
      <c r="D440" t="s">
        <v>169</v>
      </c>
      <c r="E440" t="s">
        <v>70</v>
      </c>
      <c r="F440" t="s">
        <v>3384</v>
      </c>
      <c r="G440">
        <v>12.5</v>
      </c>
    </row>
    <row r="441" spans="1:7" x14ac:dyDescent="0.25">
      <c r="A441" t="s">
        <v>3615</v>
      </c>
      <c r="B441" t="s">
        <v>3616</v>
      </c>
      <c r="C441" t="s">
        <v>1732</v>
      </c>
      <c r="D441" t="s">
        <v>175</v>
      </c>
      <c r="E441" t="s">
        <v>134</v>
      </c>
      <c r="F441" t="s">
        <v>3382</v>
      </c>
      <c r="G441">
        <v>9.4</v>
      </c>
    </row>
    <row r="442" spans="1:7" x14ac:dyDescent="0.25">
      <c r="A442" t="s">
        <v>255</v>
      </c>
      <c r="B442" t="s">
        <v>3617</v>
      </c>
      <c r="C442" t="s">
        <v>567</v>
      </c>
      <c r="D442" t="s">
        <v>34</v>
      </c>
      <c r="E442" t="s">
        <v>35</v>
      </c>
      <c r="F442" t="s">
        <v>3384</v>
      </c>
      <c r="G442">
        <v>20.3</v>
      </c>
    </row>
    <row r="443" spans="1:7" x14ac:dyDescent="0.25">
      <c r="A443" t="s">
        <v>3618</v>
      </c>
      <c r="B443" t="s">
        <v>3021</v>
      </c>
      <c r="C443" t="s">
        <v>527</v>
      </c>
      <c r="D443" t="s">
        <v>34</v>
      </c>
      <c r="E443" t="s">
        <v>35</v>
      </c>
      <c r="F443" t="s">
        <v>3384</v>
      </c>
      <c r="G443">
        <v>145</v>
      </c>
    </row>
    <row r="444" spans="1:7" x14ac:dyDescent="0.25">
      <c r="A444" t="s">
        <v>3088</v>
      </c>
      <c r="B444" t="s">
        <v>2524</v>
      </c>
      <c r="C444" t="s">
        <v>457</v>
      </c>
      <c r="D444" t="s">
        <v>169</v>
      </c>
      <c r="E444" t="s">
        <v>70</v>
      </c>
      <c r="F444" t="s">
        <v>3384</v>
      </c>
      <c r="G444">
        <v>141.4</v>
      </c>
    </row>
    <row r="445" spans="1:7" x14ac:dyDescent="0.25">
      <c r="A445" t="s">
        <v>1019</v>
      </c>
      <c r="B445" t="s">
        <v>3619</v>
      </c>
      <c r="C445" t="s">
        <v>1436</v>
      </c>
      <c r="D445" t="s">
        <v>229</v>
      </c>
      <c r="E445" t="s">
        <v>60</v>
      </c>
      <c r="F445" t="s">
        <v>3379</v>
      </c>
      <c r="G445">
        <v>33.1</v>
      </c>
    </row>
    <row r="446" spans="1:7" x14ac:dyDescent="0.25">
      <c r="A446" t="s">
        <v>1439</v>
      </c>
      <c r="B446" t="s">
        <v>3203</v>
      </c>
      <c r="C446" t="s">
        <v>3206</v>
      </c>
      <c r="D446" t="s">
        <v>538</v>
      </c>
      <c r="E446" t="s">
        <v>82</v>
      </c>
      <c r="F446" t="s">
        <v>3379</v>
      </c>
      <c r="G446">
        <v>28.4</v>
      </c>
    </row>
    <row r="447" spans="1:7" x14ac:dyDescent="0.25">
      <c r="A447" t="s">
        <v>3620</v>
      </c>
      <c r="B447" t="s">
        <v>3621</v>
      </c>
      <c r="C447" t="s">
        <v>102</v>
      </c>
      <c r="D447" t="s">
        <v>378</v>
      </c>
      <c r="E447" t="s">
        <v>93</v>
      </c>
      <c r="F447" t="s">
        <v>3384</v>
      </c>
      <c r="G447">
        <v>39.9</v>
      </c>
    </row>
    <row r="448" spans="1:7" x14ac:dyDescent="0.25">
      <c r="A448" t="s">
        <v>387</v>
      </c>
      <c r="B448" t="s">
        <v>3621</v>
      </c>
      <c r="C448" t="s">
        <v>481</v>
      </c>
      <c r="D448" t="s">
        <v>441</v>
      </c>
      <c r="E448" t="s">
        <v>35</v>
      </c>
      <c r="F448" t="s">
        <v>3382</v>
      </c>
      <c r="G448">
        <v>79.8</v>
      </c>
    </row>
    <row r="449" spans="1:7" x14ac:dyDescent="0.25">
      <c r="A449" t="s">
        <v>600</v>
      </c>
      <c r="B449" t="s">
        <v>3523</v>
      </c>
      <c r="C449" t="s">
        <v>1047</v>
      </c>
      <c r="D449" t="s">
        <v>184</v>
      </c>
      <c r="E449" t="s">
        <v>152</v>
      </c>
      <c r="F449" t="s">
        <v>3379</v>
      </c>
      <c r="G449">
        <v>87.6</v>
      </c>
    </row>
    <row r="450" spans="1:7" x14ac:dyDescent="0.25">
      <c r="A450" t="s">
        <v>2887</v>
      </c>
      <c r="B450" t="s">
        <v>3622</v>
      </c>
      <c r="C450" t="s">
        <v>1453</v>
      </c>
      <c r="D450" t="s">
        <v>124</v>
      </c>
      <c r="E450" t="s">
        <v>60</v>
      </c>
      <c r="F450" t="s">
        <v>3384</v>
      </c>
      <c r="G450">
        <v>37.1</v>
      </c>
    </row>
    <row r="451" spans="1:7" x14ac:dyDescent="0.25">
      <c r="A451" t="s">
        <v>793</v>
      </c>
      <c r="B451" t="s">
        <v>2352</v>
      </c>
      <c r="C451" t="s">
        <v>830</v>
      </c>
      <c r="D451" t="s">
        <v>92</v>
      </c>
      <c r="E451" t="s">
        <v>93</v>
      </c>
      <c r="F451" t="s">
        <v>3379</v>
      </c>
      <c r="G451">
        <v>114.7</v>
      </c>
    </row>
    <row r="452" spans="1:7" x14ac:dyDescent="0.25">
      <c r="A452" t="s">
        <v>2856</v>
      </c>
      <c r="B452" t="s">
        <v>3356</v>
      </c>
      <c r="C452" t="s">
        <v>102</v>
      </c>
      <c r="D452" t="s">
        <v>92</v>
      </c>
      <c r="E452" t="s">
        <v>93</v>
      </c>
      <c r="F452" t="s">
        <v>3384</v>
      </c>
      <c r="G452">
        <v>49.9</v>
      </c>
    </row>
    <row r="453" spans="1:7" x14ac:dyDescent="0.25">
      <c r="A453" t="s">
        <v>3623</v>
      </c>
      <c r="B453" t="s">
        <v>2137</v>
      </c>
      <c r="C453" t="s">
        <v>1077</v>
      </c>
      <c r="D453" t="s">
        <v>92</v>
      </c>
      <c r="E453" t="s">
        <v>93</v>
      </c>
      <c r="F453" t="s">
        <v>3379</v>
      </c>
      <c r="G453">
        <v>138.69999999999999</v>
      </c>
    </row>
    <row r="454" spans="1:7" x14ac:dyDescent="0.25">
      <c r="A454" t="s">
        <v>770</v>
      </c>
      <c r="B454" t="s">
        <v>1939</v>
      </c>
      <c r="C454" t="s">
        <v>741</v>
      </c>
      <c r="D454" t="s">
        <v>343</v>
      </c>
      <c r="E454" t="s">
        <v>93</v>
      </c>
      <c r="F454" t="s">
        <v>3384</v>
      </c>
      <c r="G454">
        <v>100.2</v>
      </c>
    </row>
    <row r="455" spans="1:7" x14ac:dyDescent="0.25">
      <c r="A455" t="s">
        <v>1969</v>
      </c>
      <c r="B455" t="s">
        <v>3624</v>
      </c>
      <c r="C455" t="s">
        <v>1917</v>
      </c>
      <c r="D455" t="s">
        <v>151</v>
      </c>
      <c r="E455" t="s">
        <v>152</v>
      </c>
      <c r="F455" t="s">
        <v>3379</v>
      </c>
      <c r="G455">
        <v>68.3</v>
      </c>
    </row>
    <row r="456" spans="1:7" x14ac:dyDescent="0.25">
      <c r="A456" t="s">
        <v>2100</v>
      </c>
      <c r="B456" t="s">
        <v>3619</v>
      </c>
      <c r="C456" t="s">
        <v>1807</v>
      </c>
      <c r="D456" t="s">
        <v>190</v>
      </c>
      <c r="E456" t="s">
        <v>60</v>
      </c>
      <c r="F456" t="s">
        <v>3379</v>
      </c>
      <c r="G456">
        <v>119.5</v>
      </c>
    </row>
    <row r="457" spans="1:7" x14ac:dyDescent="0.25">
      <c r="A457" t="s">
        <v>1366</v>
      </c>
      <c r="B457" t="s">
        <v>1691</v>
      </c>
      <c r="C457" t="s">
        <v>1479</v>
      </c>
      <c r="D457" t="s">
        <v>48</v>
      </c>
      <c r="E457" t="s">
        <v>35</v>
      </c>
      <c r="F457" t="s">
        <v>3382</v>
      </c>
      <c r="G457">
        <v>123.6</v>
      </c>
    </row>
    <row r="458" spans="1:7" x14ac:dyDescent="0.25">
      <c r="A458" t="s">
        <v>3166</v>
      </c>
      <c r="B458" t="s">
        <v>159</v>
      </c>
      <c r="C458" t="s">
        <v>2078</v>
      </c>
      <c r="D458" t="s">
        <v>284</v>
      </c>
      <c r="E458" t="s">
        <v>134</v>
      </c>
      <c r="F458" t="s">
        <v>3379</v>
      </c>
      <c r="G458">
        <v>47.1</v>
      </c>
    </row>
    <row r="459" spans="1:7" x14ac:dyDescent="0.25">
      <c r="A459" t="s">
        <v>2789</v>
      </c>
      <c r="B459" t="s">
        <v>1699</v>
      </c>
      <c r="C459" t="s">
        <v>958</v>
      </c>
      <c r="D459" t="s">
        <v>59</v>
      </c>
      <c r="E459" t="s">
        <v>60</v>
      </c>
      <c r="F459" t="s">
        <v>3384</v>
      </c>
      <c r="G459">
        <v>54.3</v>
      </c>
    </row>
    <row r="460" spans="1:7" x14ac:dyDescent="0.25">
      <c r="A460" t="s">
        <v>3625</v>
      </c>
      <c r="B460" t="s">
        <v>3272</v>
      </c>
      <c r="C460" t="s">
        <v>408</v>
      </c>
      <c r="D460" t="s">
        <v>190</v>
      </c>
      <c r="E460" t="s">
        <v>60</v>
      </c>
      <c r="F460" t="s">
        <v>3379</v>
      </c>
      <c r="G460">
        <v>140.69999999999999</v>
      </c>
    </row>
    <row r="461" spans="1:7" x14ac:dyDescent="0.25">
      <c r="A461" t="s">
        <v>876</v>
      </c>
      <c r="B461" t="s">
        <v>712</v>
      </c>
      <c r="C461" t="s">
        <v>1211</v>
      </c>
      <c r="D461" t="s">
        <v>235</v>
      </c>
      <c r="E461" t="s">
        <v>70</v>
      </c>
      <c r="F461" t="s">
        <v>3379</v>
      </c>
      <c r="G461">
        <v>28.9</v>
      </c>
    </row>
    <row r="462" spans="1:7" x14ac:dyDescent="0.25">
      <c r="A462" t="s">
        <v>3626</v>
      </c>
      <c r="B462" t="s">
        <v>1242</v>
      </c>
      <c r="C462" t="s">
        <v>806</v>
      </c>
      <c r="D462" t="s">
        <v>92</v>
      </c>
      <c r="E462" t="s">
        <v>93</v>
      </c>
      <c r="F462" t="s">
        <v>3384</v>
      </c>
      <c r="G462">
        <v>11.1</v>
      </c>
    </row>
    <row r="463" spans="1:7" x14ac:dyDescent="0.25">
      <c r="A463" t="s">
        <v>851</v>
      </c>
      <c r="B463" t="s">
        <v>3314</v>
      </c>
      <c r="C463" t="s">
        <v>537</v>
      </c>
      <c r="D463" t="s">
        <v>378</v>
      </c>
      <c r="E463" t="s">
        <v>93</v>
      </c>
      <c r="F463" t="s">
        <v>3384</v>
      </c>
      <c r="G463">
        <v>70.8</v>
      </c>
    </row>
    <row r="464" spans="1:7" x14ac:dyDescent="0.25">
      <c r="A464" t="s">
        <v>3627</v>
      </c>
      <c r="B464" t="s">
        <v>3628</v>
      </c>
      <c r="C464" t="s">
        <v>33</v>
      </c>
      <c r="D464" t="s">
        <v>378</v>
      </c>
      <c r="E464" t="s">
        <v>93</v>
      </c>
      <c r="F464" t="s">
        <v>3382</v>
      </c>
      <c r="G464">
        <v>121.2</v>
      </c>
    </row>
    <row r="465" spans="1:7" x14ac:dyDescent="0.25">
      <c r="A465" t="s">
        <v>3033</v>
      </c>
      <c r="B465" t="s">
        <v>3629</v>
      </c>
      <c r="C465" t="s">
        <v>935</v>
      </c>
      <c r="D465" t="s">
        <v>378</v>
      </c>
      <c r="E465" t="s">
        <v>93</v>
      </c>
      <c r="F465" t="s">
        <v>3379</v>
      </c>
      <c r="G465">
        <v>116.9</v>
      </c>
    </row>
    <row r="466" spans="1:7" x14ac:dyDescent="0.25">
      <c r="A466" t="s">
        <v>525</v>
      </c>
      <c r="B466" t="s">
        <v>3170</v>
      </c>
      <c r="C466" t="s">
        <v>463</v>
      </c>
      <c r="D466" t="s">
        <v>133</v>
      </c>
      <c r="E466" t="s">
        <v>134</v>
      </c>
      <c r="F466" t="s">
        <v>3384</v>
      </c>
      <c r="G466">
        <v>138.30000000000001</v>
      </c>
    </row>
    <row r="467" spans="1:7" x14ac:dyDescent="0.25">
      <c r="A467" t="s">
        <v>3630</v>
      </c>
      <c r="B467" t="s">
        <v>1695</v>
      </c>
      <c r="C467" t="s">
        <v>114</v>
      </c>
      <c r="D467" t="s">
        <v>269</v>
      </c>
      <c r="E467" t="s">
        <v>70</v>
      </c>
      <c r="F467" t="s">
        <v>3379</v>
      </c>
      <c r="G467">
        <v>82.3</v>
      </c>
    </row>
    <row r="468" spans="1:7" x14ac:dyDescent="0.25">
      <c r="A468" t="s">
        <v>1138</v>
      </c>
      <c r="B468" t="s">
        <v>2455</v>
      </c>
      <c r="C468" t="s">
        <v>1130</v>
      </c>
      <c r="D468" t="s">
        <v>69</v>
      </c>
      <c r="E468" t="s">
        <v>70</v>
      </c>
      <c r="F468" t="s">
        <v>3379</v>
      </c>
      <c r="G468">
        <v>19.5</v>
      </c>
    </row>
    <row r="469" spans="1:7" x14ac:dyDescent="0.25">
      <c r="A469" t="s">
        <v>1643</v>
      </c>
      <c r="B469" t="s">
        <v>3410</v>
      </c>
      <c r="C469" t="s">
        <v>895</v>
      </c>
      <c r="D469" t="s">
        <v>34</v>
      </c>
      <c r="E469" t="s">
        <v>35</v>
      </c>
      <c r="F469" t="s">
        <v>3379</v>
      </c>
      <c r="G469">
        <v>90.4</v>
      </c>
    </row>
    <row r="470" spans="1:7" x14ac:dyDescent="0.25">
      <c r="A470" t="s">
        <v>1128</v>
      </c>
      <c r="B470" t="s">
        <v>1312</v>
      </c>
      <c r="C470" t="s">
        <v>642</v>
      </c>
      <c r="D470" t="s">
        <v>648</v>
      </c>
      <c r="E470" t="s">
        <v>134</v>
      </c>
      <c r="F470" t="s">
        <v>3379</v>
      </c>
      <c r="G470">
        <v>117.9</v>
      </c>
    </row>
    <row r="471" spans="1:7" x14ac:dyDescent="0.25">
      <c r="A471" t="s">
        <v>997</v>
      </c>
      <c r="B471" t="s">
        <v>3224</v>
      </c>
      <c r="C471" t="s">
        <v>1012</v>
      </c>
      <c r="D471" t="s">
        <v>133</v>
      </c>
      <c r="E471" t="s">
        <v>134</v>
      </c>
      <c r="F471" t="s">
        <v>3384</v>
      </c>
      <c r="G471">
        <v>18.5</v>
      </c>
    </row>
    <row r="472" spans="1:7" x14ac:dyDescent="0.25">
      <c r="A472" t="s">
        <v>3631</v>
      </c>
      <c r="B472" t="s">
        <v>3240</v>
      </c>
      <c r="C472" t="s">
        <v>1083</v>
      </c>
      <c r="D472" t="s">
        <v>521</v>
      </c>
      <c r="E472" t="s">
        <v>152</v>
      </c>
      <c r="F472" t="s">
        <v>3384</v>
      </c>
      <c r="G472">
        <v>30</v>
      </c>
    </row>
    <row r="473" spans="1:7" x14ac:dyDescent="0.25">
      <c r="A473" t="s">
        <v>2709</v>
      </c>
      <c r="B473" t="s">
        <v>712</v>
      </c>
      <c r="C473" t="s">
        <v>516</v>
      </c>
      <c r="D473" t="s">
        <v>538</v>
      </c>
      <c r="E473" t="s">
        <v>82</v>
      </c>
      <c r="F473" t="s">
        <v>3384</v>
      </c>
      <c r="G473">
        <v>6.8</v>
      </c>
    </row>
    <row r="474" spans="1:7" x14ac:dyDescent="0.25">
      <c r="A474" t="s">
        <v>402</v>
      </c>
      <c r="B474" t="s">
        <v>3525</v>
      </c>
      <c r="C474" t="s">
        <v>174</v>
      </c>
      <c r="D474" t="s">
        <v>103</v>
      </c>
      <c r="E474" t="s">
        <v>82</v>
      </c>
      <c r="F474" t="s">
        <v>3384</v>
      </c>
      <c r="G474">
        <v>91.1</v>
      </c>
    </row>
    <row r="475" spans="1:7" x14ac:dyDescent="0.25">
      <c r="A475" t="s">
        <v>3632</v>
      </c>
      <c r="B475" t="s">
        <v>1719</v>
      </c>
      <c r="C475" t="s">
        <v>1785</v>
      </c>
      <c r="D475" t="s">
        <v>59</v>
      </c>
      <c r="E475" t="s">
        <v>60</v>
      </c>
      <c r="F475" t="s">
        <v>3379</v>
      </c>
      <c r="G475">
        <v>133.6</v>
      </c>
    </row>
    <row r="476" spans="1:7" x14ac:dyDescent="0.25">
      <c r="A476" t="s">
        <v>1353</v>
      </c>
      <c r="B476" t="s">
        <v>3443</v>
      </c>
      <c r="C476" t="s">
        <v>587</v>
      </c>
      <c r="D476" t="s">
        <v>235</v>
      </c>
      <c r="E476" t="s">
        <v>70</v>
      </c>
      <c r="F476" t="s">
        <v>3379</v>
      </c>
      <c r="G476">
        <v>102.2</v>
      </c>
    </row>
    <row r="477" spans="1:7" x14ac:dyDescent="0.25">
      <c r="A477" t="s">
        <v>1983</v>
      </c>
      <c r="B477" t="s">
        <v>579</v>
      </c>
      <c r="C477" t="s">
        <v>392</v>
      </c>
      <c r="D477" t="s">
        <v>235</v>
      </c>
      <c r="E477" t="s">
        <v>70</v>
      </c>
      <c r="F477" t="s">
        <v>3382</v>
      </c>
      <c r="G477">
        <v>147.4</v>
      </c>
    </row>
    <row r="478" spans="1:7" x14ac:dyDescent="0.25">
      <c r="A478" t="s">
        <v>3633</v>
      </c>
      <c r="B478" t="s">
        <v>3634</v>
      </c>
      <c r="C478" t="s">
        <v>767</v>
      </c>
      <c r="D478" t="s">
        <v>124</v>
      </c>
      <c r="E478" t="s">
        <v>60</v>
      </c>
      <c r="F478" t="s">
        <v>3379</v>
      </c>
      <c r="G478">
        <v>14.1</v>
      </c>
    </row>
    <row r="479" spans="1:7" x14ac:dyDescent="0.25">
      <c r="A479" t="s">
        <v>3635</v>
      </c>
      <c r="B479" t="s">
        <v>2339</v>
      </c>
      <c r="C479" t="s">
        <v>806</v>
      </c>
      <c r="D479" t="s">
        <v>169</v>
      </c>
      <c r="E479" t="s">
        <v>70</v>
      </c>
      <c r="F479" t="s">
        <v>3379</v>
      </c>
      <c r="G479">
        <v>135.9</v>
      </c>
    </row>
    <row r="480" spans="1:7" x14ac:dyDescent="0.25">
      <c r="A480" t="s">
        <v>3636</v>
      </c>
      <c r="B480" t="s">
        <v>1168</v>
      </c>
      <c r="C480" t="s">
        <v>1494</v>
      </c>
      <c r="D480" t="s">
        <v>378</v>
      </c>
      <c r="E480" t="s">
        <v>93</v>
      </c>
      <c r="F480" t="s">
        <v>3379</v>
      </c>
      <c r="G480">
        <v>123</v>
      </c>
    </row>
    <row r="481" spans="1:7" x14ac:dyDescent="0.25">
      <c r="A481" t="s">
        <v>2242</v>
      </c>
      <c r="B481" t="s">
        <v>2360</v>
      </c>
      <c r="C481" t="s">
        <v>1516</v>
      </c>
      <c r="D481" t="s">
        <v>648</v>
      </c>
      <c r="E481" t="s">
        <v>134</v>
      </c>
      <c r="F481" t="s">
        <v>3379</v>
      </c>
      <c r="G481">
        <v>50.6</v>
      </c>
    </row>
    <row r="482" spans="1:7" x14ac:dyDescent="0.25">
      <c r="A482" t="s">
        <v>3637</v>
      </c>
      <c r="B482" t="s">
        <v>1087</v>
      </c>
      <c r="C482" t="s">
        <v>750</v>
      </c>
      <c r="D482" t="s">
        <v>235</v>
      </c>
      <c r="E482" t="s">
        <v>70</v>
      </c>
      <c r="F482" t="s">
        <v>3379</v>
      </c>
      <c r="G482">
        <v>146.19999999999999</v>
      </c>
    </row>
    <row r="483" spans="1:7" x14ac:dyDescent="0.25">
      <c r="A483" t="s">
        <v>372</v>
      </c>
      <c r="B483" t="s">
        <v>1174</v>
      </c>
      <c r="C483" t="s">
        <v>861</v>
      </c>
      <c r="D483" t="s">
        <v>521</v>
      </c>
      <c r="E483" t="s">
        <v>152</v>
      </c>
      <c r="F483" t="s">
        <v>3382</v>
      </c>
      <c r="G483">
        <v>46.8</v>
      </c>
    </row>
    <row r="484" spans="1:7" x14ac:dyDescent="0.25">
      <c r="A484" t="s">
        <v>466</v>
      </c>
      <c r="B484" t="s">
        <v>2685</v>
      </c>
      <c r="C484" t="s">
        <v>910</v>
      </c>
      <c r="D484" t="s">
        <v>235</v>
      </c>
      <c r="E484" t="s">
        <v>70</v>
      </c>
      <c r="F484" t="s">
        <v>3379</v>
      </c>
      <c r="G484">
        <v>133.9</v>
      </c>
    </row>
    <row r="485" spans="1:7" x14ac:dyDescent="0.25">
      <c r="A485" t="s">
        <v>1259</v>
      </c>
      <c r="B485" t="s">
        <v>3489</v>
      </c>
      <c r="C485" t="s">
        <v>457</v>
      </c>
      <c r="D485" t="s">
        <v>441</v>
      </c>
      <c r="E485" t="s">
        <v>35</v>
      </c>
      <c r="F485" t="s">
        <v>3384</v>
      </c>
      <c r="G485">
        <v>132.69999999999999</v>
      </c>
    </row>
    <row r="486" spans="1:7" x14ac:dyDescent="0.25">
      <c r="A486" t="s">
        <v>348</v>
      </c>
      <c r="B486" t="s">
        <v>2176</v>
      </c>
      <c r="C486" t="s">
        <v>811</v>
      </c>
      <c r="D486" t="s">
        <v>161</v>
      </c>
      <c r="E486" t="s">
        <v>93</v>
      </c>
      <c r="F486" t="s">
        <v>3379</v>
      </c>
      <c r="G486">
        <v>114.9</v>
      </c>
    </row>
    <row r="487" spans="1:7" x14ac:dyDescent="0.25">
      <c r="A487" t="s">
        <v>3638</v>
      </c>
      <c r="B487" t="s">
        <v>3381</v>
      </c>
      <c r="C487" t="s">
        <v>1442</v>
      </c>
      <c r="D487" t="s">
        <v>538</v>
      </c>
      <c r="E487" t="s">
        <v>82</v>
      </c>
      <c r="F487" t="s">
        <v>3379</v>
      </c>
      <c r="G487">
        <v>86.7</v>
      </c>
    </row>
    <row r="488" spans="1:7" x14ac:dyDescent="0.25">
      <c r="A488" t="s">
        <v>1761</v>
      </c>
      <c r="B488" t="s">
        <v>3639</v>
      </c>
      <c r="C488" t="s">
        <v>927</v>
      </c>
      <c r="D488" t="s">
        <v>169</v>
      </c>
      <c r="E488" t="s">
        <v>70</v>
      </c>
      <c r="F488" t="s">
        <v>3379</v>
      </c>
      <c r="G488">
        <v>22.4</v>
      </c>
    </row>
    <row r="489" spans="1:7" x14ac:dyDescent="0.25">
      <c r="A489" t="s">
        <v>1654</v>
      </c>
      <c r="B489" t="s">
        <v>3260</v>
      </c>
      <c r="C489" t="s">
        <v>1026</v>
      </c>
      <c r="D489" t="s">
        <v>235</v>
      </c>
      <c r="E489" t="s">
        <v>70</v>
      </c>
      <c r="F489" t="s">
        <v>3379</v>
      </c>
      <c r="G489">
        <v>82.1</v>
      </c>
    </row>
    <row r="490" spans="1:7" x14ac:dyDescent="0.25">
      <c r="A490" t="s">
        <v>2238</v>
      </c>
      <c r="B490" t="s">
        <v>829</v>
      </c>
      <c r="C490" t="s">
        <v>123</v>
      </c>
      <c r="D490" t="s">
        <v>115</v>
      </c>
      <c r="E490" t="s">
        <v>35</v>
      </c>
      <c r="F490" t="s">
        <v>3379</v>
      </c>
      <c r="G490">
        <v>56.7</v>
      </c>
    </row>
    <row r="491" spans="1:7" x14ac:dyDescent="0.25">
      <c r="A491" t="s">
        <v>2844</v>
      </c>
      <c r="B491" t="s">
        <v>3640</v>
      </c>
      <c r="C491" t="s">
        <v>520</v>
      </c>
      <c r="D491" t="s">
        <v>250</v>
      </c>
      <c r="E491" t="s">
        <v>82</v>
      </c>
      <c r="F491" t="s">
        <v>3384</v>
      </c>
      <c r="G491">
        <v>119.9</v>
      </c>
    </row>
    <row r="492" spans="1:7" x14ac:dyDescent="0.25">
      <c r="A492" t="s">
        <v>3641</v>
      </c>
      <c r="B492" t="s">
        <v>2938</v>
      </c>
      <c r="C492" t="s">
        <v>1960</v>
      </c>
      <c r="D492" t="s">
        <v>81</v>
      </c>
      <c r="E492" t="s">
        <v>82</v>
      </c>
      <c r="F492" t="s">
        <v>3384</v>
      </c>
      <c r="G492">
        <v>114.9</v>
      </c>
    </row>
    <row r="493" spans="1:7" x14ac:dyDescent="0.25">
      <c r="A493" t="s">
        <v>3642</v>
      </c>
      <c r="B493" t="s">
        <v>3634</v>
      </c>
      <c r="C493" t="s">
        <v>696</v>
      </c>
      <c r="D493" t="s">
        <v>269</v>
      </c>
      <c r="E493" t="s">
        <v>70</v>
      </c>
      <c r="F493" t="s">
        <v>3379</v>
      </c>
      <c r="G493">
        <v>137</v>
      </c>
    </row>
    <row r="494" spans="1:7" x14ac:dyDescent="0.25">
      <c r="A494" t="s">
        <v>1152</v>
      </c>
      <c r="B494" t="s">
        <v>3139</v>
      </c>
      <c r="C494" t="s">
        <v>1732</v>
      </c>
      <c r="D494" t="s">
        <v>229</v>
      </c>
      <c r="E494" t="s">
        <v>60</v>
      </c>
      <c r="F494" t="s">
        <v>3379</v>
      </c>
      <c r="G494">
        <v>7.2</v>
      </c>
    </row>
    <row r="495" spans="1:7" x14ac:dyDescent="0.25">
      <c r="A495" t="s">
        <v>1324</v>
      </c>
      <c r="B495" t="s">
        <v>1520</v>
      </c>
      <c r="C495" t="s">
        <v>228</v>
      </c>
      <c r="D495" t="s">
        <v>81</v>
      </c>
      <c r="E495" t="s">
        <v>82</v>
      </c>
      <c r="F495" t="s">
        <v>3382</v>
      </c>
      <c r="G495">
        <v>122.3</v>
      </c>
    </row>
    <row r="496" spans="1:7" x14ac:dyDescent="0.25">
      <c r="A496" t="s">
        <v>681</v>
      </c>
      <c r="B496" t="s">
        <v>3227</v>
      </c>
      <c r="C496" t="s">
        <v>102</v>
      </c>
      <c r="D496" t="s">
        <v>538</v>
      </c>
      <c r="E496" t="s">
        <v>82</v>
      </c>
      <c r="F496" t="s">
        <v>3379</v>
      </c>
      <c r="G496">
        <v>141.1</v>
      </c>
    </row>
    <row r="497" spans="1:7" x14ac:dyDescent="0.25">
      <c r="A497" t="s">
        <v>353</v>
      </c>
      <c r="B497" t="s">
        <v>708</v>
      </c>
      <c r="C497" t="s">
        <v>1568</v>
      </c>
      <c r="D497" t="s">
        <v>538</v>
      </c>
      <c r="E497" t="s">
        <v>82</v>
      </c>
      <c r="F497" t="s">
        <v>3384</v>
      </c>
      <c r="G497">
        <v>119.4</v>
      </c>
    </row>
    <row r="498" spans="1:7" x14ac:dyDescent="0.25">
      <c r="A498" t="s">
        <v>2611</v>
      </c>
      <c r="B498" t="s">
        <v>3395</v>
      </c>
      <c r="C498" t="s">
        <v>532</v>
      </c>
      <c r="D498" t="s">
        <v>48</v>
      </c>
      <c r="E498" t="s">
        <v>35</v>
      </c>
      <c r="F498" t="s">
        <v>3379</v>
      </c>
      <c r="G498">
        <v>23.9</v>
      </c>
    </row>
    <row r="499" spans="1:7" x14ac:dyDescent="0.25">
      <c r="A499" t="s">
        <v>1252</v>
      </c>
      <c r="B499" t="s">
        <v>1386</v>
      </c>
      <c r="C499" t="s">
        <v>318</v>
      </c>
      <c r="D499" t="s">
        <v>184</v>
      </c>
      <c r="E499" t="s">
        <v>152</v>
      </c>
      <c r="F499" t="s">
        <v>3379</v>
      </c>
      <c r="G499">
        <v>16.8</v>
      </c>
    </row>
    <row r="500" spans="1:7" x14ac:dyDescent="0.25">
      <c r="A500" t="s">
        <v>1347</v>
      </c>
      <c r="B500" t="s">
        <v>3643</v>
      </c>
      <c r="C500" t="s">
        <v>1453</v>
      </c>
      <c r="D500" t="s">
        <v>269</v>
      </c>
      <c r="E500" t="s">
        <v>70</v>
      </c>
      <c r="F500" t="s">
        <v>3379</v>
      </c>
      <c r="G500">
        <v>8</v>
      </c>
    </row>
    <row r="501" spans="1:7" x14ac:dyDescent="0.25">
      <c r="A501" t="s">
        <v>1907</v>
      </c>
      <c r="B501" t="s">
        <v>1264</v>
      </c>
      <c r="C501" t="s">
        <v>174</v>
      </c>
      <c r="D501" t="s">
        <v>124</v>
      </c>
      <c r="E501" t="s">
        <v>60</v>
      </c>
      <c r="F501" t="s">
        <v>3384</v>
      </c>
      <c r="G501">
        <v>96.2</v>
      </c>
    </row>
    <row r="502" spans="1:7" x14ac:dyDescent="0.25">
      <c r="A502" t="s">
        <v>1963</v>
      </c>
      <c r="B502" t="s">
        <v>2884</v>
      </c>
      <c r="C502" t="s">
        <v>1026</v>
      </c>
      <c r="D502" t="s">
        <v>538</v>
      </c>
      <c r="E502" t="s">
        <v>82</v>
      </c>
      <c r="F502" t="s">
        <v>3379</v>
      </c>
      <c r="G502">
        <v>96.3</v>
      </c>
    </row>
    <row r="503" spans="1:7" x14ac:dyDescent="0.25">
      <c r="A503" t="s">
        <v>1133</v>
      </c>
      <c r="B503" t="s">
        <v>3107</v>
      </c>
      <c r="C503" t="s">
        <v>2243</v>
      </c>
      <c r="D503" t="s">
        <v>441</v>
      </c>
      <c r="E503" t="s">
        <v>35</v>
      </c>
      <c r="F503" t="s">
        <v>3384</v>
      </c>
      <c r="G503">
        <v>148.1</v>
      </c>
    </row>
    <row r="504" spans="1:7" x14ac:dyDescent="0.25">
      <c r="A504" t="s">
        <v>2081</v>
      </c>
      <c r="B504" t="s">
        <v>413</v>
      </c>
      <c r="C504" t="s">
        <v>1211</v>
      </c>
      <c r="D504" t="s">
        <v>81</v>
      </c>
      <c r="E504" t="s">
        <v>82</v>
      </c>
      <c r="F504" t="s">
        <v>3379</v>
      </c>
      <c r="G504">
        <v>62.7</v>
      </c>
    </row>
    <row r="505" spans="1:7" x14ac:dyDescent="0.25">
      <c r="A505" t="s">
        <v>3644</v>
      </c>
      <c r="B505" t="s">
        <v>3240</v>
      </c>
      <c r="C505" t="s">
        <v>2209</v>
      </c>
      <c r="D505" t="s">
        <v>151</v>
      </c>
      <c r="E505" t="s">
        <v>152</v>
      </c>
      <c r="F505" t="s">
        <v>3379</v>
      </c>
      <c r="G505">
        <v>53.1</v>
      </c>
    </row>
    <row r="506" spans="1:7" x14ac:dyDescent="0.25">
      <c r="A506" t="s">
        <v>864</v>
      </c>
      <c r="B506" t="s">
        <v>1168</v>
      </c>
      <c r="C506" t="s">
        <v>1260</v>
      </c>
      <c r="D506" t="s">
        <v>169</v>
      </c>
      <c r="E506" t="s">
        <v>70</v>
      </c>
      <c r="F506" t="s">
        <v>3379</v>
      </c>
      <c r="G506">
        <v>95.5</v>
      </c>
    </row>
    <row r="507" spans="1:7" x14ac:dyDescent="0.25">
      <c r="A507" t="s">
        <v>3645</v>
      </c>
      <c r="B507" t="s">
        <v>3646</v>
      </c>
      <c r="C507" t="s">
        <v>573</v>
      </c>
      <c r="D507" t="s">
        <v>295</v>
      </c>
      <c r="E507" t="s">
        <v>152</v>
      </c>
      <c r="F507" t="s">
        <v>3379</v>
      </c>
      <c r="G507">
        <v>124.7</v>
      </c>
    </row>
    <row r="508" spans="1:7" x14ac:dyDescent="0.25">
      <c r="A508" t="s">
        <v>2450</v>
      </c>
      <c r="B508" t="s">
        <v>3423</v>
      </c>
      <c r="C508" t="s">
        <v>1563</v>
      </c>
      <c r="D508" t="s">
        <v>81</v>
      </c>
      <c r="E508" t="s">
        <v>82</v>
      </c>
      <c r="F508" t="s">
        <v>3382</v>
      </c>
      <c r="G508">
        <v>140.80000000000001</v>
      </c>
    </row>
    <row r="509" spans="1:7" x14ac:dyDescent="0.25">
      <c r="A509" t="s">
        <v>2035</v>
      </c>
      <c r="B509" t="s">
        <v>766</v>
      </c>
      <c r="C509" t="s">
        <v>1984</v>
      </c>
      <c r="D509" t="s">
        <v>151</v>
      </c>
      <c r="E509" t="s">
        <v>152</v>
      </c>
      <c r="F509" t="s">
        <v>3379</v>
      </c>
      <c r="G509">
        <v>121.5</v>
      </c>
    </row>
    <row r="510" spans="1:7" x14ac:dyDescent="0.25">
      <c r="A510" t="s">
        <v>3647</v>
      </c>
      <c r="B510" t="s">
        <v>736</v>
      </c>
      <c r="C510" t="s">
        <v>283</v>
      </c>
      <c r="D510" t="s">
        <v>184</v>
      </c>
      <c r="E510" t="s">
        <v>152</v>
      </c>
      <c r="F510" t="s">
        <v>3379</v>
      </c>
      <c r="G510">
        <v>66.900000000000006</v>
      </c>
    </row>
    <row r="511" spans="1:7" x14ac:dyDescent="0.25">
      <c r="A511" t="s">
        <v>2969</v>
      </c>
      <c r="B511" t="s">
        <v>669</v>
      </c>
      <c r="C511" t="s">
        <v>587</v>
      </c>
      <c r="D511" t="s">
        <v>284</v>
      </c>
      <c r="E511" t="s">
        <v>134</v>
      </c>
      <c r="F511" t="s">
        <v>3379</v>
      </c>
      <c r="G511">
        <v>97.1</v>
      </c>
    </row>
    <row r="512" spans="1:7" x14ac:dyDescent="0.25">
      <c r="A512" t="s">
        <v>2434</v>
      </c>
      <c r="B512" t="s">
        <v>2811</v>
      </c>
      <c r="C512" t="s">
        <v>408</v>
      </c>
      <c r="D512" t="s">
        <v>133</v>
      </c>
      <c r="E512" t="s">
        <v>134</v>
      </c>
      <c r="F512" t="s">
        <v>3384</v>
      </c>
      <c r="G512">
        <v>129.19999999999999</v>
      </c>
    </row>
    <row r="513" spans="1:7" x14ac:dyDescent="0.25">
      <c r="A513" t="s">
        <v>838</v>
      </c>
      <c r="B513" t="s">
        <v>3648</v>
      </c>
      <c r="C513" t="s">
        <v>142</v>
      </c>
      <c r="D513" t="s">
        <v>151</v>
      </c>
      <c r="E513" t="s">
        <v>152</v>
      </c>
      <c r="F513" t="s">
        <v>3384</v>
      </c>
      <c r="G513">
        <v>76.099999999999994</v>
      </c>
    </row>
    <row r="514" spans="1:7" x14ac:dyDescent="0.25">
      <c r="A514" t="s">
        <v>1987</v>
      </c>
      <c r="B514" t="s">
        <v>485</v>
      </c>
      <c r="C514" t="s">
        <v>1521</v>
      </c>
      <c r="D514" t="s">
        <v>229</v>
      </c>
      <c r="E514" t="s">
        <v>60</v>
      </c>
      <c r="F514" t="s">
        <v>3379</v>
      </c>
      <c r="G514">
        <v>36.4</v>
      </c>
    </row>
    <row r="515" spans="1:7" x14ac:dyDescent="0.25">
      <c r="A515" t="s">
        <v>2357</v>
      </c>
      <c r="B515" t="s">
        <v>2419</v>
      </c>
      <c r="C515" t="s">
        <v>567</v>
      </c>
      <c r="D515" t="s">
        <v>48</v>
      </c>
      <c r="E515" t="s">
        <v>35</v>
      </c>
      <c r="F515" t="s">
        <v>3379</v>
      </c>
      <c r="G515">
        <v>29.6</v>
      </c>
    </row>
    <row r="516" spans="1:7" x14ac:dyDescent="0.25">
      <c r="A516" t="s">
        <v>2725</v>
      </c>
      <c r="B516" t="s">
        <v>489</v>
      </c>
      <c r="C516" t="s">
        <v>1130</v>
      </c>
      <c r="D516" t="s">
        <v>151</v>
      </c>
      <c r="E516" t="s">
        <v>152</v>
      </c>
      <c r="F516" t="s">
        <v>3379</v>
      </c>
      <c r="G516">
        <v>5</v>
      </c>
    </row>
    <row r="517" spans="1:7" x14ac:dyDescent="0.25">
      <c r="A517" t="s">
        <v>3649</v>
      </c>
      <c r="B517" t="s">
        <v>3650</v>
      </c>
      <c r="C517" t="s">
        <v>1752</v>
      </c>
      <c r="D517" t="s">
        <v>190</v>
      </c>
      <c r="E517" t="s">
        <v>60</v>
      </c>
      <c r="F517" t="s">
        <v>3382</v>
      </c>
      <c r="G517">
        <v>109.1</v>
      </c>
    </row>
    <row r="518" spans="1:7" x14ac:dyDescent="0.25">
      <c r="A518" t="s">
        <v>749</v>
      </c>
      <c r="B518" t="s">
        <v>1916</v>
      </c>
      <c r="C518" t="s">
        <v>1101</v>
      </c>
      <c r="D518" t="s">
        <v>69</v>
      </c>
      <c r="E518" t="s">
        <v>70</v>
      </c>
      <c r="F518" t="s">
        <v>3384</v>
      </c>
      <c r="G518">
        <v>21.1</v>
      </c>
    </row>
    <row r="519" spans="1:7" x14ac:dyDescent="0.25">
      <c r="A519" t="s">
        <v>205</v>
      </c>
      <c r="B519" t="s">
        <v>1528</v>
      </c>
      <c r="C519" t="s">
        <v>1483</v>
      </c>
      <c r="D519" t="s">
        <v>250</v>
      </c>
      <c r="E519" t="s">
        <v>82</v>
      </c>
      <c r="F519" t="s">
        <v>3379</v>
      </c>
      <c r="G519">
        <v>40.4</v>
      </c>
    </row>
    <row r="520" spans="1:7" x14ac:dyDescent="0.25">
      <c r="A520" t="s">
        <v>2841</v>
      </c>
      <c r="B520" t="s">
        <v>3506</v>
      </c>
      <c r="C520" t="s">
        <v>511</v>
      </c>
      <c r="D520" t="s">
        <v>133</v>
      </c>
      <c r="E520" t="s">
        <v>134</v>
      </c>
      <c r="F520" t="s">
        <v>3379</v>
      </c>
      <c r="G520">
        <v>48.2</v>
      </c>
    </row>
    <row r="521" spans="1:7" x14ac:dyDescent="0.25">
      <c r="A521" t="s">
        <v>248</v>
      </c>
      <c r="B521" t="s">
        <v>677</v>
      </c>
      <c r="C521" t="s">
        <v>2420</v>
      </c>
      <c r="D521" t="s">
        <v>343</v>
      </c>
      <c r="E521" t="s">
        <v>93</v>
      </c>
      <c r="F521" t="s">
        <v>3379</v>
      </c>
      <c r="G521">
        <v>86.3</v>
      </c>
    </row>
    <row r="522" spans="1:7" x14ac:dyDescent="0.25">
      <c r="A522" t="s">
        <v>1190</v>
      </c>
      <c r="B522" t="s">
        <v>3651</v>
      </c>
      <c r="C522" t="s">
        <v>821</v>
      </c>
      <c r="D522" t="s">
        <v>441</v>
      </c>
      <c r="E522" t="s">
        <v>35</v>
      </c>
      <c r="F522" t="s">
        <v>3382</v>
      </c>
      <c r="G522">
        <v>62.7</v>
      </c>
    </row>
    <row r="523" spans="1:7" x14ac:dyDescent="0.25">
      <c r="A523" t="s">
        <v>3069</v>
      </c>
      <c r="B523" t="s">
        <v>848</v>
      </c>
      <c r="C523" t="s">
        <v>168</v>
      </c>
      <c r="D523" t="s">
        <v>59</v>
      </c>
      <c r="E523" t="s">
        <v>60</v>
      </c>
      <c r="F523" t="s">
        <v>3384</v>
      </c>
      <c r="G523">
        <v>102.8</v>
      </c>
    </row>
    <row r="524" spans="1:7" x14ac:dyDescent="0.25">
      <c r="A524" t="s">
        <v>3652</v>
      </c>
      <c r="B524" t="s">
        <v>2277</v>
      </c>
      <c r="C524" t="s">
        <v>408</v>
      </c>
      <c r="D524" t="s">
        <v>92</v>
      </c>
      <c r="E524" t="s">
        <v>93</v>
      </c>
      <c r="F524" t="s">
        <v>3384</v>
      </c>
      <c r="G524">
        <v>13.1</v>
      </c>
    </row>
    <row r="525" spans="1:7" x14ac:dyDescent="0.25">
      <c r="A525" t="s">
        <v>2772</v>
      </c>
      <c r="B525" t="s">
        <v>1215</v>
      </c>
      <c r="C525" t="s">
        <v>1260</v>
      </c>
      <c r="D525" t="s">
        <v>34</v>
      </c>
      <c r="E525" t="s">
        <v>35</v>
      </c>
      <c r="F525" t="s">
        <v>3384</v>
      </c>
      <c r="G525">
        <v>23</v>
      </c>
    </row>
    <row r="526" spans="1:7" x14ac:dyDescent="0.25">
      <c r="A526" t="s">
        <v>2635</v>
      </c>
      <c r="B526" t="s">
        <v>1300</v>
      </c>
      <c r="C526" t="s">
        <v>2420</v>
      </c>
      <c r="D526" t="s">
        <v>190</v>
      </c>
      <c r="E526" t="s">
        <v>60</v>
      </c>
      <c r="F526" t="s">
        <v>3382</v>
      </c>
      <c r="G526">
        <v>77.400000000000006</v>
      </c>
    </row>
    <row r="527" spans="1:7" x14ac:dyDescent="0.25">
      <c r="A527" t="s">
        <v>3653</v>
      </c>
      <c r="B527" t="s">
        <v>2274</v>
      </c>
      <c r="C527" t="s">
        <v>839</v>
      </c>
      <c r="D527" t="s">
        <v>235</v>
      </c>
      <c r="E527" t="s">
        <v>70</v>
      </c>
      <c r="F527" t="s">
        <v>3379</v>
      </c>
      <c r="G527">
        <v>53.9</v>
      </c>
    </row>
    <row r="528" spans="1:7" x14ac:dyDescent="0.25">
      <c r="A528" t="s">
        <v>1263</v>
      </c>
      <c r="B528" t="s">
        <v>2431</v>
      </c>
      <c r="C528" t="s">
        <v>91</v>
      </c>
      <c r="D528" t="s">
        <v>161</v>
      </c>
      <c r="E528" t="s">
        <v>93</v>
      </c>
      <c r="F528" t="s">
        <v>3379</v>
      </c>
      <c r="G528">
        <v>47.9</v>
      </c>
    </row>
    <row r="529" spans="1:7" x14ac:dyDescent="0.25">
      <c r="A529" t="s">
        <v>3654</v>
      </c>
      <c r="B529" t="s">
        <v>2113</v>
      </c>
      <c r="C529" t="s">
        <v>1581</v>
      </c>
      <c r="D529" t="s">
        <v>269</v>
      </c>
      <c r="E529" t="s">
        <v>70</v>
      </c>
      <c r="F529" t="s">
        <v>3379</v>
      </c>
      <c r="G529">
        <v>14.7</v>
      </c>
    </row>
    <row r="530" spans="1:7" x14ac:dyDescent="0.25">
      <c r="A530" t="s">
        <v>1095</v>
      </c>
      <c r="B530" t="s">
        <v>3655</v>
      </c>
      <c r="C530" t="s">
        <v>1278</v>
      </c>
      <c r="D530" t="s">
        <v>250</v>
      </c>
      <c r="E530" t="s">
        <v>82</v>
      </c>
      <c r="F530" t="s">
        <v>3379</v>
      </c>
      <c r="G530">
        <v>134.9</v>
      </c>
    </row>
    <row r="531" spans="1:7" x14ac:dyDescent="0.25">
      <c r="A531" t="s">
        <v>668</v>
      </c>
      <c r="B531" t="s">
        <v>2232</v>
      </c>
      <c r="C531" t="s">
        <v>243</v>
      </c>
      <c r="D531" t="s">
        <v>161</v>
      </c>
      <c r="E531" t="s">
        <v>93</v>
      </c>
      <c r="F531" t="s">
        <v>3384</v>
      </c>
      <c r="G531">
        <v>105.3</v>
      </c>
    </row>
    <row r="532" spans="1:7" x14ac:dyDescent="0.25">
      <c r="A532" t="s">
        <v>2495</v>
      </c>
      <c r="B532" t="s">
        <v>3656</v>
      </c>
      <c r="C532" t="s">
        <v>696</v>
      </c>
      <c r="D532" t="s">
        <v>69</v>
      </c>
      <c r="E532" t="s">
        <v>70</v>
      </c>
      <c r="F532" t="s">
        <v>3379</v>
      </c>
      <c r="G532">
        <v>22.6</v>
      </c>
    </row>
    <row r="533" spans="1:7" x14ac:dyDescent="0.25">
      <c r="A533" t="s">
        <v>1953</v>
      </c>
      <c r="B533" t="s">
        <v>1544</v>
      </c>
      <c r="C533" t="s">
        <v>587</v>
      </c>
      <c r="D533" t="s">
        <v>169</v>
      </c>
      <c r="E533" t="s">
        <v>70</v>
      </c>
      <c r="F533" t="s">
        <v>3384</v>
      </c>
      <c r="G533">
        <v>14.4</v>
      </c>
    </row>
    <row r="534" spans="1:7" x14ac:dyDescent="0.25">
      <c r="A534" t="s">
        <v>1765</v>
      </c>
      <c r="B534" t="s">
        <v>462</v>
      </c>
      <c r="C534" t="s">
        <v>1752</v>
      </c>
      <c r="D534" t="s">
        <v>151</v>
      </c>
      <c r="E534" t="s">
        <v>152</v>
      </c>
      <c r="F534" t="s">
        <v>3379</v>
      </c>
      <c r="G534">
        <v>146.4</v>
      </c>
    </row>
    <row r="535" spans="1:7" x14ac:dyDescent="0.25">
      <c r="A535" t="s">
        <v>3657</v>
      </c>
      <c r="B535" t="s">
        <v>3658</v>
      </c>
      <c r="C535" t="s">
        <v>123</v>
      </c>
      <c r="D535" t="s">
        <v>538</v>
      </c>
      <c r="E535" t="s">
        <v>82</v>
      </c>
      <c r="F535" t="s">
        <v>3384</v>
      </c>
      <c r="G535">
        <v>103.8</v>
      </c>
    </row>
    <row r="536" spans="1:7" x14ac:dyDescent="0.25">
      <c r="A536" t="s">
        <v>1814</v>
      </c>
      <c r="B536" t="s">
        <v>1418</v>
      </c>
      <c r="C536" t="s">
        <v>550</v>
      </c>
      <c r="D536" t="s">
        <v>284</v>
      </c>
      <c r="E536" t="s">
        <v>134</v>
      </c>
      <c r="F536" t="s">
        <v>3384</v>
      </c>
      <c r="G536">
        <v>65.5</v>
      </c>
    </row>
    <row r="537" spans="1:7" x14ac:dyDescent="0.25">
      <c r="A537" t="s">
        <v>3659</v>
      </c>
      <c r="B537" t="s">
        <v>2219</v>
      </c>
      <c r="C537" t="s">
        <v>1558</v>
      </c>
      <c r="D537" t="s">
        <v>538</v>
      </c>
      <c r="E537" t="s">
        <v>82</v>
      </c>
      <c r="F537" t="s">
        <v>3382</v>
      </c>
      <c r="G537">
        <v>106.8</v>
      </c>
    </row>
    <row r="538" spans="1:7" x14ac:dyDescent="0.25">
      <c r="A538" t="s">
        <v>3660</v>
      </c>
      <c r="B538" t="s">
        <v>3656</v>
      </c>
      <c r="C538" t="s">
        <v>335</v>
      </c>
      <c r="D538" t="s">
        <v>378</v>
      </c>
      <c r="E538" t="s">
        <v>93</v>
      </c>
      <c r="F538" t="s">
        <v>3379</v>
      </c>
      <c r="G538">
        <v>114.7</v>
      </c>
    </row>
    <row r="539" spans="1:7" x14ac:dyDescent="0.25">
      <c r="A539" t="s">
        <v>2514</v>
      </c>
      <c r="B539" t="s">
        <v>2113</v>
      </c>
      <c r="C539" t="s">
        <v>659</v>
      </c>
      <c r="D539" t="s">
        <v>161</v>
      </c>
      <c r="E539" t="s">
        <v>93</v>
      </c>
      <c r="F539" t="s">
        <v>3384</v>
      </c>
      <c r="G539">
        <v>118.1</v>
      </c>
    </row>
    <row r="540" spans="1:7" x14ac:dyDescent="0.25">
      <c r="A540" t="s">
        <v>3661</v>
      </c>
      <c r="B540" t="s">
        <v>1616</v>
      </c>
      <c r="C540" t="s">
        <v>1453</v>
      </c>
      <c r="D540" t="s">
        <v>133</v>
      </c>
      <c r="E540" t="s">
        <v>134</v>
      </c>
      <c r="F540" t="s">
        <v>3379</v>
      </c>
      <c r="G540">
        <v>74.3</v>
      </c>
    </row>
    <row r="541" spans="1:7" x14ac:dyDescent="0.25">
      <c r="A541" t="s">
        <v>1451</v>
      </c>
      <c r="B541" t="s">
        <v>3662</v>
      </c>
      <c r="C541" t="s">
        <v>160</v>
      </c>
      <c r="D541" t="s">
        <v>343</v>
      </c>
      <c r="E541" t="s">
        <v>93</v>
      </c>
      <c r="F541" t="s">
        <v>3384</v>
      </c>
      <c r="G541">
        <v>67.3</v>
      </c>
    </row>
    <row r="542" spans="1:7" x14ac:dyDescent="0.25">
      <c r="A542" t="s">
        <v>2447</v>
      </c>
      <c r="B542" t="s">
        <v>3663</v>
      </c>
      <c r="C542" t="s">
        <v>825</v>
      </c>
      <c r="D542" t="s">
        <v>34</v>
      </c>
      <c r="E542" t="s">
        <v>35</v>
      </c>
      <c r="F542" t="s">
        <v>3379</v>
      </c>
      <c r="G542">
        <v>6.6</v>
      </c>
    </row>
    <row r="543" spans="1:7" x14ac:dyDescent="0.25">
      <c r="A543" t="s">
        <v>1956</v>
      </c>
      <c r="B543" t="s">
        <v>2455</v>
      </c>
      <c r="C543" t="s">
        <v>359</v>
      </c>
      <c r="D543" t="s">
        <v>284</v>
      </c>
      <c r="E543" t="s">
        <v>134</v>
      </c>
      <c r="F543" t="s">
        <v>3382</v>
      </c>
      <c r="G543">
        <v>139.4</v>
      </c>
    </row>
    <row r="544" spans="1:7" x14ac:dyDescent="0.25">
      <c r="A544" t="s">
        <v>1032</v>
      </c>
      <c r="B544" t="s">
        <v>3664</v>
      </c>
      <c r="C544" t="s">
        <v>993</v>
      </c>
      <c r="D544" t="s">
        <v>48</v>
      </c>
      <c r="E544" t="s">
        <v>35</v>
      </c>
      <c r="F544" t="s">
        <v>3379</v>
      </c>
      <c r="G544">
        <v>92.5</v>
      </c>
    </row>
    <row r="545" spans="1:7" x14ac:dyDescent="0.25">
      <c r="A545" t="s">
        <v>500</v>
      </c>
      <c r="B545" t="s">
        <v>3524</v>
      </c>
      <c r="C545" t="s">
        <v>978</v>
      </c>
      <c r="D545" t="s">
        <v>175</v>
      </c>
      <c r="E545" t="s">
        <v>134</v>
      </c>
      <c r="F545" t="s">
        <v>3384</v>
      </c>
      <c r="G545">
        <v>34.5</v>
      </c>
    </row>
    <row r="546" spans="1:7" x14ac:dyDescent="0.25">
      <c r="A546" t="s">
        <v>3665</v>
      </c>
      <c r="B546" t="s">
        <v>456</v>
      </c>
      <c r="C546" t="s">
        <v>696</v>
      </c>
      <c r="D546" t="s">
        <v>151</v>
      </c>
      <c r="E546" t="s">
        <v>152</v>
      </c>
      <c r="F546" t="s">
        <v>3379</v>
      </c>
      <c r="G546">
        <v>138.30000000000001</v>
      </c>
    </row>
    <row r="547" spans="1:7" x14ac:dyDescent="0.25">
      <c r="A547" t="s">
        <v>3666</v>
      </c>
      <c r="B547" t="s">
        <v>2571</v>
      </c>
      <c r="C547" t="s">
        <v>2243</v>
      </c>
      <c r="D547" t="s">
        <v>184</v>
      </c>
      <c r="E547" t="s">
        <v>152</v>
      </c>
      <c r="F547" t="s">
        <v>3379</v>
      </c>
      <c r="G547">
        <v>137.69999999999999</v>
      </c>
    </row>
    <row r="548" spans="1:7" x14ac:dyDescent="0.25">
      <c r="A548" t="s">
        <v>300</v>
      </c>
      <c r="B548" t="s">
        <v>1033</v>
      </c>
      <c r="C548" t="s">
        <v>1581</v>
      </c>
      <c r="D548" t="s">
        <v>378</v>
      </c>
      <c r="E548" t="s">
        <v>93</v>
      </c>
      <c r="F548" t="s">
        <v>3379</v>
      </c>
      <c r="G548">
        <v>148.4</v>
      </c>
    </row>
    <row r="549" spans="1:7" x14ac:dyDescent="0.25">
      <c r="A549" t="s">
        <v>2249</v>
      </c>
      <c r="B549" t="s">
        <v>2966</v>
      </c>
      <c r="C549" t="s">
        <v>931</v>
      </c>
      <c r="D549" t="s">
        <v>169</v>
      </c>
      <c r="E549" t="s">
        <v>70</v>
      </c>
      <c r="F549" t="s">
        <v>3384</v>
      </c>
      <c r="G549">
        <v>131.69999999999999</v>
      </c>
    </row>
    <row r="550" spans="1:7" x14ac:dyDescent="0.25">
      <c r="A550" t="s">
        <v>3252</v>
      </c>
      <c r="B550" t="s">
        <v>2044</v>
      </c>
      <c r="C550" t="s">
        <v>446</v>
      </c>
      <c r="D550" t="s">
        <v>34</v>
      </c>
      <c r="E550" t="s">
        <v>35</v>
      </c>
      <c r="F550" t="s">
        <v>3379</v>
      </c>
      <c r="G550">
        <v>149.69999999999999</v>
      </c>
    </row>
    <row r="551" spans="1:7" x14ac:dyDescent="0.25">
      <c r="A551" t="s">
        <v>3667</v>
      </c>
      <c r="B551" t="s">
        <v>3663</v>
      </c>
      <c r="C551" t="s">
        <v>1708</v>
      </c>
      <c r="D551" t="s">
        <v>441</v>
      </c>
      <c r="E551" t="s">
        <v>35</v>
      </c>
      <c r="F551" t="s">
        <v>3384</v>
      </c>
      <c r="G551">
        <v>40.5</v>
      </c>
    </row>
    <row r="552" spans="1:7" x14ac:dyDescent="0.25">
      <c r="A552" t="s">
        <v>470</v>
      </c>
      <c r="B552" t="s">
        <v>2981</v>
      </c>
      <c r="C552" t="s">
        <v>560</v>
      </c>
      <c r="D552" t="s">
        <v>343</v>
      </c>
      <c r="E552" t="s">
        <v>93</v>
      </c>
      <c r="F552" t="s">
        <v>3382</v>
      </c>
      <c r="G552">
        <v>127.1</v>
      </c>
    </row>
    <row r="553" spans="1:7" x14ac:dyDescent="0.25">
      <c r="A553" t="s">
        <v>294</v>
      </c>
      <c r="B553" t="s">
        <v>986</v>
      </c>
      <c r="C553" t="s">
        <v>1211</v>
      </c>
      <c r="D553" t="s">
        <v>235</v>
      </c>
      <c r="E553" t="s">
        <v>70</v>
      </c>
      <c r="F553" t="s">
        <v>3379</v>
      </c>
      <c r="G553">
        <v>124.3</v>
      </c>
    </row>
    <row r="554" spans="1:7" x14ac:dyDescent="0.25">
      <c r="A554" t="s">
        <v>2853</v>
      </c>
      <c r="B554" t="s">
        <v>2641</v>
      </c>
      <c r="C554" t="s">
        <v>283</v>
      </c>
      <c r="D554" t="s">
        <v>59</v>
      </c>
      <c r="E554" t="s">
        <v>60</v>
      </c>
      <c r="F554" t="s">
        <v>3379</v>
      </c>
      <c r="G554">
        <v>38.5</v>
      </c>
    </row>
    <row r="555" spans="1:7" x14ac:dyDescent="0.25">
      <c r="A555" t="s">
        <v>1062</v>
      </c>
      <c r="B555" t="s">
        <v>664</v>
      </c>
      <c r="C555" t="s">
        <v>1732</v>
      </c>
      <c r="D555" t="s">
        <v>184</v>
      </c>
      <c r="E555" t="s">
        <v>152</v>
      </c>
      <c r="F555" t="s">
        <v>3379</v>
      </c>
      <c r="G555">
        <v>19.3</v>
      </c>
    </row>
    <row r="556" spans="1:7" x14ac:dyDescent="0.25">
      <c r="A556" t="s">
        <v>1702</v>
      </c>
      <c r="B556" t="s">
        <v>3572</v>
      </c>
      <c r="C556" t="s">
        <v>560</v>
      </c>
      <c r="D556" t="s">
        <v>59</v>
      </c>
      <c r="E556" t="s">
        <v>60</v>
      </c>
      <c r="F556" t="s">
        <v>3379</v>
      </c>
      <c r="G556">
        <v>147</v>
      </c>
    </row>
    <row r="557" spans="1:7" x14ac:dyDescent="0.25">
      <c r="A557" t="s">
        <v>914</v>
      </c>
      <c r="B557" t="s">
        <v>1360</v>
      </c>
      <c r="C557" t="s">
        <v>463</v>
      </c>
      <c r="D557" t="s">
        <v>235</v>
      </c>
      <c r="E557" t="s">
        <v>70</v>
      </c>
      <c r="F557" t="s">
        <v>3382</v>
      </c>
      <c r="G557">
        <v>47.9</v>
      </c>
    </row>
    <row r="558" spans="1:7" x14ac:dyDescent="0.25">
      <c r="A558" t="s">
        <v>842</v>
      </c>
      <c r="B558" t="s">
        <v>3668</v>
      </c>
      <c r="C558" t="s">
        <v>696</v>
      </c>
      <c r="D558" t="s">
        <v>151</v>
      </c>
      <c r="E558" t="s">
        <v>152</v>
      </c>
      <c r="F558" t="s">
        <v>3379</v>
      </c>
      <c r="G558">
        <v>131.30000000000001</v>
      </c>
    </row>
    <row r="559" spans="1:7" x14ac:dyDescent="0.25">
      <c r="A559" t="s">
        <v>3093</v>
      </c>
      <c r="B559" t="s">
        <v>1858</v>
      </c>
      <c r="C559" t="s">
        <v>91</v>
      </c>
      <c r="D559" t="s">
        <v>92</v>
      </c>
      <c r="E559" t="s">
        <v>93</v>
      </c>
      <c r="F559" t="s">
        <v>3384</v>
      </c>
      <c r="G559">
        <v>5.6</v>
      </c>
    </row>
    <row r="560" spans="1:7" x14ac:dyDescent="0.25">
      <c r="A560" t="s">
        <v>3669</v>
      </c>
      <c r="B560" t="s">
        <v>3670</v>
      </c>
      <c r="C560" t="s">
        <v>1777</v>
      </c>
      <c r="D560" t="s">
        <v>284</v>
      </c>
      <c r="E560" t="s">
        <v>134</v>
      </c>
      <c r="F560" t="s">
        <v>3379</v>
      </c>
      <c r="G560">
        <v>8</v>
      </c>
    </row>
    <row r="561" spans="1:7" x14ac:dyDescent="0.25">
      <c r="A561" t="s">
        <v>624</v>
      </c>
      <c r="B561" t="s">
        <v>2190</v>
      </c>
      <c r="C561" t="s">
        <v>377</v>
      </c>
      <c r="D561" t="s">
        <v>124</v>
      </c>
      <c r="E561" t="s">
        <v>60</v>
      </c>
      <c r="F561" t="s">
        <v>3379</v>
      </c>
      <c r="G561">
        <v>72.599999999999994</v>
      </c>
    </row>
    <row r="562" spans="1:7" x14ac:dyDescent="0.25">
      <c r="A562" t="s">
        <v>1810</v>
      </c>
      <c r="B562" t="s">
        <v>167</v>
      </c>
      <c r="C562" t="s">
        <v>741</v>
      </c>
      <c r="D562" t="s">
        <v>92</v>
      </c>
      <c r="E562" t="s">
        <v>93</v>
      </c>
      <c r="F562" t="s">
        <v>3384</v>
      </c>
      <c r="G562">
        <v>39.6</v>
      </c>
    </row>
    <row r="563" spans="1:7" x14ac:dyDescent="0.25">
      <c r="A563" t="s">
        <v>1566</v>
      </c>
      <c r="B563" t="s">
        <v>1716</v>
      </c>
      <c r="C563" t="s">
        <v>550</v>
      </c>
      <c r="D563" t="s">
        <v>284</v>
      </c>
      <c r="E563" t="s">
        <v>134</v>
      </c>
      <c r="F563" t="s">
        <v>3379</v>
      </c>
      <c r="G563">
        <v>105</v>
      </c>
    </row>
    <row r="564" spans="1:7" x14ac:dyDescent="0.25">
      <c r="A564" t="s">
        <v>3671</v>
      </c>
      <c r="B564" t="s">
        <v>1773</v>
      </c>
      <c r="C564" t="s">
        <v>1790</v>
      </c>
      <c r="D564" t="s">
        <v>103</v>
      </c>
      <c r="E564" t="s">
        <v>82</v>
      </c>
      <c r="F564" t="s">
        <v>3379</v>
      </c>
      <c r="G564">
        <v>87</v>
      </c>
    </row>
    <row r="565" spans="1:7" x14ac:dyDescent="0.25">
      <c r="A565" t="s">
        <v>1219</v>
      </c>
      <c r="B565" t="s">
        <v>122</v>
      </c>
      <c r="C565" t="s">
        <v>958</v>
      </c>
      <c r="D565" t="s">
        <v>229</v>
      </c>
      <c r="E565" t="s">
        <v>60</v>
      </c>
      <c r="F565" t="s">
        <v>3379</v>
      </c>
      <c r="G565">
        <v>16.2</v>
      </c>
    </row>
    <row r="566" spans="1:7" x14ac:dyDescent="0.25">
      <c r="A566" t="s">
        <v>2570</v>
      </c>
      <c r="B566" t="s">
        <v>1210</v>
      </c>
      <c r="C566" t="s">
        <v>429</v>
      </c>
      <c r="D566" t="s">
        <v>169</v>
      </c>
      <c r="E566" t="s">
        <v>70</v>
      </c>
      <c r="F566" t="s">
        <v>3384</v>
      </c>
      <c r="G566">
        <v>28.6</v>
      </c>
    </row>
    <row r="567" spans="1:7" x14ac:dyDescent="0.25">
      <c r="A567" t="s">
        <v>412</v>
      </c>
      <c r="B567" t="s">
        <v>1105</v>
      </c>
      <c r="C567" t="s">
        <v>349</v>
      </c>
      <c r="D567" t="s">
        <v>124</v>
      </c>
      <c r="E567" t="s">
        <v>60</v>
      </c>
      <c r="F567" t="s">
        <v>3379</v>
      </c>
      <c r="G567">
        <v>61.3</v>
      </c>
    </row>
    <row r="568" spans="1:7" x14ac:dyDescent="0.25">
      <c r="A568" t="s">
        <v>981</v>
      </c>
      <c r="B568" t="s">
        <v>2710</v>
      </c>
      <c r="C568" t="s">
        <v>1436</v>
      </c>
      <c r="D568" t="s">
        <v>229</v>
      </c>
      <c r="E568" t="s">
        <v>60</v>
      </c>
      <c r="F568" t="s">
        <v>3384</v>
      </c>
      <c r="G568">
        <v>31.9</v>
      </c>
    </row>
    <row r="569" spans="1:7" x14ac:dyDescent="0.25">
      <c r="A569" t="s">
        <v>618</v>
      </c>
      <c r="B569" t="s">
        <v>3672</v>
      </c>
      <c r="C569" t="s">
        <v>811</v>
      </c>
      <c r="D569" t="s">
        <v>190</v>
      </c>
      <c r="E569" t="s">
        <v>60</v>
      </c>
      <c r="F569" t="s">
        <v>3379</v>
      </c>
      <c r="G569">
        <v>119.9</v>
      </c>
    </row>
    <row r="570" spans="1:7" x14ac:dyDescent="0.25">
      <c r="A570" t="s">
        <v>3673</v>
      </c>
      <c r="B570" t="s">
        <v>788</v>
      </c>
      <c r="C570" t="s">
        <v>1917</v>
      </c>
      <c r="D570" t="s">
        <v>284</v>
      </c>
      <c r="E570" t="s">
        <v>134</v>
      </c>
      <c r="F570" t="s">
        <v>3384</v>
      </c>
      <c r="G570">
        <v>65.3</v>
      </c>
    </row>
    <row r="571" spans="1:7" x14ac:dyDescent="0.25">
      <c r="A571" t="s">
        <v>3674</v>
      </c>
      <c r="B571" t="s">
        <v>2036</v>
      </c>
      <c r="C571" t="s">
        <v>1145</v>
      </c>
      <c r="D571" t="s">
        <v>169</v>
      </c>
      <c r="E571" t="s">
        <v>70</v>
      </c>
      <c r="F571" t="s">
        <v>3379</v>
      </c>
      <c r="G571">
        <v>18.5</v>
      </c>
    </row>
    <row r="572" spans="1:7" x14ac:dyDescent="0.25">
      <c r="A572" t="s">
        <v>1788</v>
      </c>
      <c r="B572" t="s">
        <v>2305</v>
      </c>
      <c r="C572" t="s">
        <v>1479</v>
      </c>
      <c r="D572" t="s">
        <v>343</v>
      </c>
      <c r="E572" t="s">
        <v>93</v>
      </c>
      <c r="F572" t="s">
        <v>3379</v>
      </c>
      <c r="G572">
        <v>75.2</v>
      </c>
    </row>
    <row r="573" spans="1:7" x14ac:dyDescent="0.25">
      <c r="A573" t="s">
        <v>703</v>
      </c>
      <c r="B573" t="s">
        <v>3336</v>
      </c>
      <c r="C573" t="s">
        <v>1290</v>
      </c>
      <c r="D573" t="s">
        <v>161</v>
      </c>
      <c r="E573" t="s">
        <v>93</v>
      </c>
      <c r="F573" t="s">
        <v>3379</v>
      </c>
      <c r="G573">
        <v>18.2</v>
      </c>
    </row>
    <row r="574" spans="1:7" x14ac:dyDescent="0.25">
      <c r="A574" t="s">
        <v>2923</v>
      </c>
      <c r="B574" t="s">
        <v>3430</v>
      </c>
      <c r="C574" t="s">
        <v>567</v>
      </c>
      <c r="D574" t="s">
        <v>250</v>
      </c>
      <c r="E574" t="s">
        <v>82</v>
      </c>
      <c r="F574" t="s">
        <v>3384</v>
      </c>
      <c r="G574">
        <v>23.7</v>
      </c>
    </row>
    <row r="575" spans="1:7" x14ac:dyDescent="0.25">
      <c r="A575" t="s">
        <v>3675</v>
      </c>
      <c r="B575" t="s">
        <v>3676</v>
      </c>
      <c r="C575" t="s">
        <v>806</v>
      </c>
      <c r="D575" t="s">
        <v>133</v>
      </c>
      <c r="E575" t="s">
        <v>134</v>
      </c>
      <c r="F575" t="s">
        <v>3382</v>
      </c>
      <c r="G575">
        <v>39.700000000000003</v>
      </c>
    </row>
    <row r="576" spans="1:7" x14ac:dyDescent="0.25">
      <c r="A576" t="s">
        <v>3255</v>
      </c>
      <c r="B576" t="s">
        <v>646</v>
      </c>
      <c r="C576" t="s">
        <v>1267</v>
      </c>
      <c r="D576" t="s">
        <v>229</v>
      </c>
      <c r="E576" t="s">
        <v>60</v>
      </c>
      <c r="F576" t="s">
        <v>3379</v>
      </c>
      <c r="G576">
        <v>129.6</v>
      </c>
    </row>
    <row r="577" spans="1:7" x14ac:dyDescent="0.25">
      <c r="A577" t="s">
        <v>510</v>
      </c>
      <c r="B577" t="s">
        <v>2106</v>
      </c>
      <c r="C577" t="s">
        <v>780</v>
      </c>
      <c r="D577" t="s">
        <v>133</v>
      </c>
      <c r="E577" t="s">
        <v>134</v>
      </c>
      <c r="F577" t="s">
        <v>3379</v>
      </c>
      <c r="G577">
        <v>139.1</v>
      </c>
    </row>
    <row r="578" spans="1:7" x14ac:dyDescent="0.25">
      <c r="A578" t="s">
        <v>879</v>
      </c>
      <c r="B578" t="s">
        <v>1002</v>
      </c>
      <c r="C578" t="s">
        <v>342</v>
      </c>
      <c r="D578" t="s">
        <v>441</v>
      </c>
      <c r="E578" t="s">
        <v>35</v>
      </c>
      <c r="F578" t="s">
        <v>3379</v>
      </c>
      <c r="G578">
        <v>124.8</v>
      </c>
    </row>
    <row r="579" spans="1:7" x14ac:dyDescent="0.25">
      <c r="A579" t="s">
        <v>2488</v>
      </c>
      <c r="B579" t="s">
        <v>456</v>
      </c>
      <c r="C579" t="s">
        <v>47</v>
      </c>
      <c r="D579" t="s">
        <v>538</v>
      </c>
      <c r="E579" t="s">
        <v>82</v>
      </c>
      <c r="F579" t="s">
        <v>3384</v>
      </c>
      <c r="G579">
        <v>53.4</v>
      </c>
    </row>
    <row r="580" spans="1:7" x14ac:dyDescent="0.25">
      <c r="A580" t="s">
        <v>1527</v>
      </c>
      <c r="B580" t="s">
        <v>664</v>
      </c>
      <c r="C580" t="s">
        <v>80</v>
      </c>
      <c r="D580" t="s">
        <v>295</v>
      </c>
      <c r="E580" t="s">
        <v>152</v>
      </c>
      <c r="F580" t="s">
        <v>3379</v>
      </c>
      <c r="G580">
        <v>44.5</v>
      </c>
    </row>
    <row r="581" spans="1:7" x14ac:dyDescent="0.25">
      <c r="A581" t="s">
        <v>3677</v>
      </c>
      <c r="B581" t="s">
        <v>3640</v>
      </c>
      <c r="C581" t="s">
        <v>1563</v>
      </c>
      <c r="D581" t="s">
        <v>175</v>
      </c>
      <c r="E581" t="s">
        <v>134</v>
      </c>
      <c r="F581" t="s">
        <v>3379</v>
      </c>
      <c r="G581">
        <v>84.6</v>
      </c>
    </row>
    <row r="582" spans="1:7" x14ac:dyDescent="0.25">
      <c r="A582" t="s">
        <v>121</v>
      </c>
      <c r="B582" t="s">
        <v>3678</v>
      </c>
      <c r="C582" t="s">
        <v>544</v>
      </c>
      <c r="D582" t="s">
        <v>648</v>
      </c>
      <c r="E582" t="s">
        <v>134</v>
      </c>
      <c r="F582" t="s">
        <v>3379</v>
      </c>
      <c r="G582">
        <v>109.7</v>
      </c>
    </row>
    <row r="583" spans="1:7" x14ac:dyDescent="0.25">
      <c r="A583" t="s">
        <v>3679</v>
      </c>
      <c r="B583" t="s">
        <v>3494</v>
      </c>
      <c r="C583" t="s">
        <v>1389</v>
      </c>
      <c r="D583" t="s">
        <v>133</v>
      </c>
      <c r="E583" t="s">
        <v>134</v>
      </c>
      <c r="F583" t="s">
        <v>3379</v>
      </c>
      <c r="G583">
        <v>149</v>
      </c>
    </row>
    <row r="584" spans="1:7" x14ac:dyDescent="0.25">
      <c r="A584" t="s">
        <v>2566</v>
      </c>
      <c r="B584" t="s">
        <v>2981</v>
      </c>
      <c r="C584" t="s">
        <v>1021</v>
      </c>
      <c r="D584" t="s">
        <v>343</v>
      </c>
      <c r="E584" t="s">
        <v>93</v>
      </c>
      <c r="F584" t="s">
        <v>3379</v>
      </c>
      <c r="G584">
        <v>24.1</v>
      </c>
    </row>
    <row r="585" spans="1:7" x14ac:dyDescent="0.25">
      <c r="A585" t="s">
        <v>333</v>
      </c>
      <c r="B585" t="s">
        <v>3150</v>
      </c>
      <c r="C585" t="s">
        <v>520</v>
      </c>
      <c r="D585" t="s">
        <v>190</v>
      </c>
      <c r="E585" t="s">
        <v>60</v>
      </c>
      <c r="F585" t="s">
        <v>3379</v>
      </c>
      <c r="G585">
        <v>12.1</v>
      </c>
    </row>
    <row r="586" spans="1:7" x14ac:dyDescent="0.25">
      <c r="A586" t="s">
        <v>2860</v>
      </c>
      <c r="B586" t="s">
        <v>1510</v>
      </c>
      <c r="C586" t="s">
        <v>2119</v>
      </c>
      <c r="D586" t="s">
        <v>69</v>
      </c>
      <c r="E586" t="s">
        <v>70</v>
      </c>
      <c r="F586" t="s">
        <v>3382</v>
      </c>
      <c r="G586">
        <v>105.7</v>
      </c>
    </row>
    <row r="587" spans="1:7" x14ac:dyDescent="0.25">
      <c r="A587" t="s">
        <v>1076</v>
      </c>
      <c r="B587" t="s">
        <v>3534</v>
      </c>
      <c r="C587" t="s">
        <v>1516</v>
      </c>
      <c r="D587" t="s">
        <v>538</v>
      </c>
      <c r="E587" t="s">
        <v>82</v>
      </c>
      <c r="F587" t="s">
        <v>3379</v>
      </c>
      <c r="G587">
        <v>125.7</v>
      </c>
    </row>
    <row r="588" spans="1:7" x14ac:dyDescent="0.25">
      <c r="A588" t="s">
        <v>3680</v>
      </c>
      <c r="B588" t="s">
        <v>1746</v>
      </c>
      <c r="C588" t="s">
        <v>637</v>
      </c>
      <c r="D588" t="s">
        <v>235</v>
      </c>
      <c r="E588" t="s">
        <v>70</v>
      </c>
      <c r="F588" t="s">
        <v>3384</v>
      </c>
      <c r="G588">
        <v>127.7</v>
      </c>
    </row>
    <row r="589" spans="1:7" x14ac:dyDescent="0.25">
      <c r="A589" t="s">
        <v>1571</v>
      </c>
      <c r="B589" t="s">
        <v>3469</v>
      </c>
      <c r="C589" t="s">
        <v>550</v>
      </c>
      <c r="D589" t="s">
        <v>378</v>
      </c>
      <c r="E589" t="s">
        <v>93</v>
      </c>
      <c r="F589" t="s">
        <v>3382</v>
      </c>
      <c r="G589">
        <v>103.4</v>
      </c>
    </row>
    <row r="590" spans="1:7" x14ac:dyDescent="0.25">
      <c r="A590" t="s">
        <v>613</v>
      </c>
      <c r="B590" t="s">
        <v>3614</v>
      </c>
      <c r="C590" t="s">
        <v>532</v>
      </c>
      <c r="D590" t="s">
        <v>59</v>
      </c>
      <c r="E590" t="s">
        <v>60</v>
      </c>
      <c r="F590" t="s">
        <v>3379</v>
      </c>
      <c r="G590">
        <v>143.30000000000001</v>
      </c>
    </row>
    <row r="591" spans="1:7" x14ac:dyDescent="0.25">
      <c r="A591" t="s">
        <v>1646</v>
      </c>
      <c r="B591" t="s">
        <v>658</v>
      </c>
      <c r="C591" t="s">
        <v>440</v>
      </c>
      <c r="D591" t="s">
        <v>184</v>
      </c>
      <c r="E591" t="s">
        <v>152</v>
      </c>
      <c r="F591" t="s">
        <v>3384</v>
      </c>
      <c r="G591">
        <v>79.099999999999994</v>
      </c>
    </row>
    <row r="592" spans="1:7" x14ac:dyDescent="0.25">
      <c r="A592" t="s">
        <v>2384</v>
      </c>
      <c r="B592" t="s">
        <v>1647</v>
      </c>
      <c r="C592" t="s">
        <v>373</v>
      </c>
      <c r="D592" t="s">
        <v>284</v>
      </c>
      <c r="E592" t="s">
        <v>134</v>
      </c>
      <c r="F592" t="s">
        <v>3384</v>
      </c>
      <c r="G592">
        <v>137.5</v>
      </c>
    </row>
    <row r="593" spans="1:7" x14ac:dyDescent="0.25">
      <c r="A593" t="s">
        <v>2458</v>
      </c>
      <c r="B593" t="s">
        <v>3514</v>
      </c>
      <c r="C593" t="s">
        <v>408</v>
      </c>
      <c r="D593" t="s">
        <v>343</v>
      </c>
      <c r="E593" t="s">
        <v>93</v>
      </c>
      <c r="F593" t="s">
        <v>3379</v>
      </c>
      <c r="G593">
        <v>145.30000000000001</v>
      </c>
    </row>
    <row r="594" spans="1:7" x14ac:dyDescent="0.25">
      <c r="A594" t="s">
        <v>3681</v>
      </c>
      <c r="B594" t="s">
        <v>3682</v>
      </c>
      <c r="C594" t="s">
        <v>1290</v>
      </c>
      <c r="D594" t="s">
        <v>441</v>
      </c>
      <c r="E594" t="s">
        <v>35</v>
      </c>
      <c r="F594" t="s">
        <v>3382</v>
      </c>
      <c r="G594">
        <v>127.8</v>
      </c>
    </row>
    <row r="595" spans="1:7" x14ac:dyDescent="0.25">
      <c r="A595" t="s">
        <v>3683</v>
      </c>
      <c r="B595" t="s">
        <v>1156</v>
      </c>
      <c r="C595" t="s">
        <v>398</v>
      </c>
      <c r="D595" t="s">
        <v>175</v>
      </c>
      <c r="E595" t="s">
        <v>134</v>
      </c>
      <c r="F595" t="s">
        <v>3382</v>
      </c>
      <c r="G595">
        <v>49.9</v>
      </c>
    </row>
    <row r="596" spans="1:7" x14ac:dyDescent="0.25">
      <c r="A596" t="s">
        <v>2511</v>
      </c>
      <c r="B596" t="s">
        <v>2239</v>
      </c>
      <c r="C596" t="s">
        <v>587</v>
      </c>
      <c r="D596" t="s">
        <v>648</v>
      </c>
      <c r="E596" t="s">
        <v>134</v>
      </c>
      <c r="F596" t="s">
        <v>3379</v>
      </c>
      <c r="G596">
        <v>33.5</v>
      </c>
    </row>
    <row r="597" spans="1:7" x14ac:dyDescent="0.25">
      <c r="A597" t="s">
        <v>1650</v>
      </c>
      <c r="B597" t="s">
        <v>3299</v>
      </c>
      <c r="C597" t="s">
        <v>1888</v>
      </c>
      <c r="D597" t="s">
        <v>169</v>
      </c>
      <c r="E597" t="s">
        <v>70</v>
      </c>
      <c r="F597" t="s">
        <v>3384</v>
      </c>
      <c r="G597">
        <v>84.5</v>
      </c>
    </row>
    <row r="598" spans="1:7" x14ac:dyDescent="0.25">
      <c r="A598" t="s">
        <v>757</v>
      </c>
      <c r="B598" t="s">
        <v>2884</v>
      </c>
      <c r="C598" t="s">
        <v>2226</v>
      </c>
      <c r="D598" t="s">
        <v>295</v>
      </c>
      <c r="E598" t="s">
        <v>152</v>
      </c>
      <c r="F598" t="s">
        <v>3384</v>
      </c>
      <c r="G598">
        <v>70.7</v>
      </c>
    </row>
    <row r="599" spans="1:7" x14ac:dyDescent="0.25">
      <c r="A599" t="s">
        <v>89</v>
      </c>
      <c r="B599" t="s">
        <v>3684</v>
      </c>
      <c r="C599" t="s">
        <v>1581</v>
      </c>
      <c r="D599" t="s">
        <v>343</v>
      </c>
      <c r="E599" t="s">
        <v>93</v>
      </c>
      <c r="F599" t="s">
        <v>3379</v>
      </c>
      <c r="G599">
        <v>132.30000000000001</v>
      </c>
    </row>
    <row r="600" spans="1:7" x14ac:dyDescent="0.25">
      <c r="A600" t="s">
        <v>817</v>
      </c>
      <c r="B600" t="s">
        <v>2894</v>
      </c>
      <c r="C600" t="s">
        <v>142</v>
      </c>
      <c r="D600" t="s">
        <v>229</v>
      </c>
      <c r="E600" t="s">
        <v>60</v>
      </c>
      <c r="F600" t="s">
        <v>3384</v>
      </c>
      <c r="G600">
        <v>19.5</v>
      </c>
    </row>
    <row r="601" spans="1:7" x14ac:dyDescent="0.25">
      <c r="A601" t="s">
        <v>1489</v>
      </c>
      <c r="B601" t="s">
        <v>182</v>
      </c>
      <c r="C601" t="s">
        <v>619</v>
      </c>
      <c r="D601" t="s">
        <v>103</v>
      </c>
      <c r="E601" t="s">
        <v>82</v>
      </c>
      <c r="F601" t="s">
        <v>3384</v>
      </c>
      <c r="G601">
        <v>42.4</v>
      </c>
    </row>
    <row r="602" spans="1:7" x14ac:dyDescent="0.25">
      <c r="A602" t="s">
        <v>2678</v>
      </c>
      <c r="B602" t="s">
        <v>383</v>
      </c>
      <c r="C602" t="s">
        <v>1278</v>
      </c>
      <c r="D602" t="s">
        <v>92</v>
      </c>
      <c r="E602" t="s">
        <v>93</v>
      </c>
      <c r="F602" t="s">
        <v>3382</v>
      </c>
      <c r="G602">
        <v>114</v>
      </c>
    </row>
    <row r="603" spans="1:7" x14ac:dyDescent="0.25">
      <c r="A603" t="s">
        <v>1270</v>
      </c>
      <c r="B603" t="s">
        <v>2277</v>
      </c>
      <c r="C603" t="s">
        <v>520</v>
      </c>
      <c r="D603" t="s">
        <v>81</v>
      </c>
      <c r="E603" t="s">
        <v>82</v>
      </c>
      <c r="F603" t="s">
        <v>3379</v>
      </c>
      <c r="G603">
        <v>18.8</v>
      </c>
    </row>
    <row r="604" spans="1:7" x14ac:dyDescent="0.25">
      <c r="A604" t="s">
        <v>369</v>
      </c>
      <c r="B604" t="s">
        <v>2944</v>
      </c>
      <c r="C604" t="s">
        <v>1752</v>
      </c>
      <c r="D604" t="s">
        <v>229</v>
      </c>
      <c r="E604" t="s">
        <v>60</v>
      </c>
      <c r="F604" t="s">
        <v>3379</v>
      </c>
      <c r="G604">
        <v>51.5</v>
      </c>
    </row>
    <row r="605" spans="1:7" x14ac:dyDescent="0.25">
      <c r="A605" t="s">
        <v>1073</v>
      </c>
      <c r="B605" t="s">
        <v>3685</v>
      </c>
      <c r="C605" t="s">
        <v>142</v>
      </c>
      <c r="D605" t="s">
        <v>343</v>
      </c>
      <c r="E605" t="s">
        <v>93</v>
      </c>
      <c r="F605" t="s">
        <v>3379</v>
      </c>
      <c r="G605">
        <v>61.1</v>
      </c>
    </row>
    <row r="606" spans="1:7" x14ac:dyDescent="0.25">
      <c r="A606" t="s">
        <v>1772</v>
      </c>
      <c r="B606" t="s">
        <v>869</v>
      </c>
      <c r="C606" t="s">
        <v>329</v>
      </c>
      <c r="D606" t="s">
        <v>133</v>
      </c>
      <c r="E606" t="s">
        <v>134</v>
      </c>
      <c r="F606" t="s">
        <v>3379</v>
      </c>
      <c r="G606">
        <v>95.3</v>
      </c>
    </row>
    <row r="607" spans="1:7" x14ac:dyDescent="0.25">
      <c r="A607" t="s">
        <v>990</v>
      </c>
      <c r="B607" t="s">
        <v>501</v>
      </c>
      <c r="C607" t="s">
        <v>80</v>
      </c>
      <c r="D607" t="s">
        <v>69</v>
      </c>
      <c r="E607" t="s">
        <v>70</v>
      </c>
      <c r="F607" t="s">
        <v>3379</v>
      </c>
      <c r="G607">
        <v>27.9</v>
      </c>
    </row>
    <row r="608" spans="1:7" x14ac:dyDescent="0.25">
      <c r="A608" t="s">
        <v>2014</v>
      </c>
      <c r="B608" t="s">
        <v>3686</v>
      </c>
      <c r="C608" t="s">
        <v>2679</v>
      </c>
      <c r="D608" t="s">
        <v>115</v>
      </c>
      <c r="E608" t="s">
        <v>35</v>
      </c>
      <c r="F608" t="s">
        <v>3379</v>
      </c>
      <c r="G608">
        <v>129.80000000000001</v>
      </c>
    </row>
    <row r="609" spans="1:7" x14ac:dyDescent="0.25">
      <c r="A609" t="s">
        <v>2212</v>
      </c>
      <c r="B609" t="s">
        <v>1452</v>
      </c>
      <c r="C609" t="s">
        <v>150</v>
      </c>
      <c r="D609" t="s">
        <v>92</v>
      </c>
      <c r="E609" t="s">
        <v>93</v>
      </c>
      <c r="F609" t="s">
        <v>3379</v>
      </c>
      <c r="G609">
        <v>69.900000000000006</v>
      </c>
    </row>
    <row r="610" spans="1:7" x14ac:dyDescent="0.25">
      <c r="A610" t="s">
        <v>1877</v>
      </c>
      <c r="B610" t="s">
        <v>3442</v>
      </c>
      <c r="C610" t="s">
        <v>1389</v>
      </c>
      <c r="D610" t="s">
        <v>521</v>
      </c>
      <c r="E610" t="s">
        <v>152</v>
      </c>
      <c r="F610" t="s">
        <v>3384</v>
      </c>
      <c r="G610">
        <v>138</v>
      </c>
    </row>
    <row r="611" spans="1:7" x14ac:dyDescent="0.25">
      <c r="A611" t="s">
        <v>276</v>
      </c>
      <c r="B611" t="s">
        <v>1874</v>
      </c>
      <c r="C611" t="s">
        <v>516</v>
      </c>
      <c r="D611" t="s">
        <v>115</v>
      </c>
      <c r="E611" t="s">
        <v>35</v>
      </c>
      <c r="F611" t="s">
        <v>3384</v>
      </c>
      <c r="G611">
        <v>72.8</v>
      </c>
    </row>
    <row r="612" spans="1:7" x14ac:dyDescent="0.25">
      <c r="A612" t="s">
        <v>3687</v>
      </c>
      <c r="B612" t="s">
        <v>3358</v>
      </c>
      <c r="C612" t="s">
        <v>592</v>
      </c>
      <c r="D612" t="s">
        <v>161</v>
      </c>
      <c r="E612" t="s">
        <v>93</v>
      </c>
      <c r="F612" t="s">
        <v>3379</v>
      </c>
      <c r="G612">
        <v>44.9</v>
      </c>
    </row>
    <row r="613" spans="1:7" x14ac:dyDescent="0.25">
      <c r="A613" t="s">
        <v>859</v>
      </c>
      <c r="B613" t="s">
        <v>407</v>
      </c>
      <c r="C613" t="s">
        <v>264</v>
      </c>
      <c r="D613" t="s">
        <v>169</v>
      </c>
      <c r="E613" t="s">
        <v>70</v>
      </c>
      <c r="F613" t="s">
        <v>3379</v>
      </c>
      <c r="G613">
        <v>25.6</v>
      </c>
    </row>
    <row r="614" spans="1:7" x14ac:dyDescent="0.25">
      <c r="A614" t="s">
        <v>3146</v>
      </c>
      <c r="B614" t="s">
        <v>3563</v>
      </c>
      <c r="C614" t="s">
        <v>132</v>
      </c>
      <c r="D614" t="s">
        <v>161</v>
      </c>
      <c r="E614" t="s">
        <v>93</v>
      </c>
      <c r="F614" t="s">
        <v>3379</v>
      </c>
      <c r="G614">
        <v>5.5</v>
      </c>
    </row>
    <row r="615" spans="1:7" x14ac:dyDescent="0.25">
      <c r="A615" t="s">
        <v>1281</v>
      </c>
      <c r="B615" t="s">
        <v>1124</v>
      </c>
      <c r="C615" t="s">
        <v>726</v>
      </c>
      <c r="D615" t="s">
        <v>269</v>
      </c>
      <c r="E615" t="s">
        <v>70</v>
      </c>
      <c r="F615" t="s">
        <v>3382</v>
      </c>
      <c r="G615">
        <v>82.2</v>
      </c>
    </row>
    <row r="616" spans="1:7" x14ac:dyDescent="0.25">
      <c r="A616" t="s">
        <v>1066</v>
      </c>
      <c r="B616" t="s">
        <v>3688</v>
      </c>
      <c r="C616" t="s">
        <v>440</v>
      </c>
      <c r="D616" t="s">
        <v>295</v>
      </c>
      <c r="E616" t="s">
        <v>152</v>
      </c>
      <c r="F616" t="s">
        <v>3382</v>
      </c>
      <c r="G616">
        <v>20.5</v>
      </c>
    </row>
    <row r="617" spans="1:7" x14ac:dyDescent="0.25">
      <c r="A617" t="s">
        <v>3689</v>
      </c>
      <c r="B617" t="s">
        <v>2927</v>
      </c>
      <c r="C617" t="s">
        <v>1056</v>
      </c>
      <c r="D617" t="s">
        <v>250</v>
      </c>
      <c r="E617" t="s">
        <v>82</v>
      </c>
      <c r="F617" t="s">
        <v>3384</v>
      </c>
      <c r="G617">
        <v>61.8</v>
      </c>
    </row>
    <row r="618" spans="1:7" x14ac:dyDescent="0.25">
      <c r="A618" t="s">
        <v>31</v>
      </c>
      <c r="B618" t="s">
        <v>3670</v>
      </c>
      <c r="C618" t="s">
        <v>1157</v>
      </c>
      <c r="D618" t="s">
        <v>133</v>
      </c>
      <c r="E618" t="s">
        <v>134</v>
      </c>
      <c r="F618" t="s">
        <v>3379</v>
      </c>
      <c r="G618">
        <v>90.4</v>
      </c>
    </row>
    <row r="619" spans="1:7" x14ac:dyDescent="0.25">
      <c r="A619" t="s">
        <v>3690</v>
      </c>
      <c r="B619" t="s">
        <v>1226</v>
      </c>
      <c r="C619" t="s">
        <v>659</v>
      </c>
      <c r="D619" t="s">
        <v>34</v>
      </c>
      <c r="E619" t="s">
        <v>35</v>
      </c>
      <c r="F619" t="s">
        <v>3379</v>
      </c>
      <c r="G619">
        <v>45</v>
      </c>
    </row>
    <row r="620" spans="1:7" x14ac:dyDescent="0.25">
      <c r="A620" t="s">
        <v>1674</v>
      </c>
      <c r="B620" t="s">
        <v>3026</v>
      </c>
      <c r="C620" t="s">
        <v>1479</v>
      </c>
      <c r="D620" t="s">
        <v>34</v>
      </c>
      <c r="E620" t="s">
        <v>35</v>
      </c>
      <c r="F620" t="s">
        <v>3379</v>
      </c>
      <c r="G620">
        <v>30.4</v>
      </c>
    </row>
    <row r="621" spans="1:7" x14ac:dyDescent="0.25">
      <c r="A621" t="s">
        <v>566</v>
      </c>
      <c r="B621" t="s">
        <v>2824</v>
      </c>
      <c r="C621" t="s">
        <v>923</v>
      </c>
      <c r="D621" t="s">
        <v>184</v>
      </c>
      <c r="E621" t="s">
        <v>152</v>
      </c>
      <c r="F621" t="s">
        <v>3379</v>
      </c>
      <c r="G621">
        <v>117.3</v>
      </c>
    </row>
    <row r="622" spans="1:7" x14ac:dyDescent="0.25">
      <c r="A622" t="s">
        <v>1288</v>
      </c>
      <c r="B622" t="s">
        <v>1773</v>
      </c>
      <c r="C622" t="s">
        <v>696</v>
      </c>
      <c r="D622" t="s">
        <v>250</v>
      </c>
      <c r="E622" t="s">
        <v>82</v>
      </c>
      <c r="F622" t="s">
        <v>3384</v>
      </c>
      <c r="G622">
        <v>142.30000000000001</v>
      </c>
    </row>
    <row r="623" spans="1:7" x14ac:dyDescent="0.25">
      <c r="A623" t="s">
        <v>531</v>
      </c>
      <c r="B623" t="s">
        <v>1304</v>
      </c>
      <c r="C623" t="s">
        <v>798</v>
      </c>
      <c r="D623" t="s">
        <v>175</v>
      </c>
      <c r="E623" t="s">
        <v>134</v>
      </c>
      <c r="F623" t="s">
        <v>3379</v>
      </c>
      <c r="G623">
        <v>19.600000000000001</v>
      </c>
    </row>
    <row r="624" spans="1:7" x14ac:dyDescent="0.25">
      <c r="A624" t="s">
        <v>3691</v>
      </c>
      <c r="B624" t="s">
        <v>1869</v>
      </c>
      <c r="C624" t="s">
        <v>1469</v>
      </c>
      <c r="D624" t="s">
        <v>184</v>
      </c>
      <c r="E624" t="s">
        <v>152</v>
      </c>
      <c r="F624" t="s">
        <v>3379</v>
      </c>
      <c r="G624">
        <v>27.6</v>
      </c>
    </row>
    <row r="625" spans="1:7" x14ac:dyDescent="0.25">
      <c r="A625" t="s">
        <v>3692</v>
      </c>
      <c r="B625" t="s">
        <v>3693</v>
      </c>
      <c r="C625" t="s">
        <v>349</v>
      </c>
      <c r="D625" t="s">
        <v>81</v>
      </c>
      <c r="E625" t="s">
        <v>82</v>
      </c>
      <c r="F625" t="s">
        <v>3379</v>
      </c>
      <c r="G625">
        <v>144.19999999999999</v>
      </c>
    </row>
    <row r="626" spans="1:7" x14ac:dyDescent="0.25">
      <c r="A626" t="s">
        <v>434</v>
      </c>
      <c r="B626" t="s">
        <v>317</v>
      </c>
      <c r="C626" t="s">
        <v>642</v>
      </c>
      <c r="D626" t="s">
        <v>269</v>
      </c>
      <c r="E626" t="s">
        <v>70</v>
      </c>
      <c r="F626" t="s">
        <v>3384</v>
      </c>
      <c r="G626">
        <v>10.5</v>
      </c>
    </row>
    <row r="627" spans="1:7" x14ac:dyDescent="0.25">
      <c r="A627" t="s">
        <v>3694</v>
      </c>
      <c r="B627" t="s">
        <v>1594</v>
      </c>
      <c r="C627" t="s">
        <v>741</v>
      </c>
      <c r="D627" t="s">
        <v>161</v>
      </c>
      <c r="E627" t="s">
        <v>93</v>
      </c>
      <c r="F627" t="s">
        <v>3384</v>
      </c>
      <c r="G627">
        <v>146.80000000000001</v>
      </c>
    </row>
    <row r="628" spans="1:7" x14ac:dyDescent="0.25">
      <c r="A628" t="s">
        <v>2917</v>
      </c>
      <c r="B628" t="s">
        <v>1382</v>
      </c>
      <c r="C628" t="s">
        <v>490</v>
      </c>
      <c r="D628" t="s">
        <v>81</v>
      </c>
      <c r="E628" t="s">
        <v>82</v>
      </c>
      <c r="F628" t="s">
        <v>3379</v>
      </c>
      <c r="G628">
        <v>5.7</v>
      </c>
    </row>
    <row r="629" spans="1:7" x14ac:dyDescent="0.25">
      <c r="A629" t="s">
        <v>1598</v>
      </c>
      <c r="B629" t="s">
        <v>3695</v>
      </c>
      <c r="C629" t="s">
        <v>1175</v>
      </c>
      <c r="D629" t="s">
        <v>59</v>
      </c>
      <c r="E629" t="s">
        <v>60</v>
      </c>
      <c r="F629" t="s">
        <v>3384</v>
      </c>
      <c r="G629">
        <v>131.69999999999999</v>
      </c>
    </row>
    <row r="630" spans="1:7" x14ac:dyDescent="0.25">
      <c r="A630" t="s">
        <v>2623</v>
      </c>
      <c r="B630" t="s">
        <v>3434</v>
      </c>
      <c r="C630" t="s">
        <v>243</v>
      </c>
      <c r="D630" t="s">
        <v>115</v>
      </c>
      <c r="E630" t="s">
        <v>35</v>
      </c>
      <c r="F630" t="s">
        <v>3379</v>
      </c>
      <c r="G630">
        <v>49.6</v>
      </c>
    </row>
    <row r="631" spans="1:7" x14ac:dyDescent="0.25">
      <c r="A631" t="s">
        <v>2049</v>
      </c>
      <c r="B631" t="s">
        <v>2519</v>
      </c>
      <c r="C631" t="s">
        <v>1766</v>
      </c>
      <c r="D631" t="s">
        <v>151</v>
      </c>
      <c r="E631" t="s">
        <v>152</v>
      </c>
      <c r="F631" t="s">
        <v>3382</v>
      </c>
      <c r="G631">
        <v>141.1</v>
      </c>
    </row>
    <row r="632" spans="1:7" x14ac:dyDescent="0.25">
      <c r="A632" t="s">
        <v>691</v>
      </c>
      <c r="B632" t="s">
        <v>658</v>
      </c>
      <c r="C632" t="s">
        <v>1227</v>
      </c>
      <c r="D632" t="s">
        <v>184</v>
      </c>
      <c r="E632" t="s">
        <v>152</v>
      </c>
      <c r="F632" t="s">
        <v>3382</v>
      </c>
      <c r="G632">
        <v>51</v>
      </c>
    </row>
    <row r="633" spans="1:7" x14ac:dyDescent="0.25">
      <c r="A633" t="s">
        <v>3696</v>
      </c>
      <c r="B633" t="s">
        <v>646</v>
      </c>
      <c r="C633" t="s">
        <v>359</v>
      </c>
      <c r="D633" t="s">
        <v>124</v>
      </c>
      <c r="E633" t="s">
        <v>60</v>
      </c>
      <c r="F633" t="s">
        <v>3384</v>
      </c>
      <c r="G633">
        <v>99.9</v>
      </c>
    </row>
    <row r="634" spans="1:7" x14ac:dyDescent="0.25">
      <c r="A634" t="s">
        <v>2814</v>
      </c>
      <c r="B634" t="s">
        <v>3412</v>
      </c>
      <c r="C634" t="s">
        <v>927</v>
      </c>
      <c r="D634" t="s">
        <v>250</v>
      </c>
      <c r="E634" t="s">
        <v>82</v>
      </c>
      <c r="F634" t="s">
        <v>3379</v>
      </c>
      <c r="G634">
        <v>16.600000000000001</v>
      </c>
    </row>
    <row r="635" spans="1:7" x14ac:dyDescent="0.25">
      <c r="A635" t="s">
        <v>3697</v>
      </c>
      <c r="B635" t="s">
        <v>636</v>
      </c>
      <c r="C635" t="s">
        <v>1777</v>
      </c>
      <c r="D635" t="s">
        <v>48</v>
      </c>
      <c r="E635" t="s">
        <v>35</v>
      </c>
      <c r="F635" t="s">
        <v>3379</v>
      </c>
      <c r="G635">
        <v>40.1</v>
      </c>
    </row>
    <row r="636" spans="1:7" x14ac:dyDescent="0.25">
      <c r="A636" t="s">
        <v>3698</v>
      </c>
      <c r="B636" t="s">
        <v>3614</v>
      </c>
      <c r="C636" t="s">
        <v>323</v>
      </c>
      <c r="D636" t="s">
        <v>538</v>
      </c>
      <c r="E636" t="s">
        <v>82</v>
      </c>
      <c r="F636" t="s">
        <v>3379</v>
      </c>
      <c r="G636">
        <v>117.2</v>
      </c>
    </row>
    <row r="637" spans="1:7" x14ac:dyDescent="0.25">
      <c r="A637" t="s">
        <v>3699</v>
      </c>
      <c r="B637" t="s">
        <v>2385</v>
      </c>
      <c r="C637" t="s">
        <v>1260</v>
      </c>
      <c r="D637" t="s">
        <v>103</v>
      </c>
      <c r="E637" t="s">
        <v>82</v>
      </c>
      <c r="F637" t="s">
        <v>3382</v>
      </c>
      <c r="G637">
        <v>81.7</v>
      </c>
    </row>
    <row r="638" spans="1:7" x14ac:dyDescent="0.25">
      <c r="A638" t="s">
        <v>1160</v>
      </c>
      <c r="B638" t="s">
        <v>3613</v>
      </c>
      <c r="C638" t="s">
        <v>1290</v>
      </c>
      <c r="D638" t="s">
        <v>184</v>
      </c>
      <c r="E638" t="s">
        <v>152</v>
      </c>
      <c r="F638" t="s">
        <v>3379</v>
      </c>
      <c r="G638">
        <v>139.6</v>
      </c>
    </row>
    <row r="639" spans="1:7" x14ac:dyDescent="0.25">
      <c r="A639" t="s">
        <v>1546</v>
      </c>
      <c r="B639" t="s">
        <v>1505</v>
      </c>
      <c r="C639" t="s">
        <v>1984</v>
      </c>
      <c r="D639" t="s">
        <v>59</v>
      </c>
      <c r="E639" t="s">
        <v>60</v>
      </c>
      <c r="F639" t="s">
        <v>3379</v>
      </c>
      <c r="G639">
        <v>67.2</v>
      </c>
    </row>
    <row r="640" spans="1:7" x14ac:dyDescent="0.25">
      <c r="A640" t="s">
        <v>1445</v>
      </c>
      <c r="B640" t="s">
        <v>1046</v>
      </c>
      <c r="C640" t="s">
        <v>283</v>
      </c>
      <c r="D640" t="s">
        <v>184</v>
      </c>
      <c r="E640" t="s">
        <v>152</v>
      </c>
      <c r="F640" t="s">
        <v>3382</v>
      </c>
      <c r="G640">
        <v>131.1</v>
      </c>
    </row>
    <row r="641" spans="1:7" x14ac:dyDescent="0.25">
      <c r="A641" t="s">
        <v>3010</v>
      </c>
      <c r="B641" t="s">
        <v>2419</v>
      </c>
      <c r="C641" t="s">
        <v>419</v>
      </c>
      <c r="D641" t="s">
        <v>151</v>
      </c>
      <c r="E641" t="s">
        <v>152</v>
      </c>
      <c r="F641" t="s">
        <v>3379</v>
      </c>
      <c r="G641">
        <v>70.099999999999994</v>
      </c>
    </row>
    <row r="642" spans="1:7" x14ac:dyDescent="0.25">
      <c r="A642" t="s">
        <v>1374</v>
      </c>
      <c r="B642" t="s">
        <v>3700</v>
      </c>
      <c r="C642" t="s">
        <v>1752</v>
      </c>
      <c r="D642" t="s">
        <v>69</v>
      </c>
      <c r="E642" t="s">
        <v>70</v>
      </c>
      <c r="F642" t="s">
        <v>3379</v>
      </c>
      <c r="G642">
        <v>147</v>
      </c>
    </row>
    <row r="643" spans="1:7" x14ac:dyDescent="0.25">
      <c r="A643" t="s">
        <v>2960</v>
      </c>
      <c r="B643" t="s">
        <v>1916</v>
      </c>
      <c r="C643" t="s">
        <v>610</v>
      </c>
      <c r="D643" t="s">
        <v>190</v>
      </c>
      <c r="E643" t="s">
        <v>60</v>
      </c>
      <c r="F643" t="s">
        <v>3379</v>
      </c>
      <c r="G643">
        <v>144.19999999999999</v>
      </c>
    </row>
    <row r="644" spans="1:7" x14ac:dyDescent="0.25">
      <c r="A644" t="s">
        <v>2204</v>
      </c>
      <c r="B644" t="s">
        <v>3701</v>
      </c>
      <c r="C644" t="s">
        <v>58</v>
      </c>
      <c r="D644" t="s">
        <v>151</v>
      </c>
      <c r="E644" t="s">
        <v>152</v>
      </c>
      <c r="F644" t="s">
        <v>3379</v>
      </c>
      <c r="G644">
        <v>52.7</v>
      </c>
    </row>
    <row r="645" spans="1:7" x14ac:dyDescent="0.25">
      <c r="A645" t="s">
        <v>3153</v>
      </c>
      <c r="B645" t="s">
        <v>3702</v>
      </c>
      <c r="C645" t="s">
        <v>1807</v>
      </c>
      <c r="D645" t="s">
        <v>59</v>
      </c>
      <c r="E645" t="s">
        <v>60</v>
      </c>
      <c r="F645" t="s">
        <v>3379</v>
      </c>
      <c r="G645">
        <v>133.5</v>
      </c>
    </row>
    <row r="646" spans="1:7" x14ac:dyDescent="0.25">
      <c r="A646" t="s">
        <v>364</v>
      </c>
      <c r="B646" t="s">
        <v>3703</v>
      </c>
      <c r="C646" t="s">
        <v>132</v>
      </c>
      <c r="D646" t="s">
        <v>295</v>
      </c>
      <c r="E646" t="s">
        <v>152</v>
      </c>
      <c r="F646" t="s">
        <v>3379</v>
      </c>
      <c r="G646">
        <v>127.9</v>
      </c>
    </row>
    <row r="647" spans="1:7" x14ac:dyDescent="0.25">
      <c r="A647" t="s">
        <v>3287</v>
      </c>
      <c r="B647" t="s">
        <v>2194</v>
      </c>
      <c r="C647" t="s">
        <v>1211</v>
      </c>
      <c r="D647" t="s">
        <v>235</v>
      </c>
      <c r="E647" t="s">
        <v>70</v>
      </c>
      <c r="F647" t="s">
        <v>3379</v>
      </c>
      <c r="G647">
        <v>35.5</v>
      </c>
    </row>
    <row r="648" spans="1:7" x14ac:dyDescent="0.25">
      <c r="A648" t="s">
        <v>3704</v>
      </c>
      <c r="B648" t="s">
        <v>2324</v>
      </c>
      <c r="C648" t="s">
        <v>1479</v>
      </c>
      <c r="D648" t="s">
        <v>169</v>
      </c>
      <c r="E648" t="s">
        <v>70</v>
      </c>
      <c r="F648" t="s">
        <v>3379</v>
      </c>
      <c r="G648">
        <v>95.5</v>
      </c>
    </row>
    <row r="649" spans="1:7" x14ac:dyDescent="0.25">
      <c r="A649" t="s">
        <v>926</v>
      </c>
      <c r="B649" t="s">
        <v>1773</v>
      </c>
      <c r="C649" t="s">
        <v>1424</v>
      </c>
      <c r="D649" t="s">
        <v>169</v>
      </c>
      <c r="E649" t="s">
        <v>70</v>
      </c>
      <c r="F649" t="s">
        <v>3379</v>
      </c>
      <c r="G649">
        <v>15.5</v>
      </c>
    </row>
    <row r="650" spans="1:7" x14ac:dyDescent="0.25">
      <c r="A650" t="s">
        <v>2412</v>
      </c>
      <c r="B650" t="s">
        <v>3705</v>
      </c>
      <c r="C650" t="s">
        <v>511</v>
      </c>
      <c r="D650" t="s">
        <v>92</v>
      </c>
      <c r="E650" t="s">
        <v>93</v>
      </c>
      <c r="F650" t="s">
        <v>3384</v>
      </c>
      <c r="G650">
        <v>126.3</v>
      </c>
    </row>
    <row r="651" spans="1:7" x14ac:dyDescent="0.25">
      <c r="A651" t="s">
        <v>3706</v>
      </c>
      <c r="B651" t="s">
        <v>3472</v>
      </c>
      <c r="C651" t="s">
        <v>264</v>
      </c>
      <c r="D651" t="s">
        <v>133</v>
      </c>
      <c r="E651" t="s">
        <v>134</v>
      </c>
      <c r="F651" t="s">
        <v>3379</v>
      </c>
      <c r="G651">
        <v>30.3</v>
      </c>
    </row>
    <row r="652" spans="1:7" x14ac:dyDescent="0.25">
      <c r="A652" t="s">
        <v>930</v>
      </c>
      <c r="B652" t="s">
        <v>3352</v>
      </c>
      <c r="C652" t="s">
        <v>642</v>
      </c>
      <c r="D652" t="s">
        <v>34</v>
      </c>
      <c r="E652" t="s">
        <v>35</v>
      </c>
      <c r="F652" t="s">
        <v>3379</v>
      </c>
      <c r="G652">
        <v>15.3</v>
      </c>
    </row>
    <row r="653" spans="1:7" x14ac:dyDescent="0.25">
      <c r="A653" t="s">
        <v>3707</v>
      </c>
      <c r="B653" t="s">
        <v>943</v>
      </c>
      <c r="C653" t="s">
        <v>183</v>
      </c>
      <c r="D653" t="s">
        <v>115</v>
      </c>
      <c r="E653" t="s">
        <v>35</v>
      </c>
      <c r="F653" t="s">
        <v>3379</v>
      </c>
      <c r="G653">
        <v>63</v>
      </c>
    </row>
    <row r="654" spans="1:7" x14ac:dyDescent="0.25">
      <c r="A654" t="s">
        <v>2026</v>
      </c>
      <c r="B654" t="s">
        <v>3708</v>
      </c>
      <c r="C654" t="s">
        <v>966</v>
      </c>
      <c r="D654" t="s">
        <v>103</v>
      </c>
      <c r="E654" t="s">
        <v>82</v>
      </c>
      <c r="F654" t="s">
        <v>3379</v>
      </c>
      <c r="G654">
        <v>88.7</v>
      </c>
    </row>
    <row r="655" spans="1:7" x14ac:dyDescent="0.25">
      <c r="A655" t="s">
        <v>956</v>
      </c>
      <c r="B655" t="s">
        <v>2044</v>
      </c>
      <c r="C655" t="s">
        <v>1558</v>
      </c>
      <c r="D655" t="s">
        <v>295</v>
      </c>
      <c r="E655" t="s">
        <v>152</v>
      </c>
      <c r="F655" t="s">
        <v>3379</v>
      </c>
      <c r="G655">
        <v>129</v>
      </c>
    </row>
    <row r="656" spans="1:7" x14ac:dyDescent="0.25">
      <c r="A656" t="s">
        <v>3709</v>
      </c>
      <c r="B656" t="s">
        <v>2183</v>
      </c>
      <c r="C656" t="s">
        <v>142</v>
      </c>
      <c r="D656" t="s">
        <v>538</v>
      </c>
      <c r="E656" t="s">
        <v>82</v>
      </c>
      <c r="F656" t="s">
        <v>3384</v>
      </c>
      <c r="G656">
        <v>146.30000000000001</v>
      </c>
    </row>
    <row r="657" spans="1:7" x14ac:dyDescent="0.25">
      <c r="A657" t="s">
        <v>3710</v>
      </c>
      <c r="B657" t="s">
        <v>3678</v>
      </c>
      <c r="C657" t="s">
        <v>392</v>
      </c>
      <c r="D657" t="s">
        <v>184</v>
      </c>
      <c r="E657" t="s">
        <v>152</v>
      </c>
      <c r="F657" t="s">
        <v>3379</v>
      </c>
      <c r="G657">
        <v>68.7</v>
      </c>
    </row>
    <row r="658" spans="1:7" x14ac:dyDescent="0.25">
      <c r="A658" t="s">
        <v>1482</v>
      </c>
      <c r="B658" t="s">
        <v>1321</v>
      </c>
      <c r="C658" t="s">
        <v>511</v>
      </c>
      <c r="D658" t="s">
        <v>184</v>
      </c>
      <c r="E658" t="s">
        <v>152</v>
      </c>
      <c r="F658" t="s">
        <v>3384</v>
      </c>
      <c r="G658">
        <v>13.8</v>
      </c>
    </row>
    <row r="659" spans="1:7" x14ac:dyDescent="0.25">
      <c r="A659" t="s">
        <v>2122</v>
      </c>
      <c r="B659" t="s">
        <v>3711</v>
      </c>
      <c r="C659" t="s">
        <v>1532</v>
      </c>
      <c r="D659" t="s">
        <v>59</v>
      </c>
      <c r="E659" t="s">
        <v>60</v>
      </c>
      <c r="F659" t="s">
        <v>3379</v>
      </c>
      <c r="G659">
        <v>113.6</v>
      </c>
    </row>
    <row r="660" spans="1:7" x14ac:dyDescent="0.25">
      <c r="A660" t="s">
        <v>2254</v>
      </c>
      <c r="B660" t="s">
        <v>1865</v>
      </c>
      <c r="C660" t="s">
        <v>762</v>
      </c>
      <c r="D660" t="s">
        <v>34</v>
      </c>
      <c r="E660" t="s">
        <v>35</v>
      </c>
      <c r="F660" t="s">
        <v>3379</v>
      </c>
      <c r="G660">
        <v>87</v>
      </c>
    </row>
    <row r="661" spans="1:7" x14ac:dyDescent="0.25">
      <c r="A661" t="s">
        <v>1776</v>
      </c>
      <c r="B661" t="s">
        <v>1916</v>
      </c>
      <c r="C661" t="s">
        <v>1453</v>
      </c>
      <c r="D661" t="s">
        <v>184</v>
      </c>
      <c r="E661" t="s">
        <v>152</v>
      </c>
      <c r="F661" t="s">
        <v>3382</v>
      </c>
      <c r="G661">
        <v>69.900000000000006</v>
      </c>
    </row>
    <row r="662" spans="1:7" x14ac:dyDescent="0.25">
      <c r="A662" t="s">
        <v>1015</v>
      </c>
      <c r="B662" t="s">
        <v>3712</v>
      </c>
      <c r="C662" t="s">
        <v>1056</v>
      </c>
      <c r="D662" t="s">
        <v>343</v>
      </c>
      <c r="E662" t="s">
        <v>93</v>
      </c>
      <c r="F662" t="s">
        <v>3379</v>
      </c>
      <c r="G662">
        <v>49.8</v>
      </c>
    </row>
    <row r="663" spans="1:7" x14ac:dyDescent="0.25">
      <c r="A663" t="s">
        <v>1910</v>
      </c>
      <c r="B663" t="s">
        <v>3294</v>
      </c>
      <c r="C663" t="s">
        <v>1012</v>
      </c>
      <c r="D663" t="s">
        <v>59</v>
      </c>
      <c r="E663" t="s">
        <v>60</v>
      </c>
      <c r="F663" t="s">
        <v>3379</v>
      </c>
      <c r="G663">
        <v>77.8</v>
      </c>
    </row>
    <row r="664" spans="1:7" x14ac:dyDescent="0.25">
      <c r="A664" t="s">
        <v>1024</v>
      </c>
      <c r="B664" t="s">
        <v>1198</v>
      </c>
      <c r="C664" t="s">
        <v>601</v>
      </c>
      <c r="D664" t="s">
        <v>59</v>
      </c>
      <c r="E664" t="s">
        <v>60</v>
      </c>
      <c r="F664" t="s">
        <v>3379</v>
      </c>
      <c r="G664">
        <v>54.1</v>
      </c>
    </row>
    <row r="665" spans="1:7" x14ac:dyDescent="0.25">
      <c r="A665" t="s">
        <v>67</v>
      </c>
      <c r="B665" t="s">
        <v>1242</v>
      </c>
      <c r="C665" t="s">
        <v>516</v>
      </c>
      <c r="D665" t="s">
        <v>115</v>
      </c>
      <c r="E665" t="s">
        <v>35</v>
      </c>
      <c r="F665" t="s">
        <v>3382</v>
      </c>
      <c r="G665">
        <v>114.8</v>
      </c>
    </row>
    <row r="666" spans="1:7" x14ac:dyDescent="0.25">
      <c r="A666" t="s">
        <v>2294</v>
      </c>
      <c r="B666" t="s">
        <v>3713</v>
      </c>
      <c r="C666" t="s">
        <v>496</v>
      </c>
      <c r="D666" t="s">
        <v>81</v>
      </c>
      <c r="E666" t="s">
        <v>82</v>
      </c>
      <c r="F666" t="s">
        <v>3379</v>
      </c>
      <c r="G666">
        <v>83.9</v>
      </c>
    </row>
    <row r="667" spans="1:7" x14ac:dyDescent="0.25">
      <c r="A667" t="s">
        <v>2053</v>
      </c>
      <c r="B667" t="s">
        <v>794</v>
      </c>
      <c r="C667" t="s">
        <v>2102</v>
      </c>
      <c r="D667" t="s">
        <v>235</v>
      </c>
      <c r="E667" t="s">
        <v>70</v>
      </c>
      <c r="F667" t="s">
        <v>3379</v>
      </c>
      <c r="G667">
        <v>132.1</v>
      </c>
    </row>
    <row r="668" spans="1:7" x14ac:dyDescent="0.25">
      <c r="A668" t="s">
        <v>1054</v>
      </c>
      <c r="B668" t="s">
        <v>1055</v>
      </c>
      <c r="C668" t="s">
        <v>1278</v>
      </c>
      <c r="D668" t="s">
        <v>648</v>
      </c>
      <c r="E668" t="s">
        <v>134</v>
      </c>
      <c r="F668" t="s">
        <v>3379</v>
      </c>
      <c r="G668">
        <v>83.8</v>
      </c>
    </row>
    <row r="669" spans="1:7" x14ac:dyDescent="0.25">
      <c r="A669" t="s">
        <v>3714</v>
      </c>
      <c r="B669" t="s">
        <v>495</v>
      </c>
      <c r="C669" t="s">
        <v>560</v>
      </c>
      <c r="D669" t="s">
        <v>235</v>
      </c>
      <c r="E669" t="s">
        <v>70</v>
      </c>
      <c r="F669" t="s">
        <v>3379</v>
      </c>
      <c r="G669">
        <v>39.5</v>
      </c>
    </row>
    <row r="670" spans="1:7" x14ac:dyDescent="0.25">
      <c r="A670" t="s">
        <v>3715</v>
      </c>
      <c r="B670" t="s">
        <v>3716</v>
      </c>
      <c r="C670" t="s">
        <v>446</v>
      </c>
      <c r="D670" t="s">
        <v>92</v>
      </c>
      <c r="E670" t="s">
        <v>93</v>
      </c>
      <c r="F670" t="s">
        <v>3382</v>
      </c>
      <c r="G670">
        <v>128.4</v>
      </c>
    </row>
    <row r="671" spans="1:7" x14ac:dyDescent="0.25">
      <c r="A671" t="s">
        <v>197</v>
      </c>
      <c r="B671" t="s">
        <v>754</v>
      </c>
      <c r="C671" t="s">
        <v>935</v>
      </c>
      <c r="D671" t="s">
        <v>59</v>
      </c>
      <c r="E671" t="s">
        <v>60</v>
      </c>
      <c r="F671" t="s">
        <v>3379</v>
      </c>
      <c r="G671">
        <v>85.8</v>
      </c>
    </row>
    <row r="672" spans="1:7" x14ac:dyDescent="0.25">
      <c r="A672" t="s">
        <v>3717</v>
      </c>
      <c r="B672" t="s">
        <v>3664</v>
      </c>
      <c r="C672" t="s">
        <v>1563</v>
      </c>
      <c r="D672" t="s">
        <v>161</v>
      </c>
      <c r="E672" t="s">
        <v>93</v>
      </c>
      <c r="F672" t="s">
        <v>3384</v>
      </c>
      <c r="G672">
        <v>35</v>
      </c>
    </row>
    <row r="673" spans="1:7" x14ac:dyDescent="0.25">
      <c r="A673" t="s">
        <v>1898</v>
      </c>
      <c r="B673" t="s">
        <v>2172</v>
      </c>
      <c r="C673" t="s">
        <v>481</v>
      </c>
      <c r="D673" t="s">
        <v>169</v>
      </c>
      <c r="E673" t="s">
        <v>70</v>
      </c>
      <c r="F673" t="s">
        <v>3379</v>
      </c>
      <c r="G673">
        <v>95.4</v>
      </c>
    </row>
    <row r="674" spans="1:7" x14ac:dyDescent="0.25">
      <c r="A674" t="s">
        <v>1913</v>
      </c>
      <c r="B674" t="s">
        <v>915</v>
      </c>
      <c r="C674" t="s">
        <v>1227</v>
      </c>
      <c r="D674" t="s">
        <v>133</v>
      </c>
      <c r="E674" t="s">
        <v>134</v>
      </c>
      <c r="F674" t="s">
        <v>3379</v>
      </c>
      <c r="G674">
        <v>56.9</v>
      </c>
    </row>
    <row r="675" spans="1:7" x14ac:dyDescent="0.25">
      <c r="A675" t="s">
        <v>1823</v>
      </c>
      <c r="B675" t="s">
        <v>3406</v>
      </c>
      <c r="C675" t="s">
        <v>114</v>
      </c>
      <c r="D675" t="s">
        <v>124</v>
      </c>
      <c r="E675" t="s">
        <v>60</v>
      </c>
      <c r="F675" t="s">
        <v>3379</v>
      </c>
      <c r="G675">
        <v>127.4</v>
      </c>
    </row>
    <row r="676" spans="1:7" x14ac:dyDescent="0.25">
      <c r="A676" t="s">
        <v>2147</v>
      </c>
      <c r="B676" t="s">
        <v>2093</v>
      </c>
      <c r="C676" t="s">
        <v>1162</v>
      </c>
      <c r="D676" t="s">
        <v>648</v>
      </c>
      <c r="E676" t="s">
        <v>134</v>
      </c>
      <c r="F676" t="s">
        <v>3379</v>
      </c>
      <c r="G676">
        <v>70.7</v>
      </c>
    </row>
    <row r="677" spans="1:7" x14ac:dyDescent="0.25">
      <c r="A677" t="s">
        <v>2989</v>
      </c>
      <c r="B677" t="s">
        <v>3718</v>
      </c>
      <c r="C677" t="s">
        <v>1007</v>
      </c>
      <c r="D677" t="s">
        <v>69</v>
      </c>
      <c r="E677" t="s">
        <v>70</v>
      </c>
      <c r="F677" t="s">
        <v>3384</v>
      </c>
      <c r="G677">
        <v>110.3</v>
      </c>
    </row>
    <row r="678" spans="1:7" x14ac:dyDescent="0.25">
      <c r="A678" t="s">
        <v>1574</v>
      </c>
      <c r="B678" t="s">
        <v>3719</v>
      </c>
      <c r="C678" t="s">
        <v>835</v>
      </c>
      <c r="D678" t="s">
        <v>169</v>
      </c>
      <c r="E678" t="s">
        <v>70</v>
      </c>
      <c r="F678" t="s">
        <v>3379</v>
      </c>
      <c r="G678">
        <v>18.899999999999999</v>
      </c>
    </row>
    <row r="679" spans="1:7" x14ac:dyDescent="0.25">
      <c r="A679" t="s">
        <v>2926</v>
      </c>
      <c r="B679" t="s">
        <v>3001</v>
      </c>
      <c r="C679" t="s">
        <v>2451</v>
      </c>
      <c r="D679" t="s">
        <v>538</v>
      </c>
      <c r="E679" t="s">
        <v>82</v>
      </c>
      <c r="F679" t="s">
        <v>3379</v>
      </c>
      <c r="G679">
        <v>62.4</v>
      </c>
    </row>
    <row r="680" spans="1:7" x14ac:dyDescent="0.25">
      <c r="A680" t="s">
        <v>1833</v>
      </c>
      <c r="B680" t="s">
        <v>631</v>
      </c>
      <c r="C680" t="s">
        <v>1708</v>
      </c>
      <c r="D680" t="s">
        <v>521</v>
      </c>
      <c r="E680" t="s">
        <v>152</v>
      </c>
      <c r="F680" t="s">
        <v>3384</v>
      </c>
      <c r="G680">
        <v>147.6</v>
      </c>
    </row>
    <row r="681" spans="1:7" x14ac:dyDescent="0.25">
      <c r="A681" t="s">
        <v>1222</v>
      </c>
      <c r="B681" t="s">
        <v>3224</v>
      </c>
      <c r="C681" t="s">
        <v>560</v>
      </c>
      <c r="D681" t="s">
        <v>343</v>
      </c>
      <c r="E681" t="s">
        <v>93</v>
      </c>
      <c r="F681" t="s">
        <v>3379</v>
      </c>
      <c r="G681">
        <v>122.2</v>
      </c>
    </row>
    <row r="682" spans="1:7" x14ac:dyDescent="0.25">
      <c r="A682" t="s">
        <v>3018</v>
      </c>
      <c r="B682" t="s">
        <v>731</v>
      </c>
      <c r="C682" t="s">
        <v>3157</v>
      </c>
      <c r="D682" t="s">
        <v>250</v>
      </c>
      <c r="E682" t="s">
        <v>82</v>
      </c>
      <c r="F682" t="s">
        <v>3384</v>
      </c>
      <c r="G682">
        <v>28.2</v>
      </c>
    </row>
    <row r="683" spans="1:7" x14ac:dyDescent="0.25">
      <c r="A683" t="s">
        <v>2189</v>
      </c>
      <c r="B683" t="s">
        <v>3720</v>
      </c>
      <c r="C683" t="s">
        <v>567</v>
      </c>
      <c r="D683" t="s">
        <v>235</v>
      </c>
      <c r="E683" t="s">
        <v>70</v>
      </c>
      <c r="F683" t="s">
        <v>3379</v>
      </c>
      <c r="G683">
        <v>45.3</v>
      </c>
    </row>
    <row r="684" spans="1:7" x14ac:dyDescent="0.25">
      <c r="A684" t="s">
        <v>219</v>
      </c>
      <c r="B684" t="s">
        <v>2722</v>
      </c>
      <c r="C684" t="s">
        <v>68</v>
      </c>
      <c r="D684" t="s">
        <v>81</v>
      </c>
      <c r="E684" t="s">
        <v>82</v>
      </c>
      <c r="F684" t="s">
        <v>3382</v>
      </c>
      <c r="G684">
        <v>52.8</v>
      </c>
    </row>
    <row r="685" spans="1:7" x14ac:dyDescent="0.25">
      <c r="A685" t="s">
        <v>2507</v>
      </c>
      <c r="B685" t="s">
        <v>572</v>
      </c>
      <c r="C685" t="s">
        <v>520</v>
      </c>
      <c r="D685" t="s">
        <v>184</v>
      </c>
      <c r="E685" t="s">
        <v>152</v>
      </c>
      <c r="F685" t="s">
        <v>3379</v>
      </c>
      <c r="G685">
        <v>99.3</v>
      </c>
    </row>
    <row r="686" spans="1:7" x14ac:dyDescent="0.25">
      <c r="A686" t="s">
        <v>2863</v>
      </c>
      <c r="B686" t="s">
        <v>3721</v>
      </c>
      <c r="C686" t="s">
        <v>520</v>
      </c>
      <c r="D686" t="s">
        <v>92</v>
      </c>
      <c r="E686" t="s">
        <v>93</v>
      </c>
      <c r="F686" t="s">
        <v>3379</v>
      </c>
      <c r="G686">
        <v>114.8</v>
      </c>
    </row>
    <row r="687" spans="1:7" x14ac:dyDescent="0.25">
      <c r="A687" t="s">
        <v>3722</v>
      </c>
      <c r="B687" t="s">
        <v>625</v>
      </c>
      <c r="C687" t="s">
        <v>1494</v>
      </c>
      <c r="D687" t="s">
        <v>69</v>
      </c>
      <c r="E687" t="s">
        <v>70</v>
      </c>
      <c r="F687" t="s">
        <v>3379</v>
      </c>
      <c r="G687">
        <v>113.7</v>
      </c>
    </row>
    <row r="688" spans="1:7" x14ac:dyDescent="0.25">
      <c r="A688" t="s">
        <v>3723</v>
      </c>
      <c r="B688" t="s">
        <v>1332</v>
      </c>
      <c r="C688" t="s">
        <v>1157</v>
      </c>
      <c r="D688" t="s">
        <v>175</v>
      </c>
      <c r="E688" t="s">
        <v>134</v>
      </c>
      <c r="F688" t="s">
        <v>3382</v>
      </c>
      <c r="G688">
        <v>78.900000000000006</v>
      </c>
    </row>
    <row r="689" spans="1:7" x14ac:dyDescent="0.25">
      <c r="A689" t="s">
        <v>3724</v>
      </c>
      <c r="B689" t="s">
        <v>2183</v>
      </c>
      <c r="C689" t="s">
        <v>1483</v>
      </c>
      <c r="D689" t="s">
        <v>124</v>
      </c>
      <c r="E689" t="s">
        <v>60</v>
      </c>
      <c r="F689" t="s">
        <v>3382</v>
      </c>
      <c r="G689">
        <v>122.6</v>
      </c>
    </row>
    <row r="690" spans="1:7" x14ac:dyDescent="0.25">
      <c r="A690" t="s">
        <v>1524</v>
      </c>
      <c r="B690" t="s">
        <v>2305</v>
      </c>
      <c r="C690" t="s">
        <v>329</v>
      </c>
      <c r="D690" t="s">
        <v>92</v>
      </c>
      <c r="E690" t="s">
        <v>93</v>
      </c>
      <c r="F690" t="s">
        <v>3384</v>
      </c>
      <c r="G690">
        <v>68.400000000000006</v>
      </c>
    </row>
    <row r="691" spans="1:7" x14ac:dyDescent="0.25">
      <c r="A691" t="s">
        <v>3355</v>
      </c>
      <c r="B691" t="s">
        <v>652</v>
      </c>
      <c r="C691" t="s">
        <v>537</v>
      </c>
      <c r="D691" t="s">
        <v>133</v>
      </c>
      <c r="E691" t="s">
        <v>134</v>
      </c>
      <c r="F691" t="s">
        <v>3379</v>
      </c>
      <c r="G691">
        <v>23</v>
      </c>
    </row>
    <row r="692" spans="1:7" x14ac:dyDescent="0.25">
      <c r="A692" t="s">
        <v>461</v>
      </c>
      <c r="B692" t="s">
        <v>2953</v>
      </c>
      <c r="C692" t="s">
        <v>80</v>
      </c>
      <c r="D692" t="s">
        <v>175</v>
      </c>
      <c r="E692" t="s">
        <v>134</v>
      </c>
      <c r="F692" t="s">
        <v>3379</v>
      </c>
      <c r="G692">
        <v>86.8</v>
      </c>
    </row>
    <row r="693" spans="1:7" x14ac:dyDescent="0.25">
      <c r="A693" t="s">
        <v>2060</v>
      </c>
      <c r="B693" t="s">
        <v>1544</v>
      </c>
      <c r="C693" t="s">
        <v>1532</v>
      </c>
      <c r="D693" t="s">
        <v>229</v>
      </c>
      <c r="E693" t="s">
        <v>60</v>
      </c>
      <c r="F693" t="s">
        <v>3379</v>
      </c>
      <c r="G693">
        <v>143.1</v>
      </c>
    </row>
    <row r="694" spans="1:7" x14ac:dyDescent="0.25">
      <c r="A694" t="s">
        <v>730</v>
      </c>
      <c r="B694" t="s">
        <v>3066</v>
      </c>
      <c r="C694" t="s">
        <v>1260</v>
      </c>
      <c r="D694" t="s">
        <v>184</v>
      </c>
      <c r="E694" t="s">
        <v>152</v>
      </c>
      <c r="F694" t="s">
        <v>3384</v>
      </c>
      <c r="G694">
        <v>120</v>
      </c>
    </row>
    <row r="695" spans="1:7" x14ac:dyDescent="0.25">
      <c r="A695" t="s">
        <v>1111</v>
      </c>
      <c r="B695" t="s">
        <v>256</v>
      </c>
      <c r="C695" t="s">
        <v>520</v>
      </c>
      <c r="D695" t="s">
        <v>648</v>
      </c>
      <c r="E695" t="s">
        <v>134</v>
      </c>
      <c r="F695" t="s">
        <v>3384</v>
      </c>
      <c r="G695">
        <v>88.9</v>
      </c>
    </row>
    <row r="696" spans="1:7" x14ac:dyDescent="0.25">
      <c r="A696" t="s">
        <v>2561</v>
      </c>
      <c r="B696" t="s">
        <v>2638</v>
      </c>
      <c r="C696" t="s">
        <v>102</v>
      </c>
      <c r="D696" t="s">
        <v>124</v>
      </c>
      <c r="E696" t="s">
        <v>60</v>
      </c>
      <c r="F696" t="s">
        <v>3379</v>
      </c>
      <c r="G696">
        <v>98.8</v>
      </c>
    </row>
    <row r="697" spans="1:7" x14ac:dyDescent="0.25">
      <c r="A697" t="s">
        <v>651</v>
      </c>
      <c r="B697" t="s">
        <v>3725</v>
      </c>
      <c r="C697" t="s">
        <v>1021</v>
      </c>
      <c r="D697" t="s">
        <v>115</v>
      </c>
      <c r="E697" t="s">
        <v>35</v>
      </c>
      <c r="F697" t="s">
        <v>3379</v>
      </c>
      <c r="G697">
        <v>139.9</v>
      </c>
    </row>
    <row r="698" spans="1:7" x14ac:dyDescent="0.25">
      <c r="A698" t="s">
        <v>2105</v>
      </c>
      <c r="B698" t="s">
        <v>3572</v>
      </c>
      <c r="C698" t="s">
        <v>277</v>
      </c>
      <c r="D698" t="s">
        <v>92</v>
      </c>
      <c r="E698" t="s">
        <v>93</v>
      </c>
      <c r="F698" t="s">
        <v>3379</v>
      </c>
      <c r="G698">
        <v>67.099999999999994</v>
      </c>
    </row>
    <row r="699" spans="1:7" x14ac:dyDescent="0.25">
      <c r="A699" t="s">
        <v>2965</v>
      </c>
      <c r="B699" t="s">
        <v>3726</v>
      </c>
      <c r="C699" t="s">
        <v>1175</v>
      </c>
      <c r="D699" t="s">
        <v>59</v>
      </c>
      <c r="E699" t="s">
        <v>60</v>
      </c>
      <c r="F699" t="s">
        <v>3384</v>
      </c>
      <c r="G699">
        <v>53.1</v>
      </c>
    </row>
    <row r="700" spans="1:7" x14ac:dyDescent="0.25">
      <c r="A700" t="s">
        <v>934</v>
      </c>
      <c r="B700" t="s">
        <v>451</v>
      </c>
      <c r="C700" t="s">
        <v>682</v>
      </c>
      <c r="D700" t="s">
        <v>250</v>
      </c>
      <c r="E700" t="s">
        <v>82</v>
      </c>
      <c r="F700" t="s">
        <v>3379</v>
      </c>
      <c r="G700">
        <v>146.69999999999999</v>
      </c>
    </row>
    <row r="701" spans="1:7" x14ac:dyDescent="0.25">
      <c r="A701" t="s">
        <v>3727</v>
      </c>
      <c r="B701" t="s">
        <v>3433</v>
      </c>
      <c r="C701" t="s">
        <v>550</v>
      </c>
      <c r="D701" t="s">
        <v>269</v>
      </c>
      <c r="E701" t="s">
        <v>70</v>
      </c>
      <c r="F701" t="s">
        <v>3379</v>
      </c>
      <c r="G701">
        <v>130.19999999999999</v>
      </c>
    </row>
    <row r="702" spans="1:7" x14ac:dyDescent="0.25">
      <c r="A702" t="s">
        <v>1891</v>
      </c>
      <c r="B702" t="s">
        <v>3107</v>
      </c>
      <c r="C702" t="s">
        <v>463</v>
      </c>
      <c r="D702" t="s">
        <v>175</v>
      </c>
      <c r="E702" t="s">
        <v>134</v>
      </c>
      <c r="F702" t="s">
        <v>3384</v>
      </c>
      <c r="G702">
        <v>51.8</v>
      </c>
    </row>
    <row r="703" spans="1:7" x14ac:dyDescent="0.25">
      <c r="A703" t="s">
        <v>3728</v>
      </c>
      <c r="B703" t="s">
        <v>3720</v>
      </c>
      <c r="C703" t="s">
        <v>277</v>
      </c>
      <c r="D703" t="s">
        <v>648</v>
      </c>
      <c r="E703" t="s">
        <v>134</v>
      </c>
      <c r="F703" t="s">
        <v>3384</v>
      </c>
      <c r="G703">
        <v>72.2</v>
      </c>
    </row>
    <row r="704" spans="1:7" x14ac:dyDescent="0.25">
      <c r="A704" t="s">
        <v>473</v>
      </c>
      <c r="B704" t="s">
        <v>3729</v>
      </c>
      <c r="C704" t="s">
        <v>1260</v>
      </c>
      <c r="D704" t="s">
        <v>190</v>
      </c>
      <c r="E704" t="s">
        <v>60</v>
      </c>
      <c r="F704" t="s">
        <v>3384</v>
      </c>
      <c r="G704">
        <v>65.2</v>
      </c>
    </row>
    <row r="705" spans="1:7" x14ac:dyDescent="0.25">
      <c r="A705" t="s">
        <v>3730</v>
      </c>
      <c r="B705" t="s">
        <v>2455</v>
      </c>
      <c r="C705" t="s">
        <v>475</v>
      </c>
      <c r="D705" t="s">
        <v>378</v>
      </c>
      <c r="E705" t="s">
        <v>93</v>
      </c>
      <c r="F705" t="s">
        <v>3382</v>
      </c>
      <c r="G705">
        <v>26.6</v>
      </c>
    </row>
    <row r="706" spans="1:7" x14ac:dyDescent="0.25">
      <c r="A706" t="s">
        <v>711</v>
      </c>
      <c r="B706" t="s">
        <v>3600</v>
      </c>
      <c r="C706" t="s">
        <v>750</v>
      </c>
      <c r="D706" t="s">
        <v>184</v>
      </c>
      <c r="E706" t="s">
        <v>152</v>
      </c>
      <c r="F706" t="s">
        <v>3379</v>
      </c>
      <c r="G706">
        <v>143.9</v>
      </c>
    </row>
    <row r="707" spans="1:7" x14ac:dyDescent="0.25">
      <c r="A707" t="s">
        <v>1397</v>
      </c>
      <c r="B707" t="s">
        <v>2274</v>
      </c>
      <c r="C707" t="s">
        <v>392</v>
      </c>
      <c r="D707" t="s">
        <v>235</v>
      </c>
      <c r="E707" t="s">
        <v>70</v>
      </c>
      <c r="F707" t="s">
        <v>3379</v>
      </c>
      <c r="G707">
        <v>63.6</v>
      </c>
    </row>
    <row r="708" spans="1:7" x14ac:dyDescent="0.25">
      <c r="A708" t="s">
        <v>1519</v>
      </c>
      <c r="B708" t="s">
        <v>1575</v>
      </c>
      <c r="C708" t="s">
        <v>206</v>
      </c>
      <c r="D708" t="s">
        <v>343</v>
      </c>
      <c r="E708" t="s">
        <v>93</v>
      </c>
      <c r="F708" t="s">
        <v>3379</v>
      </c>
      <c r="G708">
        <v>131.9</v>
      </c>
    </row>
    <row r="709" spans="1:7" x14ac:dyDescent="0.25">
      <c r="A709" t="s">
        <v>884</v>
      </c>
      <c r="B709" t="s">
        <v>3107</v>
      </c>
      <c r="C709" t="s">
        <v>33</v>
      </c>
      <c r="D709" t="s">
        <v>175</v>
      </c>
      <c r="E709" t="s">
        <v>134</v>
      </c>
      <c r="F709" t="s">
        <v>3379</v>
      </c>
      <c r="G709">
        <v>32.5</v>
      </c>
    </row>
    <row r="710" spans="1:7" x14ac:dyDescent="0.25">
      <c r="A710" t="s">
        <v>2891</v>
      </c>
      <c r="B710" t="s">
        <v>687</v>
      </c>
      <c r="C710" t="s">
        <v>102</v>
      </c>
      <c r="D710" t="s">
        <v>175</v>
      </c>
      <c r="E710" t="s">
        <v>134</v>
      </c>
      <c r="F710" t="s">
        <v>3379</v>
      </c>
      <c r="G710">
        <v>84.4</v>
      </c>
    </row>
    <row r="711" spans="1:7" x14ac:dyDescent="0.25">
      <c r="A711" t="s">
        <v>1051</v>
      </c>
      <c r="B711" t="s">
        <v>3731</v>
      </c>
      <c r="C711" t="s">
        <v>1708</v>
      </c>
      <c r="D711" t="s">
        <v>343</v>
      </c>
      <c r="E711" t="s">
        <v>93</v>
      </c>
      <c r="F711" t="s">
        <v>3379</v>
      </c>
      <c r="G711">
        <v>8.5</v>
      </c>
    </row>
    <row r="712" spans="1:7" x14ac:dyDescent="0.25">
      <c r="A712" t="s">
        <v>1043</v>
      </c>
      <c r="B712" t="s">
        <v>3732</v>
      </c>
      <c r="C712" t="s">
        <v>821</v>
      </c>
      <c r="D712" t="s">
        <v>161</v>
      </c>
      <c r="E712" t="s">
        <v>93</v>
      </c>
      <c r="F712" t="s">
        <v>3379</v>
      </c>
      <c r="G712">
        <v>115.8</v>
      </c>
    </row>
    <row r="713" spans="1:7" x14ac:dyDescent="0.25">
      <c r="A713" t="s">
        <v>3733</v>
      </c>
      <c r="B713" t="s">
        <v>1118</v>
      </c>
      <c r="C713" t="s">
        <v>767</v>
      </c>
      <c r="D713" t="s">
        <v>81</v>
      </c>
      <c r="E713" t="s">
        <v>82</v>
      </c>
      <c r="F713" t="s">
        <v>3379</v>
      </c>
      <c r="G713">
        <v>89.2</v>
      </c>
    </row>
    <row r="714" spans="1:7" x14ac:dyDescent="0.25">
      <c r="A714" t="s">
        <v>1091</v>
      </c>
      <c r="B714" t="s">
        <v>1338</v>
      </c>
      <c r="C714" t="s">
        <v>452</v>
      </c>
      <c r="D714" t="s">
        <v>124</v>
      </c>
      <c r="E714" t="s">
        <v>60</v>
      </c>
      <c r="F714" t="s">
        <v>3379</v>
      </c>
      <c r="G714">
        <v>95.7</v>
      </c>
    </row>
    <row r="715" spans="1:7" x14ac:dyDescent="0.25">
      <c r="A715" t="s">
        <v>1705</v>
      </c>
      <c r="B715" t="s">
        <v>2406</v>
      </c>
      <c r="C715" t="s">
        <v>91</v>
      </c>
      <c r="D715" t="s">
        <v>34</v>
      </c>
      <c r="E715" t="s">
        <v>35</v>
      </c>
      <c r="F715" t="s">
        <v>3379</v>
      </c>
      <c r="G715">
        <v>12.5</v>
      </c>
    </row>
    <row r="716" spans="1:7" x14ac:dyDescent="0.25">
      <c r="A716" t="s">
        <v>1293</v>
      </c>
      <c r="B716" t="s">
        <v>1827</v>
      </c>
      <c r="C716" t="s">
        <v>1267</v>
      </c>
      <c r="D716" t="s">
        <v>190</v>
      </c>
      <c r="E716" t="s">
        <v>60</v>
      </c>
      <c r="F716" t="s">
        <v>3384</v>
      </c>
      <c r="G716">
        <v>35.6</v>
      </c>
    </row>
    <row r="717" spans="1:7" x14ac:dyDescent="0.25">
      <c r="A717" t="s">
        <v>1337</v>
      </c>
      <c r="B717" t="s">
        <v>2780</v>
      </c>
      <c r="C717" t="s">
        <v>1568</v>
      </c>
      <c r="D717" t="s">
        <v>59</v>
      </c>
      <c r="E717" t="s">
        <v>60</v>
      </c>
      <c r="F717" t="s">
        <v>3384</v>
      </c>
      <c r="G717">
        <v>15.8</v>
      </c>
    </row>
    <row r="718" spans="1:7" x14ac:dyDescent="0.25">
      <c r="A718" t="s">
        <v>1830</v>
      </c>
      <c r="B718" t="s">
        <v>1904</v>
      </c>
      <c r="C718" t="s">
        <v>2094</v>
      </c>
      <c r="D718" t="s">
        <v>69</v>
      </c>
      <c r="E718" t="s">
        <v>70</v>
      </c>
      <c r="F718" t="s">
        <v>3379</v>
      </c>
      <c r="G718">
        <v>46.9</v>
      </c>
    </row>
    <row r="719" spans="1:7" x14ac:dyDescent="0.25">
      <c r="A719" t="s">
        <v>3049</v>
      </c>
      <c r="B719" t="s">
        <v>1844</v>
      </c>
      <c r="C719" t="s">
        <v>2679</v>
      </c>
      <c r="D719" t="s">
        <v>151</v>
      </c>
      <c r="E719" t="s">
        <v>152</v>
      </c>
      <c r="F719" t="s">
        <v>3379</v>
      </c>
      <c r="G719">
        <v>96</v>
      </c>
    </row>
    <row r="720" spans="1:7" x14ac:dyDescent="0.25">
      <c r="A720" t="s">
        <v>1184</v>
      </c>
      <c r="B720" t="s">
        <v>810</v>
      </c>
      <c r="C720" t="s">
        <v>373</v>
      </c>
      <c r="D720" t="s">
        <v>175</v>
      </c>
      <c r="E720" t="s">
        <v>134</v>
      </c>
      <c r="F720" t="s">
        <v>3379</v>
      </c>
      <c r="G720">
        <v>87.1</v>
      </c>
    </row>
    <row r="721" spans="1:7" x14ac:dyDescent="0.25">
      <c r="A721" t="s">
        <v>519</v>
      </c>
      <c r="B721" t="s">
        <v>2259</v>
      </c>
      <c r="C721" t="s">
        <v>821</v>
      </c>
      <c r="D721" t="s">
        <v>34</v>
      </c>
      <c r="E721" t="s">
        <v>35</v>
      </c>
      <c r="F721" t="s">
        <v>3384</v>
      </c>
      <c r="G721">
        <v>93.8</v>
      </c>
    </row>
    <row r="722" spans="1:7" x14ac:dyDescent="0.25">
      <c r="A722" t="s">
        <v>921</v>
      </c>
      <c r="B722" t="s">
        <v>2017</v>
      </c>
      <c r="C722" t="s">
        <v>527</v>
      </c>
      <c r="D722" t="s">
        <v>34</v>
      </c>
      <c r="E722" t="s">
        <v>35</v>
      </c>
      <c r="F722" t="s">
        <v>3384</v>
      </c>
      <c r="G722">
        <v>84.6</v>
      </c>
    </row>
    <row r="723" spans="1:7" x14ac:dyDescent="0.25">
      <c r="A723" t="s">
        <v>3734</v>
      </c>
      <c r="B723" t="s">
        <v>1964</v>
      </c>
      <c r="C723" t="s">
        <v>550</v>
      </c>
      <c r="D723" t="s">
        <v>538</v>
      </c>
      <c r="E723" t="s">
        <v>82</v>
      </c>
      <c r="F723" t="s">
        <v>3379</v>
      </c>
      <c r="G723">
        <v>44.6</v>
      </c>
    </row>
    <row r="724" spans="1:7" x14ac:dyDescent="0.25">
      <c r="A724" t="s">
        <v>1303</v>
      </c>
      <c r="B724" t="s">
        <v>3150</v>
      </c>
      <c r="C724" t="s">
        <v>1917</v>
      </c>
      <c r="D724" t="s">
        <v>151</v>
      </c>
      <c r="E724" t="s">
        <v>152</v>
      </c>
      <c r="F724" t="s">
        <v>3384</v>
      </c>
      <c r="G724">
        <v>40.5</v>
      </c>
    </row>
    <row r="725" spans="1:7" x14ac:dyDescent="0.25">
      <c r="A725" t="s">
        <v>1513</v>
      </c>
      <c r="B725" t="s">
        <v>3735</v>
      </c>
      <c r="C725" t="s">
        <v>1130</v>
      </c>
      <c r="D725" t="s">
        <v>284</v>
      </c>
      <c r="E725" t="s">
        <v>134</v>
      </c>
      <c r="F725" t="s">
        <v>3379</v>
      </c>
      <c r="G725">
        <v>24.9</v>
      </c>
    </row>
    <row r="726" spans="1:7" x14ac:dyDescent="0.25">
      <c r="A726" t="s">
        <v>141</v>
      </c>
      <c r="B726" t="s">
        <v>1087</v>
      </c>
      <c r="C726" t="s">
        <v>306</v>
      </c>
      <c r="D726" t="s">
        <v>151</v>
      </c>
      <c r="E726" t="s">
        <v>152</v>
      </c>
      <c r="F726" t="s">
        <v>3384</v>
      </c>
      <c r="G726">
        <v>128.1</v>
      </c>
    </row>
    <row r="727" spans="1:7" x14ac:dyDescent="0.25">
      <c r="A727" t="s">
        <v>2454</v>
      </c>
      <c r="B727" t="s">
        <v>1016</v>
      </c>
      <c r="C727" t="s">
        <v>1532</v>
      </c>
      <c r="D727" t="s">
        <v>250</v>
      </c>
      <c r="E727" t="s">
        <v>82</v>
      </c>
      <c r="F727" t="s">
        <v>3379</v>
      </c>
      <c r="G727">
        <v>94.4</v>
      </c>
    </row>
    <row r="728" spans="1:7" x14ac:dyDescent="0.25">
      <c r="A728" t="s">
        <v>2199</v>
      </c>
      <c r="B728" t="s">
        <v>1403</v>
      </c>
      <c r="C728" t="s">
        <v>511</v>
      </c>
      <c r="D728" t="s">
        <v>69</v>
      </c>
      <c r="E728" t="s">
        <v>70</v>
      </c>
      <c r="F728" t="s">
        <v>3384</v>
      </c>
      <c r="G728">
        <v>32</v>
      </c>
    </row>
    <row r="729" spans="1:7" x14ac:dyDescent="0.25">
      <c r="A729" t="s">
        <v>3736</v>
      </c>
      <c r="B729" t="s">
        <v>1804</v>
      </c>
      <c r="C729" t="s">
        <v>713</v>
      </c>
      <c r="D729" t="s">
        <v>48</v>
      </c>
      <c r="E729" t="s">
        <v>35</v>
      </c>
      <c r="F729" t="s">
        <v>3384</v>
      </c>
      <c r="G729">
        <v>30.7</v>
      </c>
    </row>
    <row r="730" spans="1:7" x14ac:dyDescent="0.25">
      <c r="A730" t="s">
        <v>2320</v>
      </c>
      <c r="B730" t="s">
        <v>2044</v>
      </c>
      <c r="C730" t="s">
        <v>440</v>
      </c>
      <c r="D730" t="s">
        <v>48</v>
      </c>
      <c r="E730" t="s">
        <v>35</v>
      </c>
      <c r="F730" t="s">
        <v>3379</v>
      </c>
      <c r="G730">
        <v>131.6</v>
      </c>
    </row>
    <row r="731" spans="1:7" x14ac:dyDescent="0.25">
      <c r="A731" t="s">
        <v>1475</v>
      </c>
      <c r="B731" t="s">
        <v>1811</v>
      </c>
      <c r="C731" t="s">
        <v>102</v>
      </c>
      <c r="D731" t="s">
        <v>295</v>
      </c>
      <c r="E731" t="s">
        <v>152</v>
      </c>
      <c r="F731" t="s">
        <v>3379</v>
      </c>
      <c r="G731">
        <v>112.7</v>
      </c>
    </row>
    <row r="732" spans="1:7" x14ac:dyDescent="0.25">
      <c r="A732" t="s">
        <v>3737</v>
      </c>
      <c r="B732" t="s">
        <v>3602</v>
      </c>
      <c r="C732" t="s">
        <v>1424</v>
      </c>
      <c r="D732" t="s">
        <v>538</v>
      </c>
      <c r="E732" t="s">
        <v>82</v>
      </c>
      <c r="F732" t="s">
        <v>3384</v>
      </c>
      <c r="G732">
        <v>100.6</v>
      </c>
    </row>
    <row r="733" spans="1:7" x14ac:dyDescent="0.25">
      <c r="A733" t="s">
        <v>604</v>
      </c>
      <c r="B733" t="s">
        <v>712</v>
      </c>
      <c r="C733" t="s">
        <v>398</v>
      </c>
      <c r="D733" t="s">
        <v>175</v>
      </c>
      <c r="E733" t="s">
        <v>134</v>
      </c>
      <c r="F733" t="s">
        <v>3384</v>
      </c>
      <c r="G733">
        <v>64</v>
      </c>
    </row>
    <row r="734" spans="1:7" x14ac:dyDescent="0.25">
      <c r="A734" t="s">
        <v>1628</v>
      </c>
      <c r="B734" t="s">
        <v>3738</v>
      </c>
      <c r="C734" t="s">
        <v>268</v>
      </c>
      <c r="D734" t="s">
        <v>250</v>
      </c>
      <c r="E734" t="s">
        <v>82</v>
      </c>
      <c r="F734" t="s">
        <v>3384</v>
      </c>
      <c r="G734">
        <v>43</v>
      </c>
    </row>
    <row r="735" spans="1:7" x14ac:dyDescent="0.25">
      <c r="A735" t="s">
        <v>3739</v>
      </c>
      <c r="B735" t="s">
        <v>1678</v>
      </c>
      <c r="C735" t="s">
        <v>323</v>
      </c>
      <c r="D735" t="s">
        <v>69</v>
      </c>
      <c r="E735" t="s">
        <v>70</v>
      </c>
      <c r="F735" t="s">
        <v>3379</v>
      </c>
      <c r="G735">
        <v>147</v>
      </c>
    </row>
    <row r="736" spans="1:7" x14ac:dyDescent="0.25">
      <c r="A736" t="s">
        <v>2498</v>
      </c>
      <c r="B736" t="s">
        <v>1418</v>
      </c>
      <c r="C736" t="s">
        <v>1506</v>
      </c>
      <c r="D736" t="s">
        <v>34</v>
      </c>
      <c r="E736" t="s">
        <v>35</v>
      </c>
      <c r="F736" t="s">
        <v>3384</v>
      </c>
      <c r="G736">
        <v>120.6</v>
      </c>
    </row>
    <row r="737" spans="1:7" x14ac:dyDescent="0.25">
      <c r="A737" t="s">
        <v>1409</v>
      </c>
      <c r="B737" t="s">
        <v>3740</v>
      </c>
      <c r="C737" t="s">
        <v>626</v>
      </c>
      <c r="D737" t="s">
        <v>441</v>
      </c>
      <c r="E737" t="s">
        <v>35</v>
      </c>
      <c r="F737" t="s">
        <v>3379</v>
      </c>
      <c r="G737">
        <v>48.8</v>
      </c>
    </row>
    <row r="738" spans="1:7" x14ac:dyDescent="0.25">
      <c r="A738" t="s">
        <v>3741</v>
      </c>
      <c r="B738" t="s">
        <v>950</v>
      </c>
      <c r="C738" t="s">
        <v>1175</v>
      </c>
      <c r="D738" t="s">
        <v>151</v>
      </c>
      <c r="E738" t="s">
        <v>152</v>
      </c>
      <c r="F738" t="s">
        <v>3379</v>
      </c>
      <c r="G738">
        <v>127.9</v>
      </c>
    </row>
    <row r="739" spans="1:7" x14ac:dyDescent="0.25">
      <c r="A739" t="s">
        <v>3742</v>
      </c>
      <c r="B739" t="s">
        <v>3072</v>
      </c>
      <c r="C739" t="s">
        <v>993</v>
      </c>
      <c r="D739" t="s">
        <v>441</v>
      </c>
      <c r="E739" t="s">
        <v>35</v>
      </c>
      <c r="F739" t="s">
        <v>3382</v>
      </c>
      <c r="G739">
        <v>115</v>
      </c>
    </row>
    <row r="740" spans="1:7" x14ac:dyDescent="0.25">
      <c r="A740" t="s">
        <v>3308</v>
      </c>
      <c r="B740" t="s">
        <v>3743</v>
      </c>
      <c r="C740" t="s">
        <v>1175</v>
      </c>
      <c r="D740" t="s">
        <v>103</v>
      </c>
      <c r="E740" t="s">
        <v>82</v>
      </c>
      <c r="F740" t="s">
        <v>3379</v>
      </c>
      <c r="G740">
        <v>48.1</v>
      </c>
    </row>
    <row r="741" spans="1:7" x14ac:dyDescent="0.25">
      <c r="A741" t="s">
        <v>2632</v>
      </c>
      <c r="B741" t="s">
        <v>2532</v>
      </c>
      <c r="C741" t="s">
        <v>398</v>
      </c>
      <c r="D741" t="s">
        <v>378</v>
      </c>
      <c r="E741" t="s">
        <v>93</v>
      </c>
      <c r="F741" t="s">
        <v>3379</v>
      </c>
      <c r="G741">
        <v>66.900000000000006</v>
      </c>
    </row>
    <row r="742" spans="1:7" x14ac:dyDescent="0.25">
      <c r="A742" t="s">
        <v>776</v>
      </c>
      <c r="B742" t="s">
        <v>1789</v>
      </c>
      <c r="C742" t="s">
        <v>1532</v>
      </c>
      <c r="D742" t="s">
        <v>169</v>
      </c>
      <c r="E742" t="s">
        <v>70</v>
      </c>
      <c r="F742" t="s">
        <v>3384</v>
      </c>
      <c r="G742">
        <v>32</v>
      </c>
    </row>
    <row r="743" spans="1:7" x14ac:dyDescent="0.25">
      <c r="A743" t="s">
        <v>3037</v>
      </c>
      <c r="B743" t="s">
        <v>704</v>
      </c>
      <c r="C743" t="s">
        <v>2078</v>
      </c>
      <c r="D743" t="s">
        <v>295</v>
      </c>
      <c r="E743" t="s">
        <v>152</v>
      </c>
      <c r="F743" t="s">
        <v>3379</v>
      </c>
      <c r="G743">
        <v>21.1</v>
      </c>
    </row>
    <row r="744" spans="1:7" x14ac:dyDescent="0.25">
      <c r="A744" t="s">
        <v>1993</v>
      </c>
      <c r="B744" t="s">
        <v>810</v>
      </c>
      <c r="C744" t="s">
        <v>1521</v>
      </c>
      <c r="D744" t="s">
        <v>235</v>
      </c>
      <c r="E744" t="s">
        <v>70</v>
      </c>
      <c r="F744" t="s">
        <v>3379</v>
      </c>
      <c r="G744">
        <v>109.8</v>
      </c>
    </row>
    <row r="745" spans="1:7" x14ac:dyDescent="0.25">
      <c r="A745" t="s">
        <v>1165</v>
      </c>
      <c r="B745" t="s">
        <v>3592</v>
      </c>
      <c r="C745" t="s">
        <v>511</v>
      </c>
      <c r="D745" t="s">
        <v>169</v>
      </c>
      <c r="E745" t="s">
        <v>70</v>
      </c>
      <c r="F745" t="s">
        <v>3379</v>
      </c>
      <c r="G745">
        <v>43.8</v>
      </c>
    </row>
    <row r="746" spans="1:7" x14ac:dyDescent="0.25">
      <c r="A746" t="s">
        <v>608</v>
      </c>
      <c r="B746" t="s">
        <v>3420</v>
      </c>
      <c r="C746" t="s">
        <v>377</v>
      </c>
      <c r="D746" t="s">
        <v>521</v>
      </c>
      <c r="E746" t="s">
        <v>152</v>
      </c>
      <c r="F746" t="s">
        <v>3379</v>
      </c>
      <c r="G746">
        <v>123.9</v>
      </c>
    </row>
    <row r="747" spans="1:7" x14ac:dyDescent="0.25">
      <c r="A747" t="s">
        <v>3744</v>
      </c>
      <c r="B747" t="s">
        <v>3406</v>
      </c>
      <c r="C747" t="s">
        <v>1483</v>
      </c>
      <c r="D747" t="s">
        <v>521</v>
      </c>
      <c r="E747" t="s">
        <v>152</v>
      </c>
      <c r="F747" t="s">
        <v>3379</v>
      </c>
      <c r="G747">
        <v>149.4</v>
      </c>
    </row>
    <row r="748" spans="1:7" x14ac:dyDescent="0.25">
      <c r="A748" t="s">
        <v>1758</v>
      </c>
      <c r="B748" t="s">
        <v>3469</v>
      </c>
      <c r="C748" t="s">
        <v>1980</v>
      </c>
      <c r="D748" t="s">
        <v>81</v>
      </c>
      <c r="E748" t="s">
        <v>82</v>
      </c>
      <c r="F748" t="s">
        <v>3379</v>
      </c>
      <c r="G748">
        <v>16.100000000000001</v>
      </c>
    </row>
    <row r="749" spans="1:7" x14ac:dyDescent="0.25">
      <c r="A749" t="s">
        <v>3745</v>
      </c>
      <c r="B749" t="s">
        <v>3746</v>
      </c>
      <c r="C749" t="s">
        <v>264</v>
      </c>
      <c r="D749" t="s">
        <v>378</v>
      </c>
      <c r="E749" t="s">
        <v>93</v>
      </c>
      <c r="F749" t="s">
        <v>3379</v>
      </c>
      <c r="G749">
        <v>73.599999999999994</v>
      </c>
    </row>
    <row r="750" spans="1:7" x14ac:dyDescent="0.25">
      <c r="A750" t="s">
        <v>3747</v>
      </c>
      <c r="B750" t="s">
        <v>1198</v>
      </c>
      <c r="C750" t="s">
        <v>1227</v>
      </c>
      <c r="D750" t="s">
        <v>175</v>
      </c>
      <c r="E750" t="s">
        <v>134</v>
      </c>
      <c r="F750" t="s">
        <v>3384</v>
      </c>
      <c r="G750">
        <v>121.3</v>
      </c>
    </row>
    <row r="751" spans="1:7" x14ac:dyDescent="0.25">
      <c r="A751" t="s">
        <v>3748</v>
      </c>
      <c r="B751" t="s">
        <v>1063</v>
      </c>
      <c r="C751" t="s">
        <v>206</v>
      </c>
      <c r="D751" t="s">
        <v>184</v>
      </c>
      <c r="E751" t="s">
        <v>152</v>
      </c>
      <c r="F751" t="s">
        <v>3379</v>
      </c>
      <c r="G751">
        <v>119.4</v>
      </c>
    </row>
    <row r="752" spans="1:7" x14ac:dyDescent="0.25">
      <c r="A752" t="s">
        <v>973</v>
      </c>
      <c r="B752" t="s">
        <v>1118</v>
      </c>
      <c r="C752" t="s">
        <v>798</v>
      </c>
      <c r="D752" t="s">
        <v>343</v>
      </c>
      <c r="E752" t="s">
        <v>93</v>
      </c>
      <c r="F752" t="s">
        <v>3384</v>
      </c>
      <c r="G752">
        <v>115.2</v>
      </c>
    </row>
    <row r="753" spans="1:7" x14ac:dyDescent="0.25">
      <c r="A753" t="s">
        <v>686</v>
      </c>
      <c r="B753" t="s">
        <v>700</v>
      </c>
      <c r="C753" t="s">
        <v>1984</v>
      </c>
      <c r="D753" t="s">
        <v>235</v>
      </c>
      <c r="E753" t="s">
        <v>70</v>
      </c>
      <c r="F753" t="s">
        <v>3379</v>
      </c>
      <c r="G753">
        <v>55.6</v>
      </c>
    </row>
    <row r="754" spans="1:7" x14ac:dyDescent="0.25">
      <c r="A754" t="s">
        <v>382</v>
      </c>
      <c r="B754" t="s">
        <v>3749</v>
      </c>
      <c r="C754" t="s">
        <v>398</v>
      </c>
      <c r="D754" t="s">
        <v>184</v>
      </c>
      <c r="E754" t="s">
        <v>152</v>
      </c>
      <c r="F754" t="s">
        <v>3382</v>
      </c>
      <c r="G754">
        <v>70.8</v>
      </c>
    </row>
    <row r="755" spans="1:7" x14ac:dyDescent="0.25">
      <c r="A755" t="s">
        <v>3750</v>
      </c>
      <c r="B755" t="s">
        <v>3751</v>
      </c>
      <c r="C755" t="s">
        <v>1424</v>
      </c>
      <c r="D755" t="s">
        <v>441</v>
      </c>
      <c r="E755" t="s">
        <v>35</v>
      </c>
      <c r="F755" t="s">
        <v>3382</v>
      </c>
      <c r="G755">
        <v>91.3</v>
      </c>
    </row>
    <row r="756" spans="1:7" x14ac:dyDescent="0.25">
      <c r="A756" t="s">
        <v>3752</v>
      </c>
      <c r="B756" t="s">
        <v>3314</v>
      </c>
      <c r="C756" t="s">
        <v>732</v>
      </c>
      <c r="D756" t="s">
        <v>269</v>
      </c>
      <c r="E756" t="s">
        <v>70</v>
      </c>
      <c r="F756" t="s">
        <v>3379</v>
      </c>
      <c r="G756">
        <v>146.19999999999999</v>
      </c>
    </row>
    <row r="757" spans="1:7" x14ac:dyDescent="0.25">
      <c r="A757" t="s">
        <v>3753</v>
      </c>
      <c r="B757" t="s">
        <v>2005</v>
      </c>
      <c r="C757" t="s">
        <v>780</v>
      </c>
      <c r="D757" t="s">
        <v>133</v>
      </c>
      <c r="E757" t="s">
        <v>134</v>
      </c>
      <c r="F757" t="s">
        <v>3379</v>
      </c>
      <c r="G757">
        <v>52.5</v>
      </c>
    </row>
    <row r="758" spans="1:7" x14ac:dyDescent="0.25">
      <c r="A758" t="s">
        <v>586</v>
      </c>
      <c r="B758" t="s">
        <v>2830</v>
      </c>
      <c r="C758" t="s">
        <v>1766</v>
      </c>
      <c r="D758" t="s">
        <v>378</v>
      </c>
      <c r="E758" t="s">
        <v>93</v>
      </c>
      <c r="F758" t="s">
        <v>3379</v>
      </c>
      <c r="G758">
        <v>138.9</v>
      </c>
    </row>
    <row r="759" spans="1:7" x14ac:dyDescent="0.25">
      <c r="A759" t="s">
        <v>820</v>
      </c>
      <c r="B759" t="s">
        <v>3754</v>
      </c>
      <c r="C759" t="s">
        <v>1083</v>
      </c>
      <c r="D759" t="s">
        <v>34</v>
      </c>
      <c r="E759" t="s">
        <v>35</v>
      </c>
      <c r="F759" t="s">
        <v>3384</v>
      </c>
      <c r="G759">
        <v>44.1</v>
      </c>
    </row>
    <row r="760" spans="1:7" x14ac:dyDescent="0.25">
      <c r="A760" t="s">
        <v>3755</v>
      </c>
      <c r="B760" t="s">
        <v>3548</v>
      </c>
      <c r="C760" t="s">
        <v>398</v>
      </c>
      <c r="D760" t="s">
        <v>538</v>
      </c>
      <c r="E760" t="s">
        <v>82</v>
      </c>
      <c r="F760" t="s">
        <v>3379</v>
      </c>
      <c r="G760">
        <v>148.4</v>
      </c>
    </row>
    <row r="761" spans="1:7" x14ac:dyDescent="0.25">
      <c r="A761" t="s">
        <v>969</v>
      </c>
      <c r="B761" t="s">
        <v>3314</v>
      </c>
      <c r="C761" t="s">
        <v>1157</v>
      </c>
      <c r="D761" t="s">
        <v>151</v>
      </c>
      <c r="E761" t="s">
        <v>152</v>
      </c>
      <c r="F761" t="s">
        <v>3384</v>
      </c>
      <c r="G761">
        <v>102.2</v>
      </c>
    </row>
    <row r="762" spans="1:7" x14ac:dyDescent="0.25">
      <c r="A762" t="s">
        <v>3156</v>
      </c>
      <c r="B762" t="s">
        <v>1802</v>
      </c>
      <c r="C762" t="s">
        <v>1026</v>
      </c>
      <c r="D762" t="s">
        <v>175</v>
      </c>
      <c r="E762" t="s">
        <v>134</v>
      </c>
      <c r="F762" t="s">
        <v>3382</v>
      </c>
      <c r="G762">
        <v>72.2</v>
      </c>
    </row>
    <row r="763" spans="1:7" x14ac:dyDescent="0.25">
      <c r="A763" t="s">
        <v>2262</v>
      </c>
      <c r="B763" t="s">
        <v>3407</v>
      </c>
      <c r="C763" t="s">
        <v>895</v>
      </c>
      <c r="D763" t="s">
        <v>441</v>
      </c>
      <c r="E763" t="s">
        <v>35</v>
      </c>
      <c r="F763" t="s">
        <v>3379</v>
      </c>
      <c r="G763">
        <v>93.9</v>
      </c>
    </row>
    <row r="764" spans="1:7" x14ac:dyDescent="0.25">
      <c r="A764" t="s">
        <v>3756</v>
      </c>
      <c r="B764" t="s">
        <v>1678</v>
      </c>
      <c r="C764" t="s">
        <v>573</v>
      </c>
      <c r="D764" t="s">
        <v>343</v>
      </c>
      <c r="E764" t="s">
        <v>93</v>
      </c>
      <c r="F764" t="s">
        <v>3379</v>
      </c>
      <c r="G764">
        <v>44.5</v>
      </c>
    </row>
    <row r="765" spans="1:7" x14ac:dyDescent="0.25">
      <c r="A765" t="s">
        <v>3757</v>
      </c>
      <c r="B765" t="s">
        <v>2372</v>
      </c>
      <c r="C765" t="s">
        <v>490</v>
      </c>
      <c r="D765" t="s">
        <v>538</v>
      </c>
      <c r="E765" t="s">
        <v>82</v>
      </c>
      <c r="F765" t="s">
        <v>3384</v>
      </c>
      <c r="G765">
        <v>44.8</v>
      </c>
    </row>
    <row r="766" spans="1:7" x14ac:dyDescent="0.25">
      <c r="A766" t="s">
        <v>3758</v>
      </c>
      <c r="B766" t="s">
        <v>1304</v>
      </c>
      <c r="C766" t="s">
        <v>587</v>
      </c>
      <c r="D766" t="s">
        <v>521</v>
      </c>
      <c r="E766" t="s">
        <v>152</v>
      </c>
      <c r="F766" t="s">
        <v>3384</v>
      </c>
      <c r="G766">
        <v>21.5</v>
      </c>
    </row>
    <row r="767" spans="1:7" x14ac:dyDescent="0.25">
      <c r="A767" t="s">
        <v>3759</v>
      </c>
      <c r="B767" t="s">
        <v>2163</v>
      </c>
      <c r="C767" t="s">
        <v>1162</v>
      </c>
      <c r="D767" t="s">
        <v>92</v>
      </c>
      <c r="E767" t="s">
        <v>93</v>
      </c>
      <c r="F767" t="s">
        <v>3384</v>
      </c>
      <c r="G767">
        <v>21.5</v>
      </c>
    </row>
    <row r="768" spans="1:7" x14ac:dyDescent="0.25">
      <c r="A768" t="s">
        <v>590</v>
      </c>
      <c r="B768" t="s">
        <v>2881</v>
      </c>
      <c r="C768" t="s">
        <v>1521</v>
      </c>
      <c r="D768" t="s">
        <v>295</v>
      </c>
      <c r="E768" t="s">
        <v>152</v>
      </c>
      <c r="F768" t="s">
        <v>3379</v>
      </c>
      <c r="G768">
        <v>55.4</v>
      </c>
    </row>
    <row r="769" spans="1:7" x14ac:dyDescent="0.25">
      <c r="A769" t="s">
        <v>1359</v>
      </c>
      <c r="B769" t="s">
        <v>957</v>
      </c>
      <c r="C769" t="s">
        <v>228</v>
      </c>
      <c r="D769" t="s">
        <v>133</v>
      </c>
      <c r="E769" t="s">
        <v>134</v>
      </c>
      <c r="F769" t="s">
        <v>3379</v>
      </c>
      <c r="G769">
        <v>115.6</v>
      </c>
    </row>
    <row r="770" spans="1:7" x14ac:dyDescent="0.25">
      <c r="A770" t="s">
        <v>3760</v>
      </c>
      <c r="B770" t="s">
        <v>3761</v>
      </c>
      <c r="C770" t="s">
        <v>1056</v>
      </c>
      <c r="D770" t="s">
        <v>59</v>
      </c>
      <c r="E770" t="s">
        <v>60</v>
      </c>
      <c r="F770" t="s">
        <v>3379</v>
      </c>
      <c r="G770">
        <v>93.2</v>
      </c>
    </row>
    <row r="771" spans="1:7" x14ac:dyDescent="0.25">
      <c r="A771" t="s">
        <v>3102</v>
      </c>
      <c r="B771" t="s">
        <v>1468</v>
      </c>
      <c r="C771" t="s">
        <v>1960</v>
      </c>
      <c r="D771" t="s">
        <v>151</v>
      </c>
      <c r="E771" t="s">
        <v>152</v>
      </c>
      <c r="F771" t="s">
        <v>3379</v>
      </c>
      <c r="G771">
        <v>19.899999999999999</v>
      </c>
    </row>
    <row r="772" spans="1:7" x14ac:dyDescent="0.25">
      <c r="A772" t="s">
        <v>3762</v>
      </c>
      <c r="B772" t="s">
        <v>2864</v>
      </c>
      <c r="C772" t="s">
        <v>1888</v>
      </c>
      <c r="D772" t="s">
        <v>59</v>
      </c>
      <c r="E772" t="s">
        <v>60</v>
      </c>
      <c r="F772" t="s">
        <v>3379</v>
      </c>
      <c r="G772">
        <v>128.6</v>
      </c>
    </row>
    <row r="773" spans="1:7" x14ac:dyDescent="0.25">
      <c r="A773" t="s">
        <v>3763</v>
      </c>
      <c r="B773" t="s">
        <v>3693</v>
      </c>
      <c r="C773" t="s">
        <v>927</v>
      </c>
      <c r="D773" t="s">
        <v>34</v>
      </c>
      <c r="E773" t="s">
        <v>35</v>
      </c>
      <c r="F773" t="s">
        <v>3379</v>
      </c>
      <c r="G773">
        <v>92.2</v>
      </c>
    </row>
    <row r="774" spans="1:7" x14ac:dyDescent="0.25">
      <c r="A774" t="s">
        <v>765</v>
      </c>
      <c r="B774" t="s">
        <v>977</v>
      </c>
      <c r="C774" t="s">
        <v>1290</v>
      </c>
      <c r="D774" t="s">
        <v>250</v>
      </c>
      <c r="E774" t="s">
        <v>82</v>
      </c>
      <c r="F774" t="s">
        <v>3384</v>
      </c>
      <c r="G774">
        <v>144.30000000000001</v>
      </c>
    </row>
    <row r="775" spans="1:7" x14ac:dyDescent="0.25">
      <c r="A775" t="s">
        <v>3247</v>
      </c>
      <c r="B775" t="s">
        <v>1226</v>
      </c>
      <c r="C775" t="s">
        <v>414</v>
      </c>
      <c r="D775" t="s">
        <v>124</v>
      </c>
      <c r="E775" t="s">
        <v>60</v>
      </c>
      <c r="F775" t="s">
        <v>3379</v>
      </c>
      <c r="G775">
        <v>102.2</v>
      </c>
    </row>
    <row r="776" spans="1:7" x14ac:dyDescent="0.25">
      <c r="A776" t="s">
        <v>2799</v>
      </c>
      <c r="B776" t="s">
        <v>1161</v>
      </c>
      <c r="C776" t="s">
        <v>206</v>
      </c>
      <c r="D776" t="s">
        <v>59</v>
      </c>
      <c r="E776" t="s">
        <v>60</v>
      </c>
      <c r="F776" t="s">
        <v>3379</v>
      </c>
      <c r="G776">
        <v>30.4</v>
      </c>
    </row>
    <row r="777" spans="1:7" x14ac:dyDescent="0.25">
      <c r="A777" t="s">
        <v>1187</v>
      </c>
      <c r="B777" t="s">
        <v>3764</v>
      </c>
      <c r="C777" t="s">
        <v>780</v>
      </c>
      <c r="D777" t="s">
        <v>92</v>
      </c>
      <c r="E777" t="s">
        <v>93</v>
      </c>
      <c r="F777" t="s">
        <v>3379</v>
      </c>
      <c r="G777">
        <v>73.7</v>
      </c>
    </row>
    <row r="778" spans="1:7" x14ac:dyDescent="0.25">
      <c r="A778" t="s">
        <v>1553</v>
      </c>
      <c r="B778" t="s">
        <v>1921</v>
      </c>
      <c r="C778" t="s">
        <v>772</v>
      </c>
      <c r="D778" t="s">
        <v>378</v>
      </c>
      <c r="E778" t="s">
        <v>93</v>
      </c>
      <c r="F778" t="s">
        <v>3379</v>
      </c>
      <c r="G778">
        <v>99</v>
      </c>
    </row>
    <row r="779" spans="1:7" x14ac:dyDescent="0.25">
      <c r="A779" t="s">
        <v>992</v>
      </c>
      <c r="B779" t="s">
        <v>1285</v>
      </c>
      <c r="C779" t="s">
        <v>132</v>
      </c>
      <c r="D779" t="s">
        <v>538</v>
      </c>
      <c r="E779" t="s">
        <v>82</v>
      </c>
      <c r="F779" t="s">
        <v>3379</v>
      </c>
      <c r="G779">
        <v>9.1</v>
      </c>
    </row>
    <row r="780" spans="1:7" x14ac:dyDescent="0.25">
      <c r="A780" t="s">
        <v>558</v>
      </c>
      <c r="B780" t="s">
        <v>609</v>
      </c>
      <c r="C780" t="s">
        <v>142</v>
      </c>
      <c r="D780" t="s">
        <v>161</v>
      </c>
      <c r="E780" t="s">
        <v>93</v>
      </c>
      <c r="F780" t="s">
        <v>3379</v>
      </c>
      <c r="G780">
        <v>7.2</v>
      </c>
    </row>
    <row r="781" spans="1:7" x14ac:dyDescent="0.25">
      <c r="A781" t="s">
        <v>2269</v>
      </c>
      <c r="B781" t="s">
        <v>2348</v>
      </c>
      <c r="C781" t="s">
        <v>1389</v>
      </c>
      <c r="D781" t="s">
        <v>151</v>
      </c>
      <c r="E781" t="s">
        <v>152</v>
      </c>
      <c r="F781" t="s">
        <v>3379</v>
      </c>
      <c r="G781">
        <v>23.8</v>
      </c>
    </row>
    <row r="782" spans="1:7" x14ac:dyDescent="0.25">
      <c r="A782" t="s">
        <v>2087</v>
      </c>
      <c r="B782" t="s">
        <v>3765</v>
      </c>
      <c r="C782" t="s">
        <v>821</v>
      </c>
      <c r="D782" t="s">
        <v>184</v>
      </c>
      <c r="E782" t="s">
        <v>152</v>
      </c>
      <c r="F782" t="s">
        <v>3379</v>
      </c>
      <c r="G782">
        <v>41.5</v>
      </c>
    </row>
    <row r="783" spans="1:7" x14ac:dyDescent="0.25">
      <c r="A783" t="s">
        <v>2097</v>
      </c>
      <c r="B783" t="s">
        <v>591</v>
      </c>
      <c r="C783" t="s">
        <v>3206</v>
      </c>
      <c r="D783" t="s">
        <v>133</v>
      </c>
      <c r="E783" t="s">
        <v>134</v>
      </c>
      <c r="F783" t="s">
        <v>3379</v>
      </c>
      <c r="G783">
        <v>67.3</v>
      </c>
    </row>
    <row r="784" spans="1:7" x14ac:dyDescent="0.25">
      <c r="A784" t="s">
        <v>2899</v>
      </c>
      <c r="B784" t="s">
        <v>3678</v>
      </c>
      <c r="C784" t="s">
        <v>750</v>
      </c>
      <c r="D784" t="s">
        <v>34</v>
      </c>
      <c r="E784" t="s">
        <v>35</v>
      </c>
      <c r="F784" t="s">
        <v>3384</v>
      </c>
      <c r="G784">
        <v>75.7</v>
      </c>
    </row>
    <row r="785" spans="1:7" x14ac:dyDescent="0.25">
      <c r="A785" t="s">
        <v>787</v>
      </c>
      <c r="B785" t="s">
        <v>1096</v>
      </c>
      <c r="C785" t="s">
        <v>1260</v>
      </c>
      <c r="D785" t="s">
        <v>284</v>
      </c>
      <c r="E785" t="s">
        <v>134</v>
      </c>
      <c r="F785" t="s">
        <v>3379</v>
      </c>
      <c r="G785">
        <v>25</v>
      </c>
    </row>
    <row r="786" spans="1:7" x14ac:dyDescent="0.25">
      <c r="A786" t="s">
        <v>2543</v>
      </c>
      <c r="B786" t="s">
        <v>3497</v>
      </c>
      <c r="C786" t="s">
        <v>659</v>
      </c>
      <c r="D786" t="s">
        <v>169</v>
      </c>
      <c r="E786" t="s">
        <v>70</v>
      </c>
      <c r="F786" t="s">
        <v>3384</v>
      </c>
      <c r="G786">
        <v>102.6</v>
      </c>
    </row>
    <row r="787" spans="1:7" x14ac:dyDescent="0.25">
      <c r="A787" t="s">
        <v>2753</v>
      </c>
      <c r="B787" t="s">
        <v>1567</v>
      </c>
      <c r="C787" t="s">
        <v>610</v>
      </c>
      <c r="D787" t="s">
        <v>184</v>
      </c>
      <c r="E787" t="s">
        <v>152</v>
      </c>
      <c r="F787" t="s">
        <v>3382</v>
      </c>
      <c r="G787">
        <v>91.4</v>
      </c>
    </row>
    <row r="788" spans="1:7" x14ac:dyDescent="0.25">
      <c r="A788" t="s">
        <v>1385</v>
      </c>
      <c r="B788" t="s">
        <v>2266</v>
      </c>
      <c r="C788" t="s">
        <v>1216</v>
      </c>
      <c r="D788" t="s">
        <v>48</v>
      </c>
      <c r="E788" t="s">
        <v>35</v>
      </c>
      <c r="F788" t="s">
        <v>3382</v>
      </c>
      <c r="G788">
        <v>47.7</v>
      </c>
    </row>
    <row r="789" spans="1:7" x14ac:dyDescent="0.25">
      <c r="A789" t="s">
        <v>779</v>
      </c>
      <c r="B789" t="s">
        <v>2123</v>
      </c>
      <c r="C789" t="s">
        <v>520</v>
      </c>
      <c r="D789" t="s">
        <v>175</v>
      </c>
      <c r="E789" t="s">
        <v>134</v>
      </c>
      <c r="F789" t="s">
        <v>3379</v>
      </c>
      <c r="G789">
        <v>7</v>
      </c>
    </row>
    <row r="790" spans="1:7" x14ac:dyDescent="0.25">
      <c r="A790" t="s">
        <v>1615</v>
      </c>
      <c r="B790" t="s">
        <v>3766</v>
      </c>
      <c r="C790" t="s">
        <v>2094</v>
      </c>
      <c r="D790" t="s">
        <v>295</v>
      </c>
      <c r="E790" t="s">
        <v>152</v>
      </c>
      <c r="F790" t="s">
        <v>3384</v>
      </c>
      <c r="G790">
        <v>16.3</v>
      </c>
    </row>
    <row r="791" spans="1:7" x14ac:dyDescent="0.25">
      <c r="A791" t="s">
        <v>3767</v>
      </c>
      <c r="B791" t="s">
        <v>891</v>
      </c>
      <c r="C791" t="s">
        <v>855</v>
      </c>
      <c r="D791" t="s">
        <v>175</v>
      </c>
      <c r="E791" t="s">
        <v>134</v>
      </c>
      <c r="F791" t="s">
        <v>3384</v>
      </c>
      <c r="G791">
        <v>61.8</v>
      </c>
    </row>
    <row r="792" spans="1:7" x14ac:dyDescent="0.25">
      <c r="A792" t="s">
        <v>3768</v>
      </c>
      <c r="B792" t="s">
        <v>485</v>
      </c>
      <c r="C792" t="s">
        <v>1026</v>
      </c>
      <c r="D792" t="s">
        <v>441</v>
      </c>
      <c r="E792" t="s">
        <v>35</v>
      </c>
      <c r="F792" t="s">
        <v>3379</v>
      </c>
      <c r="G792">
        <v>27.3</v>
      </c>
    </row>
    <row r="793" spans="1:7" x14ac:dyDescent="0.25">
      <c r="A793" t="s">
        <v>1826</v>
      </c>
      <c r="B793" t="s">
        <v>1619</v>
      </c>
      <c r="C793" t="s">
        <v>2164</v>
      </c>
      <c r="D793" t="s">
        <v>441</v>
      </c>
      <c r="E793" t="s">
        <v>35</v>
      </c>
      <c r="F793" t="s">
        <v>3384</v>
      </c>
      <c r="G793">
        <v>59.6</v>
      </c>
    </row>
    <row r="794" spans="1:7" x14ac:dyDescent="0.25">
      <c r="A794" t="s">
        <v>1946</v>
      </c>
      <c r="B794" t="s">
        <v>2317</v>
      </c>
      <c r="C794" t="s">
        <v>1532</v>
      </c>
      <c r="D794" t="s">
        <v>441</v>
      </c>
      <c r="E794" t="s">
        <v>35</v>
      </c>
      <c r="F794" t="s">
        <v>3379</v>
      </c>
      <c r="G794">
        <v>96.1</v>
      </c>
    </row>
    <row r="795" spans="1:7" x14ac:dyDescent="0.25">
      <c r="A795" t="s">
        <v>1235</v>
      </c>
      <c r="B795" t="s">
        <v>1655</v>
      </c>
      <c r="C795" t="s">
        <v>1325</v>
      </c>
      <c r="D795" t="s">
        <v>59</v>
      </c>
      <c r="E795" t="s">
        <v>60</v>
      </c>
      <c r="F795" t="s">
        <v>3384</v>
      </c>
      <c r="G795">
        <v>84.3</v>
      </c>
    </row>
    <row r="796" spans="1:7" x14ac:dyDescent="0.25">
      <c r="A796" t="s">
        <v>918</v>
      </c>
      <c r="B796" t="s">
        <v>2685</v>
      </c>
      <c r="C796" t="s">
        <v>366</v>
      </c>
      <c r="D796" t="s">
        <v>378</v>
      </c>
      <c r="E796" t="s">
        <v>93</v>
      </c>
      <c r="F796" t="s">
        <v>3379</v>
      </c>
      <c r="G796">
        <v>38.5</v>
      </c>
    </row>
    <row r="797" spans="1:7" x14ac:dyDescent="0.25">
      <c r="A797" t="s">
        <v>3769</v>
      </c>
      <c r="B797" t="s">
        <v>2876</v>
      </c>
      <c r="C797" t="s">
        <v>206</v>
      </c>
      <c r="D797" t="s">
        <v>269</v>
      </c>
      <c r="E797" t="s">
        <v>70</v>
      </c>
      <c r="F797" t="s">
        <v>3379</v>
      </c>
      <c r="G797">
        <v>54.9</v>
      </c>
    </row>
    <row r="798" spans="1:7" x14ac:dyDescent="0.25">
      <c r="A798" t="s">
        <v>1535</v>
      </c>
      <c r="B798" t="s">
        <v>3556</v>
      </c>
      <c r="C798" t="s">
        <v>1785</v>
      </c>
      <c r="D798" t="s">
        <v>151</v>
      </c>
      <c r="E798" t="s">
        <v>152</v>
      </c>
      <c r="F798" t="s">
        <v>3382</v>
      </c>
      <c r="G798">
        <v>94</v>
      </c>
    </row>
    <row r="799" spans="1:7" x14ac:dyDescent="0.25">
      <c r="A799" t="s">
        <v>2802</v>
      </c>
      <c r="B799" t="s">
        <v>113</v>
      </c>
      <c r="C799" t="s">
        <v>174</v>
      </c>
      <c r="D799" t="s">
        <v>284</v>
      </c>
      <c r="E799" t="s">
        <v>134</v>
      </c>
      <c r="F799" t="s">
        <v>3379</v>
      </c>
      <c r="G799">
        <v>129.80000000000001</v>
      </c>
    </row>
    <row r="800" spans="1:7" x14ac:dyDescent="0.25">
      <c r="A800" t="s">
        <v>2836</v>
      </c>
      <c r="B800" t="s">
        <v>288</v>
      </c>
      <c r="C800" t="s">
        <v>746</v>
      </c>
      <c r="D800" t="s">
        <v>284</v>
      </c>
      <c r="E800" t="s">
        <v>134</v>
      </c>
      <c r="F800" t="s">
        <v>3384</v>
      </c>
      <c r="G800">
        <v>114.2</v>
      </c>
    </row>
    <row r="801" spans="1:7" x14ac:dyDescent="0.25">
      <c r="A801" t="s">
        <v>3770</v>
      </c>
      <c r="B801" t="s">
        <v>2369</v>
      </c>
      <c r="C801" t="s">
        <v>516</v>
      </c>
      <c r="D801" t="s">
        <v>269</v>
      </c>
      <c r="E801" t="s">
        <v>70</v>
      </c>
      <c r="F801" t="s">
        <v>3379</v>
      </c>
      <c r="G801">
        <v>85.2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E598-42CC-4A25-86D6-6238C7AD6DDF}">
  <dimension ref="A1:D196"/>
  <sheetViews>
    <sheetView workbookViewId="0"/>
  </sheetViews>
  <sheetFormatPr defaultRowHeight="15" x14ac:dyDescent="0.25"/>
  <cols>
    <col min="1" max="1" width="21.85546875" bestFit="1" customWidth="1"/>
    <col min="2" max="2" width="10.85546875" bestFit="1" customWidth="1"/>
    <col min="3" max="3" width="17.5703125" bestFit="1" customWidth="1"/>
    <col min="4" max="4" width="12.42578125" bestFit="1" customWidth="1"/>
    <col min="5" max="5" width="16.42578125" bestFit="1" customWidth="1"/>
  </cols>
  <sheetData>
    <row r="1" spans="1:4" x14ac:dyDescent="0.25">
      <c r="A1" t="s">
        <v>10</v>
      </c>
      <c r="B1" t="s">
        <v>6</v>
      </c>
      <c r="C1" t="s">
        <v>7</v>
      </c>
      <c r="D1" t="s">
        <v>8</v>
      </c>
    </row>
    <row r="2" spans="1:4" x14ac:dyDescent="0.25">
      <c r="A2" t="s">
        <v>251</v>
      </c>
      <c r="B2" t="s">
        <v>619</v>
      </c>
      <c r="C2" t="str">
        <f>_xlfn.XLOOKUP(collectioncenters[[#This Row],[village]],farms[village],farms[district])</f>
        <v>Jaipur</v>
      </c>
      <c r="D2" t="str">
        <f>_xlfn.XLOOKUP(collectioncenters[[#This Row],[district]],farms[district],farms[state])</f>
        <v>Rajasthan</v>
      </c>
    </row>
    <row r="3" spans="1:4" x14ac:dyDescent="0.25">
      <c r="A3" t="s">
        <v>311</v>
      </c>
      <c r="B3" t="s">
        <v>610</v>
      </c>
      <c r="C3" t="str">
        <f>_xlfn.XLOOKUP(collectioncenters[[#This Row],[village]],farms[village],farms[district])</f>
        <v>Hubli</v>
      </c>
      <c r="D3" t="str">
        <f>_xlfn.XLOOKUP(collectioncenters[[#This Row],[district]],farms[district],farms[state])</f>
        <v>Karnataka</v>
      </c>
    </row>
    <row r="4" spans="1:4" x14ac:dyDescent="0.25">
      <c r="A4" t="s">
        <v>271</v>
      </c>
      <c r="B4" t="s">
        <v>3157</v>
      </c>
      <c r="C4" t="str">
        <f>_xlfn.XLOOKUP(collectioncenters[[#This Row],[village]],farms[village],farms[district])</f>
        <v>Jaipur</v>
      </c>
      <c r="D4" t="str">
        <f>_xlfn.XLOOKUP(collectioncenters[[#This Row],[district]],farms[district],farms[state])</f>
        <v>Rajasthan</v>
      </c>
    </row>
    <row r="5" spans="1:4" x14ac:dyDescent="0.25">
      <c r="A5" t="s">
        <v>162</v>
      </c>
      <c r="B5" t="s">
        <v>1563</v>
      </c>
      <c r="C5" t="str">
        <f>_xlfn.XLOOKUP(collectioncenters[[#This Row],[village]],farms[village],farms[district])</f>
        <v>Bengaluru Rural</v>
      </c>
      <c r="D5" t="str">
        <f>_xlfn.XLOOKUP(collectioncenters[[#This Row],[district]],farms[district],farms[state])</f>
        <v>Karnataka</v>
      </c>
    </row>
    <row r="6" spans="1:4" x14ac:dyDescent="0.25">
      <c r="A6" t="s">
        <v>324</v>
      </c>
      <c r="B6" t="s">
        <v>323</v>
      </c>
      <c r="C6" t="str">
        <f>_xlfn.XLOOKUP(collectioncenters[[#This Row],[village]],farms[village],farms[district])</f>
        <v>Pune</v>
      </c>
      <c r="D6" t="str">
        <f>_xlfn.XLOOKUP(collectioncenters[[#This Row],[district]],farms[district],farms[state])</f>
        <v>Maharashtra</v>
      </c>
    </row>
    <row r="7" spans="1:4" x14ac:dyDescent="0.25">
      <c r="A7" t="s">
        <v>574</v>
      </c>
      <c r="B7" t="s">
        <v>759</v>
      </c>
      <c r="C7" t="str">
        <f>_xlfn.XLOOKUP(collectioncenters[[#This Row],[village]],farms[village],farms[district])</f>
        <v>Mysore</v>
      </c>
      <c r="D7" t="str">
        <f>_xlfn.XLOOKUP(collectioncenters[[#This Row],[district]],farms[district],farms[state])</f>
        <v>Karnataka</v>
      </c>
    </row>
    <row r="8" spans="1:4" x14ac:dyDescent="0.25">
      <c r="A8" t="s">
        <v>72</v>
      </c>
      <c r="B8" t="s">
        <v>895</v>
      </c>
      <c r="C8" t="str">
        <f>_xlfn.XLOOKUP(collectioncenters[[#This Row],[village]],farms[village],farms[district])</f>
        <v>Madurai</v>
      </c>
      <c r="D8" t="str">
        <f>_xlfn.XLOOKUP(collectioncenters[[#This Row],[district]],farms[district],farms[state])</f>
        <v>Tamil Nadu</v>
      </c>
    </row>
    <row r="9" spans="1:4" x14ac:dyDescent="0.25">
      <c r="A9" t="s">
        <v>105</v>
      </c>
      <c r="B9" t="s">
        <v>1980</v>
      </c>
      <c r="C9" t="str">
        <f>_xlfn.XLOOKUP(collectioncenters[[#This Row],[village]],farms[village],farms[district])</f>
        <v>Nashik</v>
      </c>
      <c r="D9" t="str">
        <f>_xlfn.XLOOKUP(collectioncenters[[#This Row],[district]],farms[district],farms[state])</f>
        <v>Maharashtra</v>
      </c>
    </row>
    <row r="10" spans="1:4" x14ac:dyDescent="0.25">
      <c r="A10" t="s">
        <v>136</v>
      </c>
      <c r="B10" t="s">
        <v>160</v>
      </c>
      <c r="C10" t="str">
        <f>_xlfn.XLOOKUP(collectioncenters[[#This Row],[village]],farms[village],farms[district])</f>
        <v>Surat</v>
      </c>
      <c r="D10" t="str">
        <f>_xlfn.XLOOKUP(collectioncenters[[#This Row],[district]],farms[district],farms[state])</f>
        <v>Gujarat</v>
      </c>
    </row>
    <row r="11" spans="1:4" x14ac:dyDescent="0.25">
      <c r="A11" t="s">
        <v>442</v>
      </c>
      <c r="B11" t="s">
        <v>1917</v>
      </c>
      <c r="C11" t="str">
        <f>_xlfn.XLOOKUP(collectioncenters[[#This Row],[village]],farms[village],farms[district])</f>
        <v>Bikaner</v>
      </c>
      <c r="D11" t="str">
        <f>_xlfn.XLOOKUP(collectioncenters[[#This Row],[district]],farms[district],farms[state])</f>
        <v>Rajasthan</v>
      </c>
    </row>
    <row r="12" spans="1:4" x14ac:dyDescent="0.25">
      <c r="A12" t="s">
        <v>126</v>
      </c>
      <c r="B12" t="s">
        <v>189</v>
      </c>
      <c r="C12" t="str">
        <f>_xlfn.XLOOKUP(collectioncenters[[#This Row],[village]],farms[village],farms[district])</f>
        <v>Coimbatore</v>
      </c>
      <c r="D12" t="str">
        <f>_xlfn.XLOOKUP(collectioncenters[[#This Row],[district]],farms[district],farms[state])</f>
        <v>Tamil Nadu</v>
      </c>
    </row>
    <row r="13" spans="1:4" x14ac:dyDescent="0.25">
      <c r="A13" t="s">
        <v>344</v>
      </c>
      <c r="B13" t="s">
        <v>2144</v>
      </c>
      <c r="C13" t="str">
        <f>_xlfn.XLOOKUP(collectioncenters[[#This Row],[village]],farms[village],farms[district])</f>
        <v>Jodhpur</v>
      </c>
      <c r="D13" t="str">
        <f>_xlfn.XLOOKUP(collectioncenters[[#This Row],[district]],farms[district],farms[state])</f>
        <v>Rajasthan</v>
      </c>
    </row>
    <row r="14" spans="1:4" x14ac:dyDescent="0.25">
      <c r="A14" t="s">
        <v>597</v>
      </c>
      <c r="B14" t="s">
        <v>1162</v>
      </c>
      <c r="C14" t="str">
        <f>_xlfn.XLOOKUP(collectioncenters[[#This Row],[village]],farms[village],farms[district])</f>
        <v>Mysore</v>
      </c>
      <c r="D14" t="str">
        <f>_xlfn.XLOOKUP(collectioncenters[[#This Row],[district]],farms[district],farms[state])</f>
        <v>Karnataka</v>
      </c>
    </row>
    <row r="15" spans="1:4" x14ac:dyDescent="0.25">
      <c r="A15" t="s">
        <v>200</v>
      </c>
      <c r="B15" t="s">
        <v>978</v>
      </c>
      <c r="C15" t="str">
        <f>_xlfn.XLOOKUP(collectioncenters[[#This Row],[village]],farms[village],farms[district])</f>
        <v>Chennai</v>
      </c>
      <c r="D15" t="str">
        <f>_xlfn.XLOOKUP(collectioncenters[[#This Row],[district]],farms[district],farms[state])</f>
        <v>Tamil Nadu</v>
      </c>
    </row>
    <row r="16" spans="1:4" x14ac:dyDescent="0.25">
      <c r="A16" t="s">
        <v>278</v>
      </c>
      <c r="B16" t="s">
        <v>855</v>
      </c>
      <c r="C16" t="str">
        <f>_xlfn.XLOOKUP(collectioncenters[[#This Row],[village]],farms[village],farms[district])</f>
        <v>Hubli</v>
      </c>
      <c r="D16" t="str">
        <f>_xlfn.XLOOKUP(collectioncenters[[#This Row],[district]],farms[district],farms[state])</f>
        <v>Karnataka</v>
      </c>
    </row>
    <row r="17" spans="1:4" x14ac:dyDescent="0.25">
      <c r="A17" t="s">
        <v>37</v>
      </c>
      <c r="B17" t="s">
        <v>555</v>
      </c>
      <c r="C17" t="str">
        <f>_xlfn.XLOOKUP(collectioncenters[[#This Row],[village]],farms[village],farms[district])</f>
        <v>Ahmedabad</v>
      </c>
      <c r="D17" t="str">
        <f>_xlfn.XLOOKUP(collectioncenters[[#This Row],[district]],farms[district],farms[state])</f>
        <v>Gujarat</v>
      </c>
    </row>
    <row r="18" spans="1:4" x14ac:dyDescent="0.25">
      <c r="A18" t="s">
        <v>244</v>
      </c>
      <c r="B18" t="s">
        <v>142</v>
      </c>
      <c r="C18" t="str">
        <f>_xlfn.XLOOKUP(collectioncenters[[#This Row],[village]],farms[village],farms[district])</f>
        <v>Jaipur</v>
      </c>
      <c r="D18" t="str">
        <f>_xlfn.XLOOKUP(collectioncenters[[#This Row],[district]],farms[district],farms[state])</f>
        <v>Rajasthan</v>
      </c>
    </row>
    <row r="19" spans="1:4" x14ac:dyDescent="0.25">
      <c r="A19" t="s">
        <v>213</v>
      </c>
      <c r="B19" t="s">
        <v>168</v>
      </c>
      <c r="C19" t="str">
        <f>_xlfn.XLOOKUP(collectioncenters[[#This Row],[village]],farms[village],farms[district])</f>
        <v>Udaipur</v>
      </c>
      <c r="D19" t="str">
        <f>_xlfn.XLOOKUP(collectioncenters[[#This Row],[district]],farms[district],farms[state])</f>
        <v>Rajasthan</v>
      </c>
    </row>
    <row r="20" spans="1:4" x14ac:dyDescent="0.25">
      <c r="A20" t="s">
        <v>360</v>
      </c>
      <c r="B20" t="s">
        <v>1888</v>
      </c>
      <c r="C20" t="str">
        <f>_xlfn.XLOOKUP(collectioncenters[[#This Row],[village]],farms[village],farms[district])</f>
        <v>Madurai</v>
      </c>
      <c r="D20" t="str">
        <f>_xlfn.XLOOKUP(collectioncenters[[#This Row],[district]],farms[district],farms[state])</f>
        <v>Tamil Nadu</v>
      </c>
    </row>
    <row r="21" spans="1:4" x14ac:dyDescent="0.25">
      <c r="A21" t="s">
        <v>790</v>
      </c>
      <c r="B21" t="s">
        <v>1199</v>
      </c>
      <c r="C21" t="str">
        <f>_xlfn.XLOOKUP(collectioncenters[[#This Row],[village]],farms[village],farms[district])</f>
        <v>Nagpur</v>
      </c>
      <c r="D21" t="str">
        <f>_xlfn.XLOOKUP(collectioncenters[[#This Row],[district]],farms[district],farms[state])</f>
        <v>Maharashtra</v>
      </c>
    </row>
    <row r="22" spans="1:4" x14ac:dyDescent="0.25">
      <c r="A22" t="s">
        <v>290</v>
      </c>
      <c r="B22" t="s">
        <v>174</v>
      </c>
      <c r="C22" t="str">
        <f>_xlfn.XLOOKUP(collectioncenters[[#This Row],[village]],farms[village],farms[district])</f>
        <v>Bengaluru Rural</v>
      </c>
      <c r="D22" t="str">
        <f>_xlfn.XLOOKUP(collectioncenters[[#This Row],[district]],farms[district],farms[state])</f>
        <v>Karnataka</v>
      </c>
    </row>
    <row r="23" spans="1:4" x14ac:dyDescent="0.25">
      <c r="A23" t="s">
        <v>330</v>
      </c>
      <c r="B23" t="s">
        <v>1483</v>
      </c>
      <c r="C23" t="str">
        <f>_xlfn.XLOOKUP(collectioncenters[[#This Row],[village]],farms[village],farms[district])</f>
        <v>Tiruchirappalli</v>
      </c>
      <c r="D23" t="str">
        <f>_xlfn.XLOOKUP(collectioncenters[[#This Row],[district]],farms[district],farms[state])</f>
        <v>Tamil Nadu</v>
      </c>
    </row>
    <row r="24" spans="1:4" x14ac:dyDescent="0.25">
      <c r="A24" t="s">
        <v>491</v>
      </c>
      <c r="B24" t="s">
        <v>806</v>
      </c>
      <c r="C24" t="str">
        <f>_xlfn.XLOOKUP(collectioncenters[[#This Row],[village]],farms[village],farms[district])</f>
        <v>Karnal</v>
      </c>
      <c r="D24" t="str">
        <f>_xlfn.XLOOKUP(collectioncenters[[#This Row],[district]],farms[district],farms[state])</f>
        <v>Haryana</v>
      </c>
    </row>
    <row r="25" spans="1:4" x14ac:dyDescent="0.25">
      <c r="A25" t="s">
        <v>627</v>
      </c>
      <c r="B25" t="s">
        <v>58</v>
      </c>
      <c r="C25" t="str">
        <f>_xlfn.XLOOKUP(collectioncenters[[#This Row],[village]],farms[village],farms[district])</f>
        <v>Anand</v>
      </c>
      <c r="D25" t="str">
        <f>_xlfn.XLOOKUP(collectioncenters[[#This Row],[district]],farms[district],farms[state])</f>
        <v>Gujarat</v>
      </c>
    </row>
    <row r="26" spans="1:4" x14ac:dyDescent="0.25">
      <c r="A26" t="s">
        <v>83</v>
      </c>
      <c r="B26" t="s">
        <v>264</v>
      </c>
      <c r="C26" t="str">
        <f>_xlfn.XLOOKUP(collectioncenters[[#This Row],[village]],farms[village],farms[district])</f>
        <v>Gurugram</v>
      </c>
      <c r="D26" t="str">
        <f>_xlfn.XLOOKUP(collectioncenters[[#This Row],[district]],farms[district],farms[state])</f>
        <v>Haryana</v>
      </c>
    </row>
    <row r="27" spans="1:4" x14ac:dyDescent="0.25">
      <c r="A27" t="s">
        <v>95</v>
      </c>
      <c r="B27" t="s">
        <v>1130</v>
      </c>
      <c r="C27" t="str">
        <f>_xlfn.XLOOKUP(collectioncenters[[#This Row],[village]],farms[village],farms[district])</f>
        <v>Karnal</v>
      </c>
      <c r="D27" t="str">
        <f>_xlfn.XLOOKUP(collectioncenters[[#This Row],[district]],farms[district],farms[state])</f>
        <v>Haryana</v>
      </c>
    </row>
    <row r="28" spans="1:4" x14ac:dyDescent="0.25">
      <c r="A28" t="s">
        <v>476</v>
      </c>
      <c r="B28" t="s">
        <v>1149</v>
      </c>
      <c r="C28" t="str">
        <f>_xlfn.XLOOKUP(collectioncenters[[#This Row],[village]],farms[village],farms[district])</f>
        <v>Chennai</v>
      </c>
      <c r="D28" t="str">
        <f>_xlfn.XLOOKUP(collectioncenters[[#This Row],[district]],farms[district],farms[state])</f>
        <v>Tamil Nadu</v>
      </c>
    </row>
    <row r="29" spans="1:4" x14ac:dyDescent="0.25">
      <c r="A29" t="s">
        <v>177</v>
      </c>
      <c r="B29" t="s">
        <v>767</v>
      </c>
      <c r="C29" t="str">
        <f>_xlfn.XLOOKUP(collectioncenters[[#This Row],[village]],farms[village],farms[district])</f>
        <v>Pune</v>
      </c>
      <c r="D29" t="str">
        <f>_xlfn.XLOOKUP(collectioncenters[[#This Row],[district]],farms[district],farms[state])</f>
        <v>Maharashtra</v>
      </c>
    </row>
    <row r="30" spans="1:4" x14ac:dyDescent="0.25">
      <c r="A30" t="s">
        <v>144</v>
      </c>
      <c r="B30" t="s">
        <v>1442</v>
      </c>
      <c r="C30" t="str">
        <f>_xlfn.XLOOKUP(collectioncenters[[#This Row],[village]],farms[village],farms[district])</f>
        <v>Karnal</v>
      </c>
      <c r="D30" t="str">
        <f>_xlfn.XLOOKUP(collectioncenters[[#This Row],[district]],farms[district],farms[state])</f>
        <v>Haryana</v>
      </c>
    </row>
    <row r="31" spans="1:4" x14ac:dyDescent="0.25">
      <c r="A31" t="s">
        <v>237</v>
      </c>
      <c r="B31" t="s">
        <v>301</v>
      </c>
      <c r="C31" t="str">
        <f>_xlfn.XLOOKUP(collectioncenters[[#This Row],[village]],farms[village],farms[district])</f>
        <v>Belgaum</v>
      </c>
      <c r="D31" t="str">
        <f>_xlfn.XLOOKUP(collectioncenters[[#This Row],[district]],farms[district],farms[state])</f>
        <v>Karnataka</v>
      </c>
    </row>
    <row r="32" spans="1:4" x14ac:dyDescent="0.25">
      <c r="A32" t="s">
        <v>336</v>
      </c>
      <c r="B32" t="s">
        <v>1479</v>
      </c>
      <c r="C32" t="str">
        <f>_xlfn.XLOOKUP(collectioncenters[[#This Row],[village]],farms[village],farms[district])</f>
        <v>Coimbatore</v>
      </c>
      <c r="D32" t="str">
        <f>_xlfn.XLOOKUP(collectioncenters[[#This Row],[district]],farms[district],farms[state])</f>
        <v>Tamil Nadu</v>
      </c>
    </row>
    <row r="33" spans="1:4" x14ac:dyDescent="0.25">
      <c r="A33" t="s">
        <v>911</v>
      </c>
      <c r="B33" t="s">
        <v>342</v>
      </c>
      <c r="C33" t="str">
        <f>_xlfn.XLOOKUP(collectioncenters[[#This Row],[village]],farms[village],farms[district])</f>
        <v>Chennai</v>
      </c>
      <c r="D33" t="str">
        <f>_xlfn.XLOOKUP(collectioncenters[[#This Row],[district]],farms[district],farms[state])</f>
        <v>Tamil Nadu</v>
      </c>
    </row>
    <row r="34" spans="1:4" x14ac:dyDescent="0.25">
      <c r="A34" t="s">
        <v>154</v>
      </c>
      <c r="B34" t="s">
        <v>440</v>
      </c>
      <c r="C34" t="str">
        <f>_xlfn.XLOOKUP(collectioncenters[[#This Row],[village]],farms[village],farms[district])</f>
        <v>Gurugram</v>
      </c>
      <c r="D34" t="str">
        <f>_xlfn.XLOOKUP(collectioncenters[[#This Row],[district]],farms[district],farms[state])</f>
        <v>Haryana</v>
      </c>
    </row>
    <row r="35" spans="1:4" x14ac:dyDescent="0.25">
      <c r="A35" t="s">
        <v>425</v>
      </c>
      <c r="B35" t="s">
        <v>183</v>
      </c>
      <c r="C35" t="str">
        <f>_xlfn.XLOOKUP(collectioncenters[[#This Row],[village]],farms[village],farms[district])</f>
        <v>Bikaner</v>
      </c>
      <c r="D35" t="str">
        <f>_xlfn.XLOOKUP(collectioncenters[[#This Row],[district]],farms[district],farms[state])</f>
        <v>Rajasthan</v>
      </c>
    </row>
    <row r="36" spans="1:4" x14ac:dyDescent="0.25">
      <c r="A36" t="s">
        <v>61</v>
      </c>
      <c r="B36" t="s">
        <v>1506</v>
      </c>
      <c r="C36" t="str">
        <f>_xlfn.XLOOKUP(collectioncenters[[#This Row],[village]],farms[village],farms[district])</f>
        <v>Anand</v>
      </c>
      <c r="D36" t="str">
        <f>_xlfn.XLOOKUP(collectioncenters[[#This Row],[district]],farms[district],farms[state])</f>
        <v>Gujarat</v>
      </c>
    </row>
    <row r="37" spans="1:4" x14ac:dyDescent="0.25">
      <c r="A37" t="s">
        <v>222</v>
      </c>
      <c r="B37" t="s">
        <v>966</v>
      </c>
      <c r="C37" t="str">
        <f>_xlfn.XLOOKUP(collectioncenters[[#This Row],[village]],farms[village],farms[district])</f>
        <v>Vadodara</v>
      </c>
      <c r="D37" t="str">
        <f>_xlfn.XLOOKUP(collectioncenters[[#This Row],[district]],farms[district],farms[state])</f>
        <v>Gujarat</v>
      </c>
    </row>
    <row r="38" spans="1:4" x14ac:dyDescent="0.25">
      <c r="A38" t="s">
        <v>192</v>
      </c>
      <c r="B38" t="s">
        <v>1568</v>
      </c>
      <c r="C38" t="str">
        <f>_xlfn.XLOOKUP(collectioncenters[[#This Row],[village]],farms[village],farms[district])</f>
        <v>Nagpur</v>
      </c>
      <c r="D38" t="str">
        <f>_xlfn.XLOOKUP(collectioncenters[[#This Row],[district]],farms[district],farms[state])</f>
        <v>Maharashtra</v>
      </c>
    </row>
    <row r="39" spans="1:4" x14ac:dyDescent="0.25">
      <c r="A39" t="s">
        <v>50</v>
      </c>
      <c r="B39" t="s">
        <v>496</v>
      </c>
      <c r="C39" t="str">
        <f>_xlfn.XLOOKUP(collectioncenters[[#This Row],[village]],farms[village],farms[district])</f>
        <v>Bikaner</v>
      </c>
      <c r="D39" t="str">
        <f>_xlfn.XLOOKUP(collectioncenters[[#This Row],[district]],farms[district],farms[state])</f>
        <v>Rajasthan</v>
      </c>
    </row>
    <row r="40" spans="1:4" x14ac:dyDescent="0.25">
      <c r="A40" t="s">
        <v>533</v>
      </c>
      <c r="B40" t="s">
        <v>642</v>
      </c>
      <c r="C40" t="str">
        <f>_xlfn.XLOOKUP(collectioncenters[[#This Row],[village]],farms[village],farms[district])</f>
        <v>Vadodara</v>
      </c>
      <c r="D40" t="str">
        <f>_xlfn.XLOOKUP(collectioncenters[[#This Row],[district]],farms[district],farms[state])</f>
        <v>Gujarat</v>
      </c>
    </row>
    <row r="41" spans="1:4" x14ac:dyDescent="0.25">
      <c r="A41" t="s">
        <v>568</v>
      </c>
      <c r="B41" t="s">
        <v>1077</v>
      </c>
      <c r="C41" t="str">
        <f>_xlfn.XLOOKUP(collectioncenters[[#This Row],[village]],farms[village],farms[district])</f>
        <v>Mysore</v>
      </c>
      <c r="D41" t="str">
        <f>_xlfn.XLOOKUP(collectioncenters[[#This Row],[district]],farms[district],farms[state])</f>
        <v>Karnataka</v>
      </c>
    </row>
    <row r="42" spans="1:4" x14ac:dyDescent="0.25">
      <c r="A42" t="s">
        <v>3771</v>
      </c>
      <c r="B42" t="s">
        <v>726</v>
      </c>
      <c r="C42" t="str">
        <f>_xlfn.XLOOKUP(collectioncenters[[#This Row],[village]],farms[village],farms[district])</f>
        <v>Gurugram</v>
      </c>
      <c r="D42" t="str">
        <f>_xlfn.XLOOKUP(collectioncenters[[#This Row],[district]],farms[district],farms[state])</f>
        <v>Haryana</v>
      </c>
    </row>
    <row r="43" spans="1:4" x14ac:dyDescent="0.25">
      <c r="A43" t="s">
        <v>3791</v>
      </c>
      <c r="B43" t="s">
        <v>772</v>
      </c>
      <c r="C43" t="str">
        <f>_xlfn.XLOOKUP(collectioncenters[[#This Row],[village]],farms[village],farms[district])</f>
        <v>Ahmedabad</v>
      </c>
      <c r="D43" t="str">
        <f>_xlfn.XLOOKUP(collectioncenters[[#This Row],[district]],farms[district],farms[state])</f>
        <v>Gujarat</v>
      </c>
    </row>
    <row r="44" spans="1:4" x14ac:dyDescent="0.25">
      <c r="A44" t="s">
        <v>3792</v>
      </c>
      <c r="B44" t="s">
        <v>935</v>
      </c>
      <c r="C44" t="str">
        <f>_xlfn.XLOOKUP(collectioncenters[[#This Row],[village]],farms[village],farms[district])</f>
        <v>Tiruchirappalli</v>
      </c>
      <c r="D44" t="str">
        <f>_xlfn.XLOOKUP(collectioncenters[[#This Row],[district]],farms[district],farms[state])</f>
        <v>Tamil Nadu</v>
      </c>
    </row>
    <row r="45" spans="1:4" x14ac:dyDescent="0.25">
      <c r="A45" t="s">
        <v>3793</v>
      </c>
      <c r="B45" t="s">
        <v>1325</v>
      </c>
      <c r="C45" t="str">
        <f>_xlfn.XLOOKUP(collectioncenters[[#This Row],[village]],farms[village],farms[district])</f>
        <v>Vadodara</v>
      </c>
      <c r="D45" t="str">
        <f>_xlfn.XLOOKUP(collectioncenters[[#This Row],[district]],farms[district],farms[state])</f>
        <v>Gujarat</v>
      </c>
    </row>
    <row r="46" spans="1:4" x14ac:dyDescent="0.25">
      <c r="A46" t="s">
        <v>3794</v>
      </c>
      <c r="B46" t="s">
        <v>1790</v>
      </c>
      <c r="C46" t="str">
        <f>_xlfn.XLOOKUP(collectioncenters[[#This Row],[village]],farms[village],farms[district])</f>
        <v>Belgaum</v>
      </c>
      <c r="D46" t="str">
        <f>_xlfn.XLOOKUP(collectioncenters[[#This Row],[district]],farms[district],farms[state])</f>
        <v>Karnataka</v>
      </c>
    </row>
    <row r="47" spans="1:4" x14ac:dyDescent="0.25">
      <c r="A47" t="s">
        <v>3795</v>
      </c>
      <c r="B47" t="s">
        <v>1984</v>
      </c>
      <c r="C47" t="str">
        <f>_xlfn.XLOOKUP(collectioncenters[[#This Row],[village]],farms[village],farms[district])</f>
        <v>Anand</v>
      </c>
      <c r="D47" t="str">
        <f>_xlfn.XLOOKUP(collectioncenters[[#This Row],[district]],farms[district],farms[state])</f>
        <v>Gujarat</v>
      </c>
    </row>
    <row r="48" spans="1:4" x14ac:dyDescent="0.25">
      <c r="A48" t="s">
        <v>3796</v>
      </c>
      <c r="B48" t="s">
        <v>881</v>
      </c>
      <c r="C48" t="str">
        <f>_xlfn.XLOOKUP(collectioncenters[[#This Row],[village]],farms[village],farms[district])</f>
        <v>Udaipur</v>
      </c>
      <c r="D48" t="str">
        <f>_xlfn.XLOOKUP(collectioncenters[[#This Row],[district]],farms[district],farms[state])</f>
        <v>Rajasthan</v>
      </c>
    </row>
    <row r="49" spans="1:4" x14ac:dyDescent="0.25">
      <c r="A49" t="s">
        <v>3797</v>
      </c>
      <c r="B49" t="s">
        <v>283</v>
      </c>
      <c r="C49" t="str">
        <f>_xlfn.XLOOKUP(collectioncenters[[#This Row],[village]],farms[village],farms[district])</f>
        <v>Vadodara</v>
      </c>
      <c r="D49" t="str">
        <f>_xlfn.XLOOKUP(collectioncenters[[#This Row],[district]],farms[district],farms[state])</f>
        <v>Gujarat</v>
      </c>
    </row>
    <row r="50" spans="1:4" x14ac:dyDescent="0.25">
      <c r="A50" t="s">
        <v>3798</v>
      </c>
      <c r="B50" t="s">
        <v>1211</v>
      </c>
      <c r="C50" t="str">
        <f>_xlfn.XLOOKUP(collectioncenters[[#This Row],[village]],farms[village],farms[district])</f>
        <v>Gurugram</v>
      </c>
      <c r="D50" t="str">
        <f>_xlfn.XLOOKUP(collectioncenters[[#This Row],[district]],farms[district],farms[state])</f>
        <v>Haryana</v>
      </c>
    </row>
    <row r="51" spans="1:4" x14ac:dyDescent="0.25">
      <c r="A51" t="s">
        <v>3799</v>
      </c>
      <c r="B51" t="s">
        <v>349</v>
      </c>
      <c r="C51" t="str">
        <f>_xlfn.XLOOKUP(collectioncenters[[#This Row],[village]],farms[village],farms[district])</f>
        <v>Bikaner</v>
      </c>
      <c r="D51" t="str">
        <f>_xlfn.XLOOKUP(collectioncenters[[#This Row],[district]],farms[district],farms[state])</f>
        <v>Rajasthan</v>
      </c>
    </row>
    <row r="52" spans="1:4" x14ac:dyDescent="0.25">
      <c r="A52" t="s">
        <v>3800</v>
      </c>
      <c r="B52" t="s">
        <v>910</v>
      </c>
      <c r="C52" t="str">
        <f>_xlfn.XLOOKUP(collectioncenters[[#This Row],[village]],farms[village],farms[district])</f>
        <v>Pune</v>
      </c>
      <c r="D52" t="str">
        <f>_xlfn.XLOOKUP(collectioncenters[[#This Row],[district]],farms[district],farms[state])</f>
        <v>Maharashtra</v>
      </c>
    </row>
    <row r="53" spans="1:4" x14ac:dyDescent="0.25">
      <c r="A53" t="s">
        <v>3801</v>
      </c>
      <c r="B53" t="s">
        <v>839</v>
      </c>
      <c r="C53" t="str">
        <f>_xlfn.XLOOKUP(collectioncenters[[#This Row],[village]],farms[village],farms[district])</f>
        <v>Panipat</v>
      </c>
      <c r="D53" t="str">
        <f>_xlfn.XLOOKUP(collectioncenters[[#This Row],[district]],farms[district],farms[state])</f>
        <v>Haryana</v>
      </c>
    </row>
    <row r="54" spans="1:4" x14ac:dyDescent="0.25">
      <c r="A54" t="s">
        <v>3802</v>
      </c>
      <c r="B54" t="s">
        <v>1558</v>
      </c>
      <c r="C54" t="str">
        <f>_xlfn.XLOOKUP(collectioncenters[[#This Row],[village]],farms[village],farms[district])</f>
        <v>Pune</v>
      </c>
      <c r="D54" t="str">
        <f>_xlfn.XLOOKUP(collectioncenters[[#This Row],[district]],farms[district],farms[state])</f>
        <v>Maharashtra</v>
      </c>
    </row>
    <row r="55" spans="1:4" x14ac:dyDescent="0.25">
      <c r="A55" t="s">
        <v>3803</v>
      </c>
      <c r="B55" t="s">
        <v>520</v>
      </c>
      <c r="C55" t="str">
        <f>_xlfn.XLOOKUP(collectioncenters[[#This Row],[village]],farms[village],farms[district])</f>
        <v>Amritsar</v>
      </c>
      <c r="D55" t="str">
        <f>_xlfn.XLOOKUP(collectioncenters[[#This Row],[district]],farms[district],farms[state])</f>
        <v>Punjab</v>
      </c>
    </row>
    <row r="56" spans="1:4" x14ac:dyDescent="0.25">
      <c r="A56" t="s">
        <v>3804</v>
      </c>
      <c r="B56" t="s">
        <v>550</v>
      </c>
      <c r="C56" t="str">
        <f>_xlfn.XLOOKUP(collectioncenters[[#This Row],[village]],farms[village],farms[district])</f>
        <v>Belgaum</v>
      </c>
      <c r="D56" t="str">
        <f>_xlfn.XLOOKUP(collectioncenters[[#This Row],[district]],farms[district],farms[state])</f>
        <v>Karnataka</v>
      </c>
    </row>
    <row r="57" spans="1:4" x14ac:dyDescent="0.25">
      <c r="A57" t="s">
        <v>3805</v>
      </c>
      <c r="B57" t="s">
        <v>1469</v>
      </c>
      <c r="C57" t="str">
        <f>_xlfn.XLOOKUP(collectioncenters[[#This Row],[village]],farms[village],farms[district])</f>
        <v>Bikaner</v>
      </c>
      <c r="D57" t="str">
        <f>_xlfn.XLOOKUP(collectioncenters[[#This Row],[district]],farms[district],farms[state])</f>
        <v>Rajasthan</v>
      </c>
    </row>
    <row r="58" spans="1:4" x14ac:dyDescent="0.25">
      <c r="A58" t="s">
        <v>3806</v>
      </c>
      <c r="B58" t="s">
        <v>2679</v>
      </c>
      <c r="C58" t="str">
        <f>_xlfn.XLOOKUP(collectioncenters[[#This Row],[village]],farms[village],farms[district])</f>
        <v>Tiruchirappalli</v>
      </c>
      <c r="D58" t="str">
        <f>_xlfn.XLOOKUP(collectioncenters[[#This Row],[district]],farms[district],farms[state])</f>
        <v>Tamil Nadu</v>
      </c>
    </row>
    <row r="59" spans="1:4" x14ac:dyDescent="0.25">
      <c r="A59" t="s">
        <v>3807</v>
      </c>
      <c r="B59" t="s">
        <v>1581</v>
      </c>
      <c r="C59" t="str">
        <f>_xlfn.XLOOKUP(collectioncenters[[#This Row],[village]],farms[village],farms[district])</f>
        <v>Tiruchirappalli</v>
      </c>
      <c r="D59" t="str">
        <f>_xlfn.XLOOKUP(collectioncenters[[#This Row],[district]],farms[district],farms[state])</f>
        <v>Tamil Nadu</v>
      </c>
    </row>
    <row r="60" spans="1:4" x14ac:dyDescent="0.25">
      <c r="A60" t="s">
        <v>3808</v>
      </c>
      <c r="B60" t="s">
        <v>475</v>
      </c>
      <c r="C60" t="str">
        <f>_xlfn.XLOOKUP(collectioncenters[[#This Row],[village]],farms[village],farms[district])</f>
        <v>Hisar</v>
      </c>
      <c r="D60" t="str">
        <f>_xlfn.XLOOKUP(collectioncenters[[#This Row],[district]],farms[district],farms[state])</f>
        <v>Haryana</v>
      </c>
    </row>
    <row r="61" spans="1:4" x14ac:dyDescent="0.25">
      <c r="A61" t="s">
        <v>3809</v>
      </c>
      <c r="B61" t="s">
        <v>713</v>
      </c>
      <c r="C61" t="str">
        <f>_xlfn.XLOOKUP(collectioncenters[[#This Row],[village]],farms[village],farms[district])</f>
        <v>Ludhiana</v>
      </c>
      <c r="D61" t="str">
        <f>_xlfn.XLOOKUP(collectioncenters[[#This Row],[district]],farms[district],farms[state])</f>
        <v>Punjab</v>
      </c>
    </row>
    <row r="62" spans="1:4" x14ac:dyDescent="0.25">
      <c r="A62" t="s">
        <v>3810</v>
      </c>
      <c r="B62" t="s">
        <v>592</v>
      </c>
      <c r="C62" t="str">
        <f>_xlfn.XLOOKUP(collectioncenters[[#This Row],[village]],farms[village],farms[district])</f>
        <v>Bikaner</v>
      </c>
      <c r="D62" t="str">
        <f>_xlfn.XLOOKUP(collectioncenters[[#This Row],[district]],farms[district],farms[state])</f>
        <v>Rajasthan</v>
      </c>
    </row>
    <row r="63" spans="1:4" x14ac:dyDescent="0.25">
      <c r="A63" t="s">
        <v>3811</v>
      </c>
      <c r="B63" t="s">
        <v>1112</v>
      </c>
      <c r="C63" t="str">
        <f>_xlfn.XLOOKUP(collectioncenters[[#This Row],[village]],farms[village],farms[district])</f>
        <v>Gurugram</v>
      </c>
      <c r="D63" t="str">
        <f>_xlfn.XLOOKUP(collectioncenters[[#This Row],[district]],farms[district],farms[state])</f>
        <v>Haryana</v>
      </c>
    </row>
    <row r="64" spans="1:4" x14ac:dyDescent="0.25">
      <c r="A64" t="s">
        <v>3812</v>
      </c>
      <c r="B64" t="s">
        <v>2226</v>
      </c>
      <c r="C64" t="str">
        <f>_xlfn.XLOOKUP(collectioncenters[[#This Row],[village]],farms[village],farms[district])</f>
        <v>Panipat</v>
      </c>
      <c r="D64" t="str">
        <f>_xlfn.XLOOKUP(collectioncenters[[#This Row],[district]],farms[district],farms[state])</f>
        <v>Haryana</v>
      </c>
    </row>
    <row r="65" spans="1:4" x14ac:dyDescent="0.25">
      <c r="A65" t="s">
        <v>3813</v>
      </c>
      <c r="B65" t="s">
        <v>1424</v>
      </c>
      <c r="C65" t="str">
        <f>_xlfn.XLOOKUP(collectioncenters[[#This Row],[village]],farms[village],farms[district])</f>
        <v>Tiruchirappalli</v>
      </c>
      <c r="D65" t="str">
        <f>_xlfn.XLOOKUP(collectioncenters[[#This Row],[district]],farms[district],farms[state])</f>
        <v>Tamil Nadu</v>
      </c>
    </row>
    <row r="66" spans="1:4" x14ac:dyDescent="0.25">
      <c r="A66" t="s">
        <v>3814</v>
      </c>
      <c r="B66" t="s">
        <v>373</v>
      </c>
      <c r="C66" t="str">
        <f>_xlfn.XLOOKUP(collectioncenters[[#This Row],[village]],farms[village],farms[district])</f>
        <v>Patiala</v>
      </c>
      <c r="D66" t="str">
        <f>_xlfn.XLOOKUP(collectioncenters[[#This Row],[district]],farms[district],farms[state])</f>
        <v>Punjab</v>
      </c>
    </row>
    <row r="67" spans="1:4" x14ac:dyDescent="0.25">
      <c r="A67" t="s">
        <v>3815</v>
      </c>
      <c r="B67" t="s">
        <v>335</v>
      </c>
      <c r="C67" t="str">
        <f>_xlfn.XLOOKUP(collectioncenters[[#This Row],[village]],farms[village],farms[district])</f>
        <v>Chennai</v>
      </c>
      <c r="D67" t="str">
        <f>_xlfn.XLOOKUP(collectioncenters[[#This Row],[district]],farms[district],farms[state])</f>
        <v>Tamil Nadu</v>
      </c>
    </row>
    <row r="68" spans="1:4" x14ac:dyDescent="0.25">
      <c r="A68" t="s">
        <v>3816</v>
      </c>
      <c r="B68" t="s">
        <v>228</v>
      </c>
      <c r="C68" t="str">
        <f>_xlfn.XLOOKUP(collectioncenters[[#This Row],[village]],farms[village],farms[district])</f>
        <v>Belgaum</v>
      </c>
      <c r="D68" t="str">
        <f>_xlfn.XLOOKUP(collectioncenters[[#This Row],[district]],farms[district],farms[state])</f>
        <v>Karnataka</v>
      </c>
    </row>
    <row r="69" spans="1:4" x14ac:dyDescent="0.25">
      <c r="A69" t="s">
        <v>3817</v>
      </c>
      <c r="B69" t="s">
        <v>481</v>
      </c>
      <c r="C69" t="str">
        <f>_xlfn.XLOOKUP(collectioncenters[[#This Row],[village]],farms[village],farms[district])</f>
        <v>Jaipur</v>
      </c>
      <c r="D69" t="str">
        <f>_xlfn.XLOOKUP(collectioncenters[[#This Row],[district]],farms[district],farms[state])</f>
        <v>Rajasthan</v>
      </c>
    </row>
    <row r="70" spans="1:4" x14ac:dyDescent="0.25">
      <c r="A70" t="s">
        <v>3818</v>
      </c>
      <c r="B70" t="s">
        <v>3206</v>
      </c>
      <c r="C70" t="str">
        <f>_xlfn.XLOOKUP(collectioncenters[[#This Row],[village]],farms[village],farms[district])</f>
        <v>Mumbai Suburban</v>
      </c>
      <c r="D70" t="str">
        <f>_xlfn.XLOOKUP(collectioncenters[[#This Row],[district]],farms[district],farms[state])</f>
        <v>Maharashtra</v>
      </c>
    </row>
    <row r="71" spans="1:4" x14ac:dyDescent="0.25">
      <c r="A71" t="s">
        <v>3819</v>
      </c>
      <c r="B71" t="s">
        <v>457</v>
      </c>
      <c r="C71" t="str">
        <f>_xlfn.XLOOKUP(collectioncenters[[#This Row],[village]],farms[village],farms[district])</f>
        <v>Surat</v>
      </c>
      <c r="D71" t="str">
        <f>_xlfn.XLOOKUP(collectioncenters[[#This Row],[district]],farms[district],farms[state])</f>
        <v>Gujarat</v>
      </c>
    </row>
    <row r="72" spans="1:4" x14ac:dyDescent="0.25">
      <c r="A72" t="s">
        <v>3820</v>
      </c>
      <c r="B72" t="s">
        <v>580</v>
      </c>
      <c r="C72" t="str">
        <f>_xlfn.XLOOKUP(collectioncenters[[#This Row],[village]],farms[village],farms[district])</f>
        <v>Gurugram</v>
      </c>
      <c r="D72" t="str">
        <f>_xlfn.XLOOKUP(collectioncenters[[#This Row],[district]],farms[district],farms[state])</f>
        <v>Haryana</v>
      </c>
    </row>
    <row r="73" spans="1:4" x14ac:dyDescent="0.25">
      <c r="A73" t="s">
        <v>3821</v>
      </c>
      <c r="B73" t="s">
        <v>626</v>
      </c>
      <c r="C73" t="str">
        <f>_xlfn.XLOOKUP(collectioncenters[[#This Row],[village]],farms[village],farms[district])</f>
        <v>Chennai</v>
      </c>
      <c r="D73" t="str">
        <f>_xlfn.XLOOKUP(collectioncenters[[#This Row],[district]],farms[district],farms[state])</f>
        <v>Tamil Nadu</v>
      </c>
    </row>
    <row r="74" spans="1:4" x14ac:dyDescent="0.25">
      <c r="A74" t="s">
        <v>3822</v>
      </c>
      <c r="B74" t="s">
        <v>446</v>
      </c>
      <c r="C74" t="str">
        <f>_xlfn.XLOOKUP(collectioncenters[[#This Row],[village]],farms[village],farms[district])</f>
        <v>Patiala</v>
      </c>
      <c r="D74" t="str">
        <f>_xlfn.XLOOKUP(collectioncenters[[#This Row],[district]],farms[district],farms[state])</f>
        <v>Punjab</v>
      </c>
    </row>
    <row r="75" spans="1:4" x14ac:dyDescent="0.25">
      <c r="A75" t="s">
        <v>3823</v>
      </c>
      <c r="B75" t="s">
        <v>682</v>
      </c>
      <c r="C75" t="str">
        <f>_xlfn.XLOOKUP(collectioncenters[[#This Row],[village]],farms[village],farms[district])</f>
        <v>Chennai</v>
      </c>
      <c r="D75" t="str">
        <f>_xlfn.XLOOKUP(collectioncenters[[#This Row],[district]],farms[district],farms[state])</f>
        <v>Tamil Nadu</v>
      </c>
    </row>
    <row r="76" spans="1:4" x14ac:dyDescent="0.25">
      <c r="A76" t="s">
        <v>3824</v>
      </c>
      <c r="B76" t="s">
        <v>567</v>
      </c>
      <c r="C76" t="str">
        <f>_xlfn.XLOOKUP(collectioncenters[[#This Row],[village]],farms[village],farms[district])</f>
        <v>Jaipur</v>
      </c>
      <c r="D76" t="str">
        <f>_xlfn.XLOOKUP(collectioncenters[[#This Row],[district]],farms[district],farms[state])</f>
        <v>Rajasthan</v>
      </c>
    </row>
    <row r="77" spans="1:4" x14ac:dyDescent="0.25">
      <c r="A77" t="s">
        <v>3825</v>
      </c>
      <c r="B77" t="s">
        <v>746</v>
      </c>
      <c r="C77" t="str">
        <f>_xlfn.XLOOKUP(collectioncenters[[#This Row],[village]],farms[village],farms[district])</f>
        <v>Belgaum</v>
      </c>
      <c r="D77" t="str">
        <f>_xlfn.XLOOKUP(collectioncenters[[#This Row],[district]],farms[district],farms[state])</f>
        <v>Karnataka</v>
      </c>
    </row>
    <row r="78" spans="1:4" x14ac:dyDescent="0.25">
      <c r="A78" t="s">
        <v>3826</v>
      </c>
      <c r="B78" t="s">
        <v>91</v>
      </c>
      <c r="C78" t="str">
        <f>_xlfn.XLOOKUP(collectioncenters[[#This Row],[village]],farms[village],farms[district])</f>
        <v>Pune</v>
      </c>
      <c r="D78" t="str">
        <f>_xlfn.XLOOKUP(collectioncenters[[#This Row],[district]],farms[district],farms[state])</f>
        <v>Maharashtra</v>
      </c>
    </row>
    <row r="79" spans="1:4" x14ac:dyDescent="0.25">
      <c r="A79" t="s">
        <v>3827</v>
      </c>
      <c r="B79" t="s">
        <v>2243</v>
      </c>
      <c r="C79" t="str">
        <f>_xlfn.XLOOKUP(collectioncenters[[#This Row],[village]],farms[village],farms[district])</f>
        <v>Mysore</v>
      </c>
      <c r="D79" t="str">
        <f>_xlfn.XLOOKUP(collectioncenters[[#This Row],[district]],farms[district],farms[state])</f>
        <v>Karnataka</v>
      </c>
    </row>
    <row r="80" spans="1:4" x14ac:dyDescent="0.25">
      <c r="A80" t="s">
        <v>3828</v>
      </c>
      <c r="B80" t="s">
        <v>1101</v>
      </c>
      <c r="C80" t="str">
        <f>_xlfn.XLOOKUP(collectioncenters[[#This Row],[village]],farms[village],farms[district])</f>
        <v>Hisar</v>
      </c>
      <c r="D80" t="str">
        <f>_xlfn.XLOOKUP(collectioncenters[[#This Row],[district]],farms[district],farms[state])</f>
        <v>Haryana</v>
      </c>
    </row>
    <row r="81" spans="1:4" x14ac:dyDescent="0.25">
      <c r="A81" t="s">
        <v>3829</v>
      </c>
      <c r="B81" t="s">
        <v>206</v>
      </c>
      <c r="C81" t="str">
        <f>_xlfn.XLOOKUP(collectioncenters[[#This Row],[village]],farms[village],farms[district])</f>
        <v>Bikaner</v>
      </c>
      <c r="D81" t="str">
        <f>_xlfn.XLOOKUP(collectioncenters[[#This Row],[district]],farms[district],farms[state])</f>
        <v>Rajasthan</v>
      </c>
    </row>
    <row r="82" spans="1:4" x14ac:dyDescent="0.25">
      <c r="A82" t="s">
        <v>3830</v>
      </c>
      <c r="B82" t="s">
        <v>516</v>
      </c>
      <c r="C82" t="str">
        <f>_xlfn.XLOOKUP(collectioncenters[[#This Row],[village]],farms[village],farms[district])</f>
        <v>Pune</v>
      </c>
      <c r="D82" t="str">
        <f>_xlfn.XLOOKUP(collectioncenters[[#This Row],[district]],farms[district],farms[state])</f>
        <v>Maharashtra</v>
      </c>
    </row>
    <row r="83" spans="1:4" x14ac:dyDescent="0.25">
      <c r="A83" t="s">
        <v>3831</v>
      </c>
      <c r="B83" t="s">
        <v>318</v>
      </c>
      <c r="C83" t="str">
        <f>_xlfn.XLOOKUP(collectioncenters[[#This Row],[village]],farms[village],farms[district])</f>
        <v>Anand</v>
      </c>
      <c r="D83" t="str">
        <f>_xlfn.XLOOKUP(collectioncenters[[#This Row],[district]],farms[district],farms[state])</f>
        <v>Gujarat</v>
      </c>
    </row>
    <row r="84" spans="1:4" x14ac:dyDescent="0.25">
      <c r="A84" t="s">
        <v>3832</v>
      </c>
      <c r="B84" t="s">
        <v>1766</v>
      </c>
      <c r="C84" t="str">
        <f>_xlfn.XLOOKUP(collectioncenters[[#This Row],[village]],farms[village],farms[district])</f>
        <v>Amritsar</v>
      </c>
      <c r="D84" t="str">
        <f>_xlfn.XLOOKUP(collectioncenters[[#This Row],[district]],farms[district],farms[state])</f>
        <v>Punjab</v>
      </c>
    </row>
    <row r="85" spans="1:4" x14ac:dyDescent="0.25">
      <c r="A85" t="s">
        <v>3833</v>
      </c>
      <c r="B85" t="s">
        <v>1125</v>
      </c>
      <c r="C85" t="str">
        <f>_xlfn.XLOOKUP(collectioncenters[[#This Row],[village]],farms[village],farms[district])</f>
        <v>Pune</v>
      </c>
      <c r="D85" t="str">
        <f>_xlfn.XLOOKUP(collectioncenters[[#This Row],[district]],farms[district],farms[state])</f>
        <v>Maharashtra</v>
      </c>
    </row>
    <row r="86" spans="1:4" x14ac:dyDescent="0.25">
      <c r="A86" t="s">
        <v>3834</v>
      </c>
      <c r="B86" t="s">
        <v>511</v>
      </c>
      <c r="C86" t="str">
        <f>_xlfn.XLOOKUP(collectioncenters[[#This Row],[village]],farms[village],farms[district])</f>
        <v>Tiruchirappalli</v>
      </c>
      <c r="D86" t="str">
        <f>_xlfn.XLOOKUP(collectioncenters[[#This Row],[district]],farms[district],farms[state])</f>
        <v>Tamil Nadu</v>
      </c>
    </row>
    <row r="87" spans="1:4" x14ac:dyDescent="0.25">
      <c r="A87" t="s">
        <v>3835</v>
      </c>
      <c r="B87" t="s">
        <v>647</v>
      </c>
      <c r="C87" t="str">
        <f>_xlfn.XLOOKUP(collectioncenters[[#This Row],[village]],farms[village],farms[district])</f>
        <v>Udaipur</v>
      </c>
      <c r="D87" t="str">
        <f>_xlfn.XLOOKUP(collectioncenters[[#This Row],[district]],farms[district],farms[state])</f>
        <v>Rajasthan</v>
      </c>
    </row>
    <row r="88" spans="1:4" x14ac:dyDescent="0.25">
      <c r="A88" t="s">
        <v>3836</v>
      </c>
      <c r="B88" t="s">
        <v>762</v>
      </c>
      <c r="C88" t="str">
        <f>_xlfn.XLOOKUP(collectioncenters[[#This Row],[village]],farms[village],farms[district])</f>
        <v>Pune</v>
      </c>
      <c r="D88" t="str">
        <f>_xlfn.XLOOKUP(collectioncenters[[#This Row],[district]],farms[district],farms[state])</f>
        <v>Maharashtra</v>
      </c>
    </row>
    <row r="89" spans="1:4" x14ac:dyDescent="0.25">
      <c r="A89" t="s">
        <v>3837</v>
      </c>
      <c r="B89" t="s">
        <v>257</v>
      </c>
      <c r="C89" t="str">
        <f>_xlfn.XLOOKUP(collectioncenters[[#This Row],[village]],farms[village],farms[district])</f>
        <v>Jodhpur</v>
      </c>
      <c r="D89" t="str">
        <f>_xlfn.XLOOKUP(collectioncenters[[#This Row],[district]],farms[district],farms[state])</f>
        <v>Rajasthan</v>
      </c>
    </row>
    <row r="90" spans="1:4" x14ac:dyDescent="0.25">
      <c r="A90" t="s">
        <v>3838</v>
      </c>
      <c r="B90" t="s">
        <v>329</v>
      </c>
      <c r="C90" t="str">
        <f>_xlfn.XLOOKUP(collectioncenters[[#This Row],[village]],farms[village],farms[district])</f>
        <v>Jalandhar</v>
      </c>
      <c r="D90" t="str">
        <f>_xlfn.XLOOKUP(collectioncenters[[#This Row],[district]],farms[district],farms[state])</f>
        <v>Punjab</v>
      </c>
    </row>
    <row r="91" spans="1:4" x14ac:dyDescent="0.25">
      <c r="A91" t="s">
        <v>3839</v>
      </c>
      <c r="B91" t="s">
        <v>377</v>
      </c>
      <c r="C91" t="str">
        <f>_xlfn.XLOOKUP(collectioncenters[[#This Row],[village]],farms[village],farms[district])</f>
        <v>Coimbatore</v>
      </c>
      <c r="D91" t="str">
        <f>_xlfn.XLOOKUP(collectioncenters[[#This Row],[district]],farms[district],farms[state])</f>
        <v>Tamil Nadu</v>
      </c>
    </row>
    <row r="92" spans="1:4" x14ac:dyDescent="0.25">
      <c r="A92" t="s">
        <v>3840</v>
      </c>
      <c r="B92" t="s">
        <v>1012</v>
      </c>
      <c r="C92" t="str">
        <f>_xlfn.XLOOKUP(collectioncenters[[#This Row],[village]],farms[village],farms[district])</f>
        <v>Nagpur</v>
      </c>
      <c r="D92" t="str">
        <f>_xlfn.XLOOKUP(collectioncenters[[#This Row],[district]],farms[district],farms[state])</f>
        <v>Maharashtra</v>
      </c>
    </row>
    <row r="93" spans="1:4" x14ac:dyDescent="0.25">
      <c r="A93" t="s">
        <v>3841</v>
      </c>
      <c r="B93" t="s">
        <v>923</v>
      </c>
      <c r="C93" t="str">
        <f>_xlfn.XLOOKUP(collectioncenters[[#This Row],[village]],farms[village],farms[district])</f>
        <v>Vadodara</v>
      </c>
      <c r="D93" t="str">
        <f>_xlfn.XLOOKUP(collectioncenters[[#This Row],[district]],farms[district],farms[state])</f>
        <v>Gujarat</v>
      </c>
    </row>
    <row r="94" spans="1:4" x14ac:dyDescent="0.25">
      <c r="A94" t="s">
        <v>3842</v>
      </c>
      <c r="B94" t="s">
        <v>1595</v>
      </c>
      <c r="C94" t="str">
        <f>_xlfn.XLOOKUP(collectioncenters[[#This Row],[village]],farms[village],farms[district])</f>
        <v>Hubli</v>
      </c>
      <c r="D94" t="str">
        <f>_xlfn.XLOOKUP(collectioncenters[[#This Row],[district]],farms[district],farms[state])</f>
        <v>Karnataka</v>
      </c>
    </row>
    <row r="95" spans="1:4" x14ac:dyDescent="0.25">
      <c r="A95" t="s">
        <v>3843</v>
      </c>
      <c r="B95" t="s">
        <v>408</v>
      </c>
      <c r="C95" t="str">
        <f>_xlfn.XLOOKUP(collectioncenters[[#This Row],[village]],farms[village],farms[district])</f>
        <v>Mumbai Suburban</v>
      </c>
      <c r="D95" t="str">
        <f>_xlfn.XLOOKUP(collectioncenters[[#This Row],[district]],farms[district],farms[state])</f>
        <v>Maharashtra</v>
      </c>
    </row>
    <row r="96" spans="1:4" x14ac:dyDescent="0.25">
      <c r="A96" t="s">
        <v>3844</v>
      </c>
      <c r="B96" t="s">
        <v>1056</v>
      </c>
      <c r="C96" t="str">
        <f>_xlfn.XLOOKUP(collectioncenters[[#This Row],[village]],farms[village],farms[district])</f>
        <v>Karnal</v>
      </c>
      <c r="D96" t="str">
        <f>_xlfn.XLOOKUP(collectioncenters[[#This Row],[district]],farms[district],farms[state])</f>
        <v>Haryana</v>
      </c>
    </row>
    <row r="97" spans="1:4" x14ac:dyDescent="0.25">
      <c r="A97" t="s">
        <v>3845</v>
      </c>
      <c r="B97" t="s">
        <v>1290</v>
      </c>
      <c r="C97" t="str">
        <f>_xlfn.XLOOKUP(collectioncenters[[#This Row],[village]],farms[village],farms[district])</f>
        <v>Bikaner</v>
      </c>
      <c r="D97" t="str">
        <f>_xlfn.XLOOKUP(collectioncenters[[#This Row],[district]],farms[district],farms[state])</f>
        <v>Rajasthan</v>
      </c>
    </row>
    <row r="98" spans="1:4" x14ac:dyDescent="0.25">
      <c r="A98" t="s">
        <v>3846</v>
      </c>
      <c r="B98" t="s">
        <v>1260</v>
      </c>
      <c r="C98" t="str">
        <f>_xlfn.XLOOKUP(collectioncenters[[#This Row],[village]],farms[village],farms[district])</f>
        <v>Tiruchirappalli</v>
      </c>
      <c r="D98" t="str">
        <f>_xlfn.XLOOKUP(collectioncenters[[#This Row],[district]],farms[district],farms[state])</f>
        <v>Tamil Nadu</v>
      </c>
    </row>
    <row r="99" spans="1:4" x14ac:dyDescent="0.25">
      <c r="A99" t="s">
        <v>3847</v>
      </c>
      <c r="B99" t="s">
        <v>993</v>
      </c>
      <c r="C99" t="str">
        <f>_xlfn.XLOOKUP(collectioncenters[[#This Row],[village]],farms[village],farms[district])</f>
        <v>Bengaluru Rural</v>
      </c>
      <c r="D99" t="str">
        <f>_xlfn.XLOOKUP(collectioncenters[[#This Row],[district]],farms[district],farms[state])</f>
        <v>Karnataka</v>
      </c>
    </row>
    <row r="100" spans="1:4" x14ac:dyDescent="0.25">
      <c r="A100" t="s">
        <v>3848</v>
      </c>
      <c r="B100" t="s">
        <v>1267</v>
      </c>
      <c r="C100" t="str">
        <f>_xlfn.XLOOKUP(collectioncenters[[#This Row],[village]],farms[village],farms[district])</f>
        <v>Surat</v>
      </c>
      <c r="D100" t="str">
        <f>_xlfn.XLOOKUP(collectioncenters[[#This Row],[district]],farms[district],farms[state])</f>
        <v>Gujarat</v>
      </c>
    </row>
    <row r="101" spans="1:4" x14ac:dyDescent="0.25">
      <c r="A101" t="s">
        <v>3772</v>
      </c>
      <c r="B101" t="s">
        <v>199</v>
      </c>
      <c r="C101" t="str">
        <f>_xlfn.XLOOKUP(collectioncenters[[#This Row],[village]],farms[village],farms[district])</f>
        <v>Pune</v>
      </c>
      <c r="D101" t="str">
        <f>_xlfn.XLOOKUP(collectioncenters[[#This Row],[district]],farms[district],farms[state])</f>
        <v>Maharashtra</v>
      </c>
    </row>
    <row r="102" spans="1:4" x14ac:dyDescent="0.25">
      <c r="A102" t="s">
        <v>3773</v>
      </c>
      <c r="B102" t="s">
        <v>1453</v>
      </c>
      <c r="C102" t="str">
        <f>_xlfn.XLOOKUP(collectioncenters[[#This Row],[village]],farms[village],farms[district])</f>
        <v>Ludhiana</v>
      </c>
      <c r="D102" t="str">
        <f>_xlfn.XLOOKUP(collectioncenters[[#This Row],[district]],farms[district],farms[state])</f>
        <v>Punjab</v>
      </c>
    </row>
    <row r="103" spans="1:4" x14ac:dyDescent="0.25">
      <c r="A103" t="s">
        <v>3774</v>
      </c>
      <c r="B103" t="s">
        <v>780</v>
      </c>
      <c r="C103" t="str">
        <f>_xlfn.XLOOKUP(collectioncenters[[#This Row],[village]],farms[village],farms[district])</f>
        <v>Bengaluru Rural</v>
      </c>
      <c r="D103" t="str">
        <f>_xlfn.XLOOKUP(collectioncenters[[#This Row],[district]],farms[district],farms[state])</f>
        <v>Karnataka</v>
      </c>
    </row>
    <row r="104" spans="1:4" x14ac:dyDescent="0.25">
      <c r="A104" t="s">
        <v>3775</v>
      </c>
      <c r="B104" t="s">
        <v>750</v>
      </c>
      <c r="C104" t="str">
        <f>_xlfn.XLOOKUP(collectioncenters[[#This Row],[village]],farms[village],farms[district])</f>
        <v>Bengaluru Rural</v>
      </c>
      <c r="D104" t="str">
        <f>_xlfn.XLOOKUP(collectioncenters[[#This Row],[district]],farms[district],farms[state])</f>
        <v>Karnataka</v>
      </c>
    </row>
    <row r="105" spans="1:4" x14ac:dyDescent="0.25">
      <c r="A105" t="s">
        <v>3776</v>
      </c>
      <c r="B105" t="s">
        <v>1227</v>
      </c>
      <c r="C105" t="str">
        <f>_xlfn.XLOOKUP(collectioncenters[[#This Row],[village]],farms[village],farms[district])</f>
        <v>Tiruchirappalli</v>
      </c>
      <c r="D105" t="str">
        <f>_xlfn.XLOOKUP(collectioncenters[[#This Row],[district]],farms[district],farms[state])</f>
        <v>Tamil Nadu</v>
      </c>
    </row>
    <row r="106" spans="1:4" x14ac:dyDescent="0.25">
      <c r="A106" t="s">
        <v>3777</v>
      </c>
      <c r="B106" t="s">
        <v>789</v>
      </c>
      <c r="C106" t="str">
        <f>_xlfn.XLOOKUP(collectioncenters[[#This Row],[village]],farms[village],farms[district])</f>
        <v>Ahmedabad</v>
      </c>
      <c r="D106" t="str">
        <f>_xlfn.XLOOKUP(collectioncenters[[#This Row],[district]],farms[district],farms[state])</f>
        <v>Gujarat</v>
      </c>
    </row>
    <row r="107" spans="1:4" x14ac:dyDescent="0.25">
      <c r="A107" t="s">
        <v>3778</v>
      </c>
      <c r="B107" t="s">
        <v>132</v>
      </c>
      <c r="C107" t="str">
        <f>_xlfn.XLOOKUP(collectioncenters[[#This Row],[village]],farms[village],farms[district])</f>
        <v>Hubli</v>
      </c>
      <c r="D107" t="str">
        <f>_xlfn.XLOOKUP(collectioncenters[[#This Row],[district]],farms[district],farms[state])</f>
        <v>Karnataka</v>
      </c>
    </row>
    <row r="108" spans="1:4" x14ac:dyDescent="0.25">
      <c r="A108" t="s">
        <v>3779</v>
      </c>
      <c r="B108" t="s">
        <v>114</v>
      </c>
      <c r="C108" t="str">
        <f>_xlfn.XLOOKUP(collectioncenters[[#This Row],[village]],farms[village],farms[district])</f>
        <v>Gurugram</v>
      </c>
      <c r="D108" t="str">
        <f>_xlfn.XLOOKUP(collectioncenters[[#This Row],[district]],farms[district],farms[state])</f>
        <v>Haryana</v>
      </c>
    </row>
    <row r="109" spans="1:4" x14ac:dyDescent="0.25">
      <c r="A109" t="s">
        <v>3780</v>
      </c>
      <c r="B109" t="s">
        <v>732</v>
      </c>
      <c r="C109" t="str">
        <f>_xlfn.XLOOKUP(collectioncenters[[#This Row],[village]],farms[village],farms[district])</f>
        <v>Bikaner</v>
      </c>
      <c r="D109" t="str">
        <f>_xlfn.XLOOKUP(collectioncenters[[#This Row],[district]],farms[district],farms[state])</f>
        <v>Rajasthan</v>
      </c>
    </row>
    <row r="110" spans="1:4" x14ac:dyDescent="0.25">
      <c r="A110" t="s">
        <v>3781</v>
      </c>
      <c r="B110" t="s">
        <v>532</v>
      </c>
      <c r="C110" t="str">
        <f>_xlfn.XLOOKUP(collectioncenters[[#This Row],[village]],farms[village],farms[district])</f>
        <v>Anand</v>
      </c>
      <c r="D110" t="str">
        <f>_xlfn.XLOOKUP(collectioncenters[[#This Row],[district]],farms[district],farms[state])</f>
        <v>Gujarat</v>
      </c>
    </row>
    <row r="111" spans="1:4" x14ac:dyDescent="0.25">
      <c r="A111" t="s">
        <v>3782</v>
      </c>
      <c r="B111" t="s">
        <v>527</v>
      </c>
      <c r="C111" t="str">
        <f>_xlfn.XLOOKUP(collectioncenters[[#This Row],[village]],farms[village],farms[district])</f>
        <v>Bikaner</v>
      </c>
      <c r="D111" t="str">
        <f>_xlfn.XLOOKUP(collectioncenters[[#This Row],[district]],farms[district],farms[state])</f>
        <v>Rajasthan</v>
      </c>
    </row>
    <row r="112" spans="1:4" x14ac:dyDescent="0.25">
      <c r="A112" t="s">
        <v>3783</v>
      </c>
      <c r="B112" t="s">
        <v>931</v>
      </c>
      <c r="C112" t="str">
        <f>_xlfn.XLOOKUP(collectioncenters[[#This Row],[village]],farms[village],farms[district])</f>
        <v>Surat</v>
      </c>
      <c r="D112" t="str">
        <f>_xlfn.XLOOKUP(collectioncenters[[#This Row],[district]],farms[district],farms[state])</f>
        <v>Gujarat</v>
      </c>
    </row>
    <row r="113" spans="1:4" x14ac:dyDescent="0.25">
      <c r="A113" t="s">
        <v>3784</v>
      </c>
      <c r="B113" t="s">
        <v>277</v>
      </c>
      <c r="C113" t="str">
        <f>_xlfn.XLOOKUP(collectioncenters[[#This Row],[village]],farms[village],farms[district])</f>
        <v>Mumbai Suburban</v>
      </c>
      <c r="D113" t="str">
        <f>_xlfn.XLOOKUP(collectioncenters[[#This Row],[district]],farms[district],farms[state])</f>
        <v>Maharashtra</v>
      </c>
    </row>
    <row r="114" spans="1:4" x14ac:dyDescent="0.25">
      <c r="A114" t="s">
        <v>3785</v>
      </c>
      <c r="B114" t="s">
        <v>68</v>
      </c>
      <c r="C114" t="str">
        <f>_xlfn.XLOOKUP(collectioncenters[[#This Row],[village]],farms[village],farms[district])</f>
        <v>Hubli</v>
      </c>
      <c r="D114" t="str">
        <f>_xlfn.XLOOKUP(collectioncenters[[#This Row],[district]],farms[district],farms[state])</f>
        <v>Karnataka</v>
      </c>
    </row>
    <row r="115" spans="1:4" x14ac:dyDescent="0.25">
      <c r="A115" t="s">
        <v>3786</v>
      </c>
      <c r="B115" t="s">
        <v>306</v>
      </c>
      <c r="C115" t="str">
        <f>_xlfn.XLOOKUP(collectioncenters[[#This Row],[village]],farms[village],farms[district])</f>
        <v>Nagpur</v>
      </c>
      <c r="D115" t="str">
        <f>_xlfn.XLOOKUP(collectioncenters[[#This Row],[district]],farms[district],farms[state])</f>
        <v>Maharashtra</v>
      </c>
    </row>
    <row r="116" spans="1:4" x14ac:dyDescent="0.25">
      <c r="A116" t="s">
        <v>3787</v>
      </c>
      <c r="B116" t="s">
        <v>1083</v>
      </c>
      <c r="C116" t="str">
        <f>_xlfn.XLOOKUP(collectioncenters[[#This Row],[village]],farms[village],farms[district])</f>
        <v>Mumbai Suburban</v>
      </c>
      <c r="D116" t="str">
        <f>_xlfn.XLOOKUP(collectioncenters[[#This Row],[district]],farms[district],farms[state])</f>
        <v>Maharashtra</v>
      </c>
    </row>
    <row r="117" spans="1:4" x14ac:dyDescent="0.25">
      <c r="A117" t="s">
        <v>3788</v>
      </c>
      <c r="B117" t="s">
        <v>102</v>
      </c>
      <c r="C117" t="str">
        <f>_xlfn.XLOOKUP(collectioncenters[[#This Row],[village]],farms[village],farms[district])</f>
        <v>Amritsar</v>
      </c>
      <c r="D117" t="str">
        <f>_xlfn.XLOOKUP(collectioncenters[[#This Row],[district]],farms[district],farms[state])</f>
        <v>Punjab</v>
      </c>
    </row>
    <row r="118" spans="1:4" x14ac:dyDescent="0.25">
      <c r="A118" t="s">
        <v>3789</v>
      </c>
      <c r="B118" t="s">
        <v>1067</v>
      </c>
      <c r="C118" t="str">
        <f>_xlfn.XLOOKUP(collectioncenters[[#This Row],[village]],farms[village],farms[district])</f>
        <v>Mysore</v>
      </c>
      <c r="D118" t="str">
        <f>_xlfn.XLOOKUP(collectioncenters[[#This Row],[district]],farms[district],farms[state])</f>
        <v>Karnataka</v>
      </c>
    </row>
    <row r="119" spans="1:4" x14ac:dyDescent="0.25">
      <c r="A119" t="s">
        <v>3790</v>
      </c>
      <c r="B119" t="s">
        <v>359</v>
      </c>
      <c r="C119" t="str">
        <f>_xlfn.XLOOKUP(collectioncenters[[#This Row],[village]],farms[village],farms[district])</f>
        <v>Coimbatore</v>
      </c>
      <c r="D119" t="str">
        <f>_xlfn.XLOOKUP(collectioncenters[[#This Row],[district]],farms[district],farms[state])</f>
        <v>Tamil Nadu</v>
      </c>
    </row>
    <row r="120" spans="1:4" x14ac:dyDescent="0.25">
      <c r="A120" t="s">
        <v>3849</v>
      </c>
      <c r="B120" t="s">
        <v>573</v>
      </c>
      <c r="C120" t="str">
        <f>_xlfn.XLOOKUP(collectioncenters[[#This Row],[village]],farms[village],farms[district])</f>
        <v>Ludhiana</v>
      </c>
      <c r="D120" t="str">
        <f>_xlfn.XLOOKUP(collectioncenters[[#This Row],[district]],farms[district],farms[state])</f>
        <v>Punjab</v>
      </c>
    </row>
    <row r="121" spans="1:4" x14ac:dyDescent="0.25">
      <c r="A121" t="s">
        <v>3850</v>
      </c>
      <c r="B121" t="s">
        <v>1088</v>
      </c>
      <c r="C121" t="str">
        <f>_xlfn.XLOOKUP(collectioncenters[[#This Row],[village]],farms[village],farms[district])</f>
        <v>Jalandhar</v>
      </c>
      <c r="D121" t="str">
        <f>_xlfn.XLOOKUP(collectioncenters[[#This Row],[district]],farms[district],farms[state])</f>
        <v>Punjab</v>
      </c>
    </row>
    <row r="122" spans="1:4" x14ac:dyDescent="0.25">
      <c r="A122" t="s">
        <v>3851</v>
      </c>
      <c r="B122" t="s">
        <v>1157</v>
      </c>
      <c r="C122" t="str">
        <f>_xlfn.XLOOKUP(collectioncenters[[#This Row],[village]],farms[village],farms[district])</f>
        <v>Jaipur</v>
      </c>
      <c r="D122" t="str">
        <f>_xlfn.XLOOKUP(collectioncenters[[#This Row],[district]],farms[district],farms[state])</f>
        <v>Rajasthan</v>
      </c>
    </row>
    <row r="123" spans="1:4" x14ac:dyDescent="0.25">
      <c r="A123" t="s">
        <v>3852</v>
      </c>
      <c r="B123" t="s">
        <v>830</v>
      </c>
      <c r="C123" t="str">
        <f>_xlfn.XLOOKUP(collectioncenters[[#This Row],[village]],farms[village],farms[district])</f>
        <v>Udaipur</v>
      </c>
      <c r="D123" t="str">
        <f>_xlfn.XLOOKUP(collectioncenters[[#This Row],[district]],farms[district],farms[state])</f>
        <v>Rajasthan</v>
      </c>
    </row>
    <row r="124" spans="1:4" x14ac:dyDescent="0.25">
      <c r="A124" t="s">
        <v>3853</v>
      </c>
      <c r="B124" t="s">
        <v>398</v>
      </c>
      <c r="C124" t="str">
        <f>_xlfn.XLOOKUP(collectioncenters[[#This Row],[village]],farms[village],farms[district])</f>
        <v>Mumbai Suburban</v>
      </c>
      <c r="D124" t="str">
        <f>_xlfn.XLOOKUP(collectioncenters[[#This Row],[district]],farms[district],farms[state])</f>
        <v>Maharashtra</v>
      </c>
    </row>
    <row r="125" spans="1:4" x14ac:dyDescent="0.25">
      <c r="A125" t="s">
        <v>3854</v>
      </c>
      <c r="B125" t="s">
        <v>1521</v>
      </c>
      <c r="C125" t="str">
        <f>_xlfn.XLOOKUP(collectioncenters[[#This Row],[village]],farms[village],farms[district])</f>
        <v>Madurai</v>
      </c>
      <c r="D125" t="str">
        <f>_xlfn.XLOOKUP(collectioncenters[[#This Row],[district]],farms[district],farms[state])</f>
        <v>Tamil Nadu</v>
      </c>
    </row>
    <row r="126" spans="1:4" x14ac:dyDescent="0.25">
      <c r="A126" t="s">
        <v>3855</v>
      </c>
      <c r="B126" t="s">
        <v>1145</v>
      </c>
      <c r="C126" t="str">
        <f>_xlfn.XLOOKUP(collectioncenters[[#This Row],[village]],farms[village],farms[district])</f>
        <v>Madurai</v>
      </c>
      <c r="D126" t="str">
        <f>_xlfn.XLOOKUP(collectioncenters[[#This Row],[district]],farms[district],farms[state])</f>
        <v>Tamil Nadu</v>
      </c>
    </row>
    <row r="127" spans="1:4" x14ac:dyDescent="0.25">
      <c r="A127" t="s">
        <v>3856</v>
      </c>
      <c r="B127" t="s">
        <v>678</v>
      </c>
      <c r="C127" t="str">
        <f>_xlfn.XLOOKUP(collectioncenters[[#This Row],[village]],farms[village],farms[district])</f>
        <v>Udaipur</v>
      </c>
      <c r="D127" t="str">
        <f>_xlfn.XLOOKUP(collectioncenters[[#This Row],[district]],farms[district],farms[state])</f>
        <v>Rajasthan</v>
      </c>
    </row>
    <row r="128" spans="1:4" x14ac:dyDescent="0.25">
      <c r="A128" t="s">
        <v>3857</v>
      </c>
      <c r="B128" t="s">
        <v>490</v>
      </c>
      <c r="C128" t="str">
        <f>_xlfn.XLOOKUP(collectioncenters[[#This Row],[village]],farms[village],farms[district])</f>
        <v>Tiruchirappalli</v>
      </c>
      <c r="D128" t="str">
        <f>_xlfn.XLOOKUP(collectioncenters[[#This Row],[district]],farms[district],farms[state])</f>
        <v>Tamil Nadu</v>
      </c>
    </row>
    <row r="129" spans="1:4" x14ac:dyDescent="0.25">
      <c r="A129" t="s">
        <v>3858</v>
      </c>
      <c r="B129" t="s">
        <v>927</v>
      </c>
      <c r="C129" t="str">
        <f>_xlfn.XLOOKUP(collectioncenters[[#This Row],[village]],farms[village],farms[district])</f>
        <v>Karnal</v>
      </c>
      <c r="D129" t="str">
        <f>_xlfn.XLOOKUP(collectioncenters[[#This Row],[district]],farms[district],farms[state])</f>
        <v>Haryana</v>
      </c>
    </row>
    <row r="130" spans="1:4" x14ac:dyDescent="0.25">
      <c r="A130" t="s">
        <v>3859</v>
      </c>
      <c r="B130" t="s">
        <v>798</v>
      </c>
      <c r="C130" t="str">
        <f>_xlfn.XLOOKUP(collectioncenters[[#This Row],[village]],farms[village],farms[district])</f>
        <v>Vadodara</v>
      </c>
      <c r="D130" t="str">
        <f>_xlfn.XLOOKUP(collectioncenters[[#This Row],[district]],farms[district],farms[state])</f>
        <v>Gujarat</v>
      </c>
    </row>
    <row r="131" spans="1:4" x14ac:dyDescent="0.25">
      <c r="A131" t="s">
        <v>3860</v>
      </c>
      <c r="B131" t="s">
        <v>1732</v>
      </c>
      <c r="C131" t="str">
        <f>_xlfn.XLOOKUP(collectioncenters[[#This Row],[village]],farms[village],farms[district])</f>
        <v>Mumbai Suburban</v>
      </c>
      <c r="D131" t="str">
        <f>_xlfn.XLOOKUP(collectioncenters[[#This Row],[district]],farms[district],farms[state])</f>
        <v>Maharashtra</v>
      </c>
    </row>
    <row r="132" spans="1:4" x14ac:dyDescent="0.25">
      <c r="A132" t="s">
        <v>3861</v>
      </c>
      <c r="B132" t="s">
        <v>268</v>
      </c>
      <c r="C132" t="str">
        <f>_xlfn.XLOOKUP(collectioncenters[[#This Row],[village]],farms[village],farms[district])</f>
        <v>Mumbai Suburban</v>
      </c>
      <c r="D132" t="str">
        <f>_xlfn.XLOOKUP(collectioncenters[[#This Row],[district]],farms[district],farms[state])</f>
        <v>Maharashtra</v>
      </c>
    </row>
    <row r="133" spans="1:4" x14ac:dyDescent="0.25">
      <c r="A133" t="s">
        <v>3862</v>
      </c>
      <c r="B133" t="s">
        <v>1175</v>
      </c>
      <c r="C133" t="str">
        <f>_xlfn.XLOOKUP(collectioncenters[[#This Row],[village]],farms[village],farms[district])</f>
        <v>Bengaluru Rural</v>
      </c>
      <c r="D133" t="str">
        <f>_xlfn.XLOOKUP(collectioncenters[[#This Row],[district]],farms[district],farms[state])</f>
        <v>Karnataka</v>
      </c>
    </row>
    <row r="134" spans="1:4" x14ac:dyDescent="0.25">
      <c r="A134" t="s">
        <v>3863</v>
      </c>
      <c r="B134" t="s">
        <v>366</v>
      </c>
      <c r="C134" t="str">
        <f>_xlfn.XLOOKUP(collectioncenters[[#This Row],[village]],farms[village],farms[district])</f>
        <v>Jodhpur</v>
      </c>
      <c r="D134" t="str">
        <f>_xlfn.XLOOKUP(collectioncenters[[#This Row],[district]],farms[district],farms[state])</f>
        <v>Rajasthan</v>
      </c>
    </row>
    <row r="135" spans="1:4" x14ac:dyDescent="0.25">
      <c r="A135" t="s">
        <v>3864</v>
      </c>
      <c r="B135" t="s">
        <v>123</v>
      </c>
      <c r="C135" t="str">
        <f>_xlfn.XLOOKUP(collectioncenters[[#This Row],[village]],farms[village],farms[district])</f>
        <v>Surat</v>
      </c>
      <c r="D135" t="str">
        <f>_xlfn.XLOOKUP(collectioncenters[[#This Row],[district]],farms[district],farms[state])</f>
        <v>Gujarat</v>
      </c>
    </row>
    <row r="136" spans="1:4" x14ac:dyDescent="0.25">
      <c r="A136" t="s">
        <v>3865</v>
      </c>
      <c r="B136" t="s">
        <v>2078</v>
      </c>
      <c r="C136" t="str">
        <f>_xlfn.XLOOKUP(collectioncenters[[#This Row],[village]],farms[village],farms[district])</f>
        <v>Belgaum</v>
      </c>
      <c r="D136" t="str">
        <f>_xlfn.XLOOKUP(collectioncenters[[#This Row],[district]],farms[district],farms[state])</f>
        <v>Karnataka</v>
      </c>
    </row>
    <row r="137" spans="1:4" x14ac:dyDescent="0.25">
      <c r="A137" t="s">
        <v>3866</v>
      </c>
      <c r="B137" t="s">
        <v>80</v>
      </c>
      <c r="C137" t="str">
        <f>_xlfn.XLOOKUP(collectioncenters[[#This Row],[village]],farms[village],farms[district])</f>
        <v>Coimbatore</v>
      </c>
      <c r="D137" t="str">
        <f>_xlfn.XLOOKUP(collectioncenters[[#This Row],[district]],farms[district],farms[state])</f>
        <v>Tamil Nadu</v>
      </c>
    </row>
    <row r="138" spans="1:4" x14ac:dyDescent="0.25">
      <c r="A138" t="s">
        <v>3867</v>
      </c>
      <c r="B138" t="s">
        <v>463</v>
      </c>
      <c r="C138" t="str">
        <f>_xlfn.XLOOKUP(collectioncenters[[#This Row],[village]],farms[village],farms[district])</f>
        <v>Nagpur</v>
      </c>
      <c r="D138" t="str">
        <f>_xlfn.XLOOKUP(collectioncenters[[#This Row],[district]],farms[district],farms[state])</f>
        <v>Maharashtra</v>
      </c>
    </row>
    <row r="139" spans="1:4" x14ac:dyDescent="0.25">
      <c r="A139" t="s">
        <v>3868</v>
      </c>
      <c r="B139" t="s">
        <v>825</v>
      </c>
      <c r="C139" t="str">
        <f>_xlfn.XLOOKUP(collectioncenters[[#This Row],[village]],farms[village],farms[district])</f>
        <v>Anand</v>
      </c>
      <c r="D139" t="str">
        <f>_xlfn.XLOOKUP(collectioncenters[[#This Row],[district]],farms[district],farms[state])</f>
        <v>Gujarat</v>
      </c>
    </row>
    <row r="140" spans="1:4" x14ac:dyDescent="0.25">
      <c r="A140" t="s">
        <v>3869</v>
      </c>
      <c r="B140" t="s">
        <v>1752</v>
      </c>
      <c r="C140" t="str">
        <f>_xlfn.XLOOKUP(collectioncenters[[#This Row],[village]],farms[village],farms[district])</f>
        <v>Panipat</v>
      </c>
      <c r="D140" t="str">
        <f>_xlfn.XLOOKUP(collectioncenters[[#This Row],[district]],farms[district],farms[state])</f>
        <v>Haryana</v>
      </c>
    </row>
    <row r="141" spans="1:4" x14ac:dyDescent="0.25">
      <c r="A141" t="s">
        <v>3870</v>
      </c>
      <c r="B141" t="s">
        <v>1785</v>
      </c>
      <c r="C141" t="str">
        <f>_xlfn.XLOOKUP(collectioncenters[[#This Row],[village]],farms[village],farms[district])</f>
        <v>Bengaluru Rural</v>
      </c>
      <c r="D141" t="str">
        <f>_xlfn.XLOOKUP(collectioncenters[[#This Row],[district]],farms[district],farms[state])</f>
        <v>Karnataka</v>
      </c>
    </row>
    <row r="142" spans="1:4" x14ac:dyDescent="0.25">
      <c r="A142" t="s">
        <v>3871</v>
      </c>
      <c r="B142" t="s">
        <v>587</v>
      </c>
      <c r="C142" t="str">
        <f>_xlfn.XLOOKUP(collectioncenters[[#This Row],[village]],farms[village],farms[district])</f>
        <v>Anand</v>
      </c>
      <c r="D142" t="str">
        <f>_xlfn.XLOOKUP(collectioncenters[[#This Row],[district]],farms[district],farms[state])</f>
        <v>Gujarat</v>
      </c>
    </row>
    <row r="143" spans="1:4" x14ac:dyDescent="0.25">
      <c r="A143" t="s">
        <v>3872</v>
      </c>
      <c r="B143" t="s">
        <v>1278</v>
      </c>
      <c r="C143" t="str">
        <f>_xlfn.XLOOKUP(collectioncenters[[#This Row],[village]],farms[village],farms[district])</f>
        <v>Nashik</v>
      </c>
      <c r="D143" t="str">
        <f>_xlfn.XLOOKUP(collectioncenters[[#This Row],[district]],farms[district],farms[state])</f>
        <v>Maharashtra</v>
      </c>
    </row>
    <row r="144" spans="1:4" x14ac:dyDescent="0.25">
      <c r="A144" t="s">
        <v>3873</v>
      </c>
      <c r="B144" t="s">
        <v>419</v>
      </c>
      <c r="C144" t="str">
        <f>_xlfn.XLOOKUP(collectioncenters[[#This Row],[village]],farms[village],farms[district])</f>
        <v>Mysore</v>
      </c>
      <c r="D144" t="str">
        <f>_xlfn.XLOOKUP(collectioncenters[[#This Row],[district]],farms[district],farms[state])</f>
        <v>Karnataka</v>
      </c>
    </row>
    <row r="145" spans="1:4" x14ac:dyDescent="0.25">
      <c r="A145" t="s">
        <v>3874</v>
      </c>
      <c r="B145" t="s">
        <v>835</v>
      </c>
      <c r="C145" t="str">
        <f>_xlfn.XLOOKUP(collectioncenters[[#This Row],[village]],farms[village],farms[district])</f>
        <v>Bengaluru Rural</v>
      </c>
      <c r="D145" t="str">
        <f>_xlfn.XLOOKUP(collectioncenters[[#This Row],[district]],farms[district],farms[state])</f>
        <v>Karnataka</v>
      </c>
    </row>
    <row r="146" spans="1:4" x14ac:dyDescent="0.25">
      <c r="A146" t="s">
        <v>3875</v>
      </c>
      <c r="B146" t="s">
        <v>2094</v>
      </c>
      <c r="C146" t="str">
        <f>_xlfn.XLOOKUP(collectioncenters[[#This Row],[village]],farms[village],farms[district])</f>
        <v>Jalandhar</v>
      </c>
      <c r="D146" t="str">
        <f>_xlfn.XLOOKUP(collectioncenters[[#This Row],[district]],farms[district],farms[state])</f>
        <v>Punjab</v>
      </c>
    </row>
    <row r="147" spans="1:4" x14ac:dyDescent="0.25">
      <c r="A147" t="s">
        <v>3876</v>
      </c>
      <c r="B147" t="s">
        <v>821</v>
      </c>
      <c r="C147" t="str">
        <f>_xlfn.XLOOKUP(collectioncenters[[#This Row],[village]],farms[village],farms[district])</f>
        <v>Bengaluru Rural</v>
      </c>
      <c r="D147" t="str">
        <f>_xlfn.XLOOKUP(collectioncenters[[#This Row],[district]],farms[district],farms[state])</f>
        <v>Karnataka</v>
      </c>
    </row>
    <row r="148" spans="1:4" x14ac:dyDescent="0.25">
      <c r="A148" t="s">
        <v>3877</v>
      </c>
      <c r="B148" t="s">
        <v>1007</v>
      </c>
      <c r="C148" t="str">
        <f>_xlfn.XLOOKUP(collectioncenters[[#This Row],[village]],farms[village],farms[district])</f>
        <v>Mumbai Suburban</v>
      </c>
      <c r="D148" t="str">
        <f>_xlfn.XLOOKUP(collectioncenters[[#This Row],[district]],farms[district],farms[state])</f>
        <v>Maharashtra</v>
      </c>
    </row>
    <row r="149" spans="1:4" x14ac:dyDescent="0.25">
      <c r="A149" t="s">
        <v>3878</v>
      </c>
      <c r="B149" t="s">
        <v>958</v>
      </c>
      <c r="C149" t="str">
        <f>_xlfn.XLOOKUP(collectioncenters[[#This Row],[village]],farms[village],farms[district])</f>
        <v>Anand</v>
      </c>
      <c r="D149" t="str">
        <f>_xlfn.XLOOKUP(collectioncenters[[#This Row],[district]],farms[district],farms[state])</f>
        <v>Gujarat</v>
      </c>
    </row>
    <row r="150" spans="1:4" x14ac:dyDescent="0.25">
      <c r="A150" t="s">
        <v>3879</v>
      </c>
      <c r="B150" t="s">
        <v>1532</v>
      </c>
      <c r="C150" t="str">
        <f>_xlfn.XLOOKUP(collectioncenters[[#This Row],[village]],farms[village],farms[district])</f>
        <v>Madurai</v>
      </c>
      <c r="D150" t="str">
        <f>_xlfn.XLOOKUP(collectioncenters[[#This Row],[district]],farms[district],farms[state])</f>
        <v>Tamil Nadu</v>
      </c>
    </row>
    <row r="151" spans="1:4" x14ac:dyDescent="0.25">
      <c r="A151" t="s">
        <v>3880</v>
      </c>
      <c r="B151" t="s">
        <v>659</v>
      </c>
      <c r="C151" t="str">
        <f>_xlfn.XLOOKUP(collectioncenters[[#This Row],[village]],farms[village],farms[district])</f>
        <v>Bikaner</v>
      </c>
      <c r="D151" t="str">
        <f>_xlfn.XLOOKUP(collectioncenters[[#This Row],[district]],farms[district],farms[state])</f>
        <v>Rajasthan</v>
      </c>
    </row>
    <row r="152" spans="1:4" x14ac:dyDescent="0.25">
      <c r="A152" t="s">
        <v>3881</v>
      </c>
      <c r="B152" t="s">
        <v>2420</v>
      </c>
      <c r="C152" t="str">
        <f>_xlfn.XLOOKUP(collectioncenters[[#This Row],[village]],farms[village],farms[district])</f>
        <v>Nashik</v>
      </c>
      <c r="D152" t="str">
        <f>_xlfn.XLOOKUP(collectioncenters[[#This Row],[district]],farms[district],farms[state])</f>
        <v>Maharashtra</v>
      </c>
    </row>
    <row r="153" spans="1:4" x14ac:dyDescent="0.25">
      <c r="A153" t="s">
        <v>3882</v>
      </c>
      <c r="B153" t="s">
        <v>47</v>
      </c>
      <c r="C153" t="str">
        <f>_xlfn.XLOOKUP(collectioncenters[[#This Row],[village]],farms[village],farms[district])</f>
        <v>Karnal</v>
      </c>
      <c r="D153" t="str">
        <f>_xlfn.XLOOKUP(collectioncenters[[#This Row],[district]],farms[district],farms[state])</f>
        <v>Haryana</v>
      </c>
    </row>
    <row r="154" spans="1:4" x14ac:dyDescent="0.25">
      <c r="A154" t="s">
        <v>3883</v>
      </c>
      <c r="B154" t="s">
        <v>987</v>
      </c>
      <c r="C154" t="str">
        <f>_xlfn.XLOOKUP(collectioncenters[[#This Row],[village]],farms[village],farms[district])</f>
        <v>Ahmedabad</v>
      </c>
      <c r="D154" t="str">
        <f>_xlfn.XLOOKUP(collectioncenters[[#This Row],[district]],farms[district],farms[state])</f>
        <v>Gujarat</v>
      </c>
    </row>
    <row r="155" spans="1:4" x14ac:dyDescent="0.25">
      <c r="A155" t="s">
        <v>3884</v>
      </c>
      <c r="B155" t="s">
        <v>388</v>
      </c>
      <c r="C155" t="str">
        <f>_xlfn.XLOOKUP(collectioncenters[[#This Row],[village]],farms[village],farms[district])</f>
        <v>Jodhpur</v>
      </c>
      <c r="D155" t="str">
        <f>_xlfn.XLOOKUP(collectioncenters[[#This Row],[district]],farms[district],farms[state])</f>
        <v>Rajasthan</v>
      </c>
    </row>
    <row r="156" spans="1:4" x14ac:dyDescent="0.25">
      <c r="A156" t="s">
        <v>3885</v>
      </c>
      <c r="B156" t="s">
        <v>1021</v>
      </c>
      <c r="C156" t="str">
        <f>_xlfn.XLOOKUP(collectioncenters[[#This Row],[village]],farms[village],farms[district])</f>
        <v>Jaipur</v>
      </c>
      <c r="D156" t="str">
        <f>_xlfn.XLOOKUP(collectioncenters[[#This Row],[district]],farms[district],farms[state])</f>
        <v>Rajasthan</v>
      </c>
    </row>
    <row r="157" spans="1:4" x14ac:dyDescent="0.25">
      <c r="A157" t="s">
        <v>3886</v>
      </c>
      <c r="B157" t="s">
        <v>1430</v>
      </c>
      <c r="C157" t="str">
        <f>_xlfn.XLOOKUP(collectioncenters[[#This Row],[village]],farms[village],farms[district])</f>
        <v>Tiruchirappalli</v>
      </c>
      <c r="D157" t="str">
        <f>_xlfn.XLOOKUP(collectioncenters[[#This Row],[district]],farms[district],farms[state])</f>
        <v>Tamil Nadu</v>
      </c>
    </row>
    <row r="158" spans="1:4" x14ac:dyDescent="0.25">
      <c r="A158" t="s">
        <v>3887</v>
      </c>
      <c r="B158" t="s">
        <v>560</v>
      </c>
      <c r="C158" t="str">
        <f>_xlfn.XLOOKUP(collectioncenters[[#This Row],[village]],farms[village],farms[district])</f>
        <v>Bengaluru Rural</v>
      </c>
      <c r="D158" t="str">
        <f>_xlfn.XLOOKUP(collectioncenters[[#This Row],[district]],farms[district],farms[state])</f>
        <v>Karnataka</v>
      </c>
    </row>
    <row r="159" spans="1:4" x14ac:dyDescent="0.25">
      <c r="A159" t="s">
        <v>3888</v>
      </c>
      <c r="B159" t="s">
        <v>2209</v>
      </c>
      <c r="C159" t="str">
        <f>_xlfn.XLOOKUP(collectioncenters[[#This Row],[village]],farms[village],farms[district])</f>
        <v>Ahmedabad</v>
      </c>
      <c r="D159" t="str">
        <f>_xlfn.XLOOKUP(collectioncenters[[#This Row],[district]],farms[district],farms[state])</f>
        <v>Gujarat</v>
      </c>
    </row>
    <row r="160" spans="1:4" x14ac:dyDescent="0.25">
      <c r="A160" t="s">
        <v>3889</v>
      </c>
      <c r="B160" t="s">
        <v>741</v>
      </c>
      <c r="C160" t="str">
        <f>_xlfn.XLOOKUP(collectioncenters[[#This Row],[village]],farms[village],farms[district])</f>
        <v>Jaipur</v>
      </c>
      <c r="D160" t="str">
        <f>_xlfn.XLOOKUP(collectioncenters[[#This Row],[district]],farms[district],farms[state])</f>
        <v>Rajasthan</v>
      </c>
    </row>
    <row r="161" spans="1:4" x14ac:dyDescent="0.25">
      <c r="A161" t="s">
        <v>3890</v>
      </c>
      <c r="B161" t="s">
        <v>1389</v>
      </c>
      <c r="C161" t="str">
        <f>_xlfn.XLOOKUP(collectioncenters[[#This Row],[village]],farms[village],farms[district])</f>
        <v>Coimbatore</v>
      </c>
      <c r="D161" t="str">
        <f>_xlfn.XLOOKUP(collectioncenters[[#This Row],[district]],farms[district],farms[state])</f>
        <v>Tamil Nadu</v>
      </c>
    </row>
    <row r="162" spans="1:4" x14ac:dyDescent="0.25">
      <c r="A162" t="s">
        <v>3891</v>
      </c>
      <c r="B162" t="s">
        <v>637</v>
      </c>
      <c r="C162" t="str">
        <f>_xlfn.XLOOKUP(collectioncenters[[#This Row],[village]],farms[village],farms[district])</f>
        <v>Anand</v>
      </c>
      <c r="D162" t="str">
        <f>_xlfn.XLOOKUP(collectioncenters[[#This Row],[district]],farms[district],farms[state])</f>
        <v>Gujarat</v>
      </c>
    </row>
    <row r="163" spans="1:4" x14ac:dyDescent="0.25">
      <c r="A163" t="s">
        <v>3892</v>
      </c>
      <c r="B163" t="s">
        <v>1516</v>
      </c>
      <c r="C163" t="str">
        <f>_xlfn.XLOOKUP(collectioncenters[[#This Row],[village]],farms[village],farms[district])</f>
        <v>Panipat</v>
      </c>
      <c r="D163" t="str">
        <f>_xlfn.XLOOKUP(collectioncenters[[#This Row],[district]],farms[district],farms[state])</f>
        <v>Haryana</v>
      </c>
    </row>
    <row r="164" spans="1:4" x14ac:dyDescent="0.25">
      <c r="A164" t="s">
        <v>3893</v>
      </c>
      <c r="B164" t="s">
        <v>1807</v>
      </c>
      <c r="C164" t="str">
        <f>_xlfn.XLOOKUP(collectioncenters[[#This Row],[village]],farms[village],farms[district])</f>
        <v>Hubli</v>
      </c>
      <c r="D164" t="str">
        <f>_xlfn.XLOOKUP(collectioncenters[[#This Row],[district]],farms[district],farms[state])</f>
        <v>Karnataka</v>
      </c>
    </row>
    <row r="165" spans="1:4" x14ac:dyDescent="0.25">
      <c r="A165" t="s">
        <v>3894</v>
      </c>
      <c r="B165" t="s">
        <v>811</v>
      </c>
      <c r="C165" t="str">
        <f>_xlfn.XLOOKUP(collectioncenters[[#This Row],[village]],farms[village],farms[district])</f>
        <v>Hubli</v>
      </c>
      <c r="D165" t="str">
        <f>_xlfn.XLOOKUP(collectioncenters[[#This Row],[district]],farms[district],farms[state])</f>
        <v>Karnataka</v>
      </c>
    </row>
    <row r="166" spans="1:4" x14ac:dyDescent="0.25">
      <c r="A166" t="s">
        <v>3895</v>
      </c>
      <c r="B166" t="s">
        <v>33</v>
      </c>
      <c r="C166" t="str">
        <f>_xlfn.XLOOKUP(collectioncenters[[#This Row],[village]],farms[village],farms[district])</f>
        <v>Karnal</v>
      </c>
      <c r="D166" t="str">
        <f>_xlfn.XLOOKUP(collectioncenters[[#This Row],[district]],farms[district],farms[state])</f>
        <v>Haryana</v>
      </c>
    </row>
    <row r="167" spans="1:4" x14ac:dyDescent="0.25">
      <c r="A167" t="s">
        <v>3896</v>
      </c>
      <c r="B167" t="s">
        <v>289</v>
      </c>
      <c r="C167" t="str">
        <f>_xlfn.XLOOKUP(collectioncenters[[#This Row],[village]],farms[village],farms[district])</f>
        <v>Chennai</v>
      </c>
      <c r="D167" t="str">
        <f>_xlfn.XLOOKUP(collectioncenters[[#This Row],[district]],farms[district],farms[state])</f>
        <v>Tamil Nadu</v>
      </c>
    </row>
    <row r="168" spans="1:4" x14ac:dyDescent="0.25">
      <c r="A168" t="s">
        <v>3897</v>
      </c>
      <c r="B168" t="s">
        <v>452</v>
      </c>
      <c r="C168" t="str">
        <f>_xlfn.XLOOKUP(collectioncenters[[#This Row],[village]],farms[village],farms[district])</f>
        <v>Udaipur</v>
      </c>
      <c r="D168" t="str">
        <f>_xlfn.XLOOKUP(collectioncenters[[#This Row],[district]],farms[district],farms[state])</f>
        <v>Rajasthan</v>
      </c>
    </row>
    <row r="169" spans="1:4" x14ac:dyDescent="0.25">
      <c r="A169" t="s">
        <v>3898</v>
      </c>
      <c r="B169" t="s">
        <v>2451</v>
      </c>
      <c r="C169" t="str">
        <f>_xlfn.XLOOKUP(collectioncenters[[#This Row],[village]],farms[village],farms[district])</f>
        <v>Bikaner</v>
      </c>
      <c r="D169" t="str">
        <f>_xlfn.XLOOKUP(collectioncenters[[#This Row],[district]],farms[district],farms[state])</f>
        <v>Rajasthan</v>
      </c>
    </row>
    <row r="170" spans="1:4" x14ac:dyDescent="0.25">
      <c r="A170" t="s">
        <v>3899</v>
      </c>
      <c r="B170" t="s">
        <v>1108</v>
      </c>
      <c r="C170" t="str">
        <f>_xlfn.XLOOKUP(collectioncenters[[#This Row],[village]],farms[village],farms[district])</f>
        <v>Gurugram</v>
      </c>
      <c r="D170" t="str">
        <f>_xlfn.XLOOKUP(collectioncenters[[#This Row],[district]],farms[district],farms[state])</f>
        <v>Haryana</v>
      </c>
    </row>
    <row r="171" spans="1:4" x14ac:dyDescent="0.25">
      <c r="A171" t="s">
        <v>3900</v>
      </c>
      <c r="B171" t="s">
        <v>2084</v>
      </c>
      <c r="C171" t="str">
        <f>_xlfn.XLOOKUP(collectioncenters[[#This Row],[village]],farms[village],farms[district])</f>
        <v>Hisar</v>
      </c>
      <c r="D171" t="str">
        <f>_xlfn.XLOOKUP(collectioncenters[[#This Row],[district]],farms[district],farms[state])</f>
        <v>Haryana</v>
      </c>
    </row>
    <row r="172" spans="1:4" x14ac:dyDescent="0.25">
      <c r="A172" t="s">
        <v>3901</v>
      </c>
      <c r="B172" t="s">
        <v>544</v>
      </c>
      <c r="C172" t="str">
        <f>_xlfn.XLOOKUP(collectioncenters[[#This Row],[village]],farms[village],farms[district])</f>
        <v>Amritsar</v>
      </c>
      <c r="D172" t="str">
        <f>_xlfn.XLOOKUP(collectioncenters[[#This Row],[district]],farms[district],farms[state])</f>
        <v>Punjab</v>
      </c>
    </row>
    <row r="173" spans="1:4" x14ac:dyDescent="0.25">
      <c r="A173" t="s">
        <v>3902</v>
      </c>
      <c r="B173" t="s">
        <v>1216</v>
      </c>
      <c r="C173" t="str">
        <f>_xlfn.XLOOKUP(collectioncenters[[#This Row],[village]],farms[village],farms[district])</f>
        <v>Anand</v>
      </c>
      <c r="D173" t="str">
        <f>_xlfn.XLOOKUP(collectioncenters[[#This Row],[district]],farms[district],farms[state])</f>
        <v>Gujarat</v>
      </c>
    </row>
    <row r="174" spans="1:4" x14ac:dyDescent="0.25">
      <c r="A174" t="s">
        <v>3903</v>
      </c>
      <c r="B174" t="s">
        <v>665</v>
      </c>
      <c r="C174" t="str">
        <f>_xlfn.XLOOKUP(collectioncenters[[#This Row],[village]],farms[village],farms[district])</f>
        <v>Nashik</v>
      </c>
      <c r="D174" t="str">
        <f>_xlfn.XLOOKUP(collectioncenters[[#This Row],[district]],farms[district],farms[state])</f>
        <v>Maharashtra</v>
      </c>
    </row>
    <row r="175" spans="1:4" x14ac:dyDescent="0.25">
      <c r="A175" t="s">
        <v>3904</v>
      </c>
      <c r="B175" t="s">
        <v>1708</v>
      </c>
      <c r="C175" t="str">
        <f>_xlfn.XLOOKUP(collectioncenters[[#This Row],[village]],farms[village],farms[district])</f>
        <v>Anand</v>
      </c>
      <c r="D175" t="str">
        <f>_xlfn.XLOOKUP(collectioncenters[[#This Row],[district]],farms[district],farms[state])</f>
        <v>Gujarat</v>
      </c>
    </row>
    <row r="176" spans="1:4" x14ac:dyDescent="0.25">
      <c r="A176" t="s">
        <v>3905</v>
      </c>
      <c r="B176" t="s">
        <v>1436</v>
      </c>
      <c r="C176" t="str">
        <f>_xlfn.XLOOKUP(collectioncenters[[#This Row],[village]],farms[village],farms[district])</f>
        <v>Nagpur</v>
      </c>
      <c r="D176" t="str">
        <f>_xlfn.XLOOKUP(collectioncenters[[#This Row],[district]],farms[district],farms[state])</f>
        <v>Maharashtra</v>
      </c>
    </row>
    <row r="177" spans="1:4" x14ac:dyDescent="0.25">
      <c r="A177" t="s">
        <v>3906</v>
      </c>
      <c r="B177" t="s">
        <v>243</v>
      </c>
      <c r="C177" t="str">
        <f>_xlfn.XLOOKUP(collectioncenters[[#This Row],[village]],farms[village],farms[district])</f>
        <v>Nagpur</v>
      </c>
      <c r="D177" t="str">
        <f>_xlfn.XLOOKUP(collectioncenters[[#This Row],[district]],farms[district],farms[state])</f>
        <v>Maharashtra</v>
      </c>
    </row>
    <row r="178" spans="1:4" x14ac:dyDescent="0.25">
      <c r="A178" t="s">
        <v>3907</v>
      </c>
      <c r="B178" t="s">
        <v>429</v>
      </c>
      <c r="C178" t="str">
        <f>_xlfn.XLOOKUP(collectioncenters[[#This Row],[village]],farms[village],farms[district])</f>
        <v>Coimbatore</v>
      </c>
      <c r="D178" t="str">
        <f>_xlfn.XLOOKUP(collectioncenters[[#This Row],[district]],farms[district],farms[state])</f>
        <v>Tamil Nadu</v>
      </c>
    </row>
    <row r="179" spans="1:4" x14ac:dyDescent="0.25">
      <c r="A179" t="s">
        <v>3908</v>
      </c>
      <c r="B179" t="s">
        <v>1494</v>
      </c>
      <c r="C179" t="str">
        <f>_xlfn.XLOOKUP(collectioncenters[[#This Row],[village]],farms[village],farms[district])</f>
        <v>Ahmedabad</v>
      </c>
      <c r="D179" t="str">
        <f>_xlfn.XLOOKUP(collectioncenters[[#This Row],[district]],farms[district],farms[state])</f>
        <v>Gujarat</v>
      </c>
    </row>
    <row r="180" spans="1:4" x14ac:dyDescent="0.25">
      <c r="A180" t="s">
        <v>3909</v>
      </c>
      <c r="B180" t="s">
        <v>696</v>
      </c>
      <c r="C180" t="str">
        <f>_xlfn.XLOOKUP(collectioncenters[[#This Row],[village]],farms[village],farms[district])</f>
        <v>Nashik</v>
      </c>
      <c r="D180" t="str">
        <f>_xlfn.XLOOKUP(collectioncenters[[#This Row],[district]],farms[district],farms[state])</f>
        <v>Maharashtra</v>
      </c>
    </row>
    <row r="181" spans="1:4" x14ac:dyDescent="0.25">
      <c r="A181" t="s">
        <v>3910</v>
      </c>
      <c r="B181" t="s">
        <v>150</v>
      </c>
      <c r="C181" t="str">
        <f>_xlfn.XLOOKUP(collectioncenters[[#This Row],[village]],farms[village],farms[district])</f>
        <v>Jalandhar</v>
      </c>
      <c r="D181" t="str">
        <f>_xlfn.XLOOKUP(collectioncenters[[#This Row],[district]],farms[district],farms[state])</f>
        <v>Punjab</v>
      </c>
    </row>
    <row r="182" spans="1:4" x14ac:dyDescent="0.25">
      <c r="A182" t="s">
        <v>3911</v>
      </c>
      <c r="B182" t="s">
        <v>2119</v>
      </c>
      <c r="C182" t="str">
        <f>_xlfn.XLOOKUP(collectioncenters[[#This Row],[village]],farms[village],farms[district])</f>
        <v>Udaipur</v>
      </c>
      <c r="D182" t="str">
        <f>_xlfn.XLOOKUP(collectioncenters[[#This Row],[district]],farms[district],farms[state])</f>
        <v>Rajasthan</v>
      </c>
    </row>
    <row r="183" spans="1:4" x14ac:dyDescent="0.25">
      <c r="A183" t="s">
        <v>3912</v>
      </c>
      <c r="B183" t="s">
        <v>2164</v>
      </c>
      <c r="C183" t="str">
        <f>_xlfn.XLOOKUP(collectioncenters[[#This Row],[village]],farms[village],farms[district])</f>
        <v>Mysore</v>
      </c>
      <c r="D183" t="str">
        <f>_xlfn.XLOOKUP(collectioncenters[[#This Row],[district]],farms[district],farms[state])</f>
        <v>Karnataka</v>
      </c>
    </row>
    <row r="184" spans="1:4" x14ac:dyDescent="0.25">
      <c r="A184" t="s">
        <v>3913</v>
      </c>
      <c r="B184" t="s">
        <v>414</v>
      </c>
      <c r="C184" t="str">
        <f>_xlfn.XLOOKUP(collectioncenters[[#This Row],[village]],farms[village],farms[district])</f>
        <v>Coimbatore</v>
      </c>
      <c r="D184" t="str">
        <f>_xlfn.XLOOKUP(collectioncenters[[#This Row],[district]],farms[district],farms[state])</f>
        <v>Tamil Nadu</v>
      </c>
    </row>
    <row r="185" spans="1:4" x14ac:dyDescent="0.25">
      <c r="A185" t="s">
        <v>3914</v>
      </c>
      <c r="B185" t="s">
        <v>537</v>
      </c>
      <c r="C185" t="str">
        <f>_xlfn.XLOOKUP(collectioncenters[[#This Row],[village]],farms[village],farms[district])</f>
        <v>Gurugram</v>
      </c>
      <c r="D185" t="str">
        <f>_xlfn.XLOOKUP(collectioncenters[[#This Row],[district]],farms[district],farms[state])</f>
        <v>Haryana</v>
      </c>
    </row>
    <row r="186" spans="1:4" x14ac:dyDescent="0.25">
      <c r="A186" t="s">
        <v>3915</v>
      </c>
      <c r="B186" t="s">
        <v>1960</v>
      </c>
      <c r="C186" t="str">
        <f>_xlfn.XLOOKUP(collectioncenters[[#This Row],[village]],farms[village],farms[district])</f>
        <v>Mumbai Suburban</v>
      </c>
      <c r="D186" t="str">
        <f>_xlfn.XLOOKUP(collectioncenters[[#This Row],[district]],farms[district],farms[state])</f>
        <v>Maharashtra</v>
      </c>
    </row>
    <row r="187" spans="1:4" x14ac:dyDescent="0.25">
      <c r="A187" t="s">
        <v>3916</v>
      </c>
      <c r="B187" t="s">
        <v>392</v>
      </c>
      <c r="C187" t="str">
        <f>_xlfn.XLOOKUP(collectioncenters[[#This Row],[village]],farms[village],farms[district])</f>
        <v>Hisar</v>
      </c>
      <c r="D187" t="str">
        <f>_xlfn.XLOOKUP(collectioncenters[[#This Row],[district]],farms[district],farms[state])</f>
        <v>Haryana</v>
      </c>
    </row>
    <row r="188" spans="1:4" x14ac:dyDescent="0.25">
      <c r="A188" t="s">
        <v>3917</v>
      </c>
      <c r="B188" t="s">
        <v>354</v>
      </c>
      <c r="C188" t="str">
        <f>_xlfn.XLOOKUP(collectioncenters[[#This Row],[village]],farms[village],farms[district])</f>
        <v>Madurai</v>
      </c>
      <c r="D188" t="str">
        <f>_xlfn.XLOOKUP(collectioncenters[[#This Row],[district]],farms[district],farms[state])</f>
        <v>Tamil Nadu</v>
      </c>
    </row>
    <row r="189" spans="1:4" x14ac:dyDescent="0.25">
      <c r="A189" t="s">
        <v>3918</v>
      </c>
      <c r="B189" t="s">
        <v>2102</v>
      </c>
      <c r="C189" t="str">
        <f>_xlfn.XLOOKUP(collectioncenters[[#This Row],[village]],farms[village],farms[district])</f>
        <v>Surat</v>
      </c>
      <c r="D189" t="str">
        <f>_xlfn.XLOOKUP(collectioncenters[[#This Row],[district]],farms[district],farms[state])</f>
        <v>Gujarat</v>
      </c>
    </row>
    <row r="190" spans="1:4" x14ac:dyDescent="0.25">
      <c r="A190" t="s">
        <v>3919</v>
      </c>
      <c r="B190" t="s">
        <v>861</v>
      </c>
      <c r="C190" t="str">
        <f>_xlfn.XLOOKUP(collectioncenters[[#This Row],[village]],farms[village],farms[district])</f>
        <v>Amritsar</v>
      </c>
      <c r="D190" t="str">
        <f>_xlfn.XLOOKUP(collectioncenters[[#This Row],[district]],farms[district],farms[state])</f>
        <v>Punjab</v>
      </c>
    </row>
    <row r="191" spans="1:4" x14ac:dyDescent="0.25">
      <c r="A191" t="s">
        <v>3920</v>
      </c>
      <c r="B191" t="s">
        <v>1777</v>
      </c>
      <c r="C191" t="str">
        <f>_xlfn.XLOOKUP(collectioncenters[[#This Row],[village]],farms[village],farms[district])</f>
        <v>Gurugram</v>
      </c>
      <c r="D191" t="str">
        <f>_xlfn.XLOOKUP(collectioncenters[[#This Row],[district]],farms[district],farms[state])</f>
        <v>Haryana</v>
      </c>
    </row>
    <row r="192" spans="1:4" x14ac:dyDescent="0.25">
      <c r="A192" t="s">
        <v>3921</v>
      </c>
      <c r="B192" t="s">
        <v>221</v>
      </c>
      <c r="C192" t="str">
        <f>_xlfn.XLOOKUP(collectioncenters[[#This Row],[village]],farms[village],farms[district])</f>
        <v>Jaipur</v>
      </c>
      <c r="D192" t="str">
        <f>_xlfn.XLOOKUP(collectioncenters[[#This Row],[district]],farms[district],farms[state])</f>
        <v>Rajasthan</v>
      </c>
    </row>
    <row r="193" spans="1:4" x14ac:dyDescent="0.25">
      <c r="A193" t="s">
        <v>3922</v>
      </c>
      <c r="B193" t="s">
        <v>601</v>
      </c>
      <c r="C193" t="str">
        <f>_xlfn.XLOOKUP(collectioncenters[[#This Row],[village]],farms[village],farms[district])</f>
        <v>Hisar</v>
      </c>
      <c r="D193" t="str">
        <f>_xlfn.XLOOKUP(collectioncenters[[#This Row],[district]],farms[district],farms[state])</f>
        <v>Haryana</v>
      </c>
    </row>
    <row r="194" spans="1:4" x14ac:dyDescent="0.25">
      <c r="A194" t="s">
        <v>3923</v>
      </c>
      <c r="B194" t="s">
        <v>1047</v>
      </c>
      <c r="C194" t="str">
        <f>_xlfn.XLOOKUP(collectioncenters[[#This Row],[village]],farms[village],farms[district])</f>
        <v>Vadodara</v>
      </c>
      <c r="D194" t="str">
        <f>_xlfn.XLOOKUP(collectioncenters[[#This Row],[district]],farms[district],farms[state])</f>
        <v>Gujarat</v>
      </c>
    </row>
    <row r="195" spans="1:4" x14ac:dyDescent="0.25">
      <c r="A195" t="s">
        <v>3924</v>
      </c>
      <c r="B195" t="s">
        <v>1026</v>
      </c>
      <c r="C195" t="str">
        <f>_xlfn.XLOOKUP(collectioncenters[[#This Row],[village]],farms[village],farms[district])</f>
        <v>Gurugram</v>
      </c>
      <c r="D195" t="str">
        <f>_xlfn.XLOOKUP(collectioncenters[[#This Row],[district]],farms[district],farms[state])</f>
        <v>Haryana</v>
      </c>
    </row>
    <row r="196" spans="1:4" x14ac:dyDescent="0.25">
      <c r="A196" t="s">
        <v>3925</v>
      </c>
      <c r="B196" t="s">
        <v>1232</v>
      </c>
      <c r="C196" t="str">
        <f>_xlfn.XLOOKUP(collectioncenters[[#This Row],[village]],farms[village],farms[district])</f>
        <v>Mysore</v>
      </c>
      <c r="D196" t="str">
        <f>_xlfn.XLOOKUP(collectioncenters[[#This Row],[district]],farms[district],farms[state])</f>
        <v>Karnataka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A4E0-A76D-43B3-BF12-46971BE436CF}">
  <dimension ref="A1:E29"/>
  <sheetViews>
    <sheetView workbookViewId="0"/>
  </sheetViews>
  <sheetFormatPr defaultRowHeight="15" x14ac:dyDescent="0.25"/>
  <cols>
    <col min="1" max="1" width="19.28515625" bestFit="1" customWidth="1"/>
    <col min="2" max="3" width="17.5703125" bestFit="1" customWidth="1"/>
    <col min="4" max="4" width="12.42578125" bestFit="1" customWidth="1"/>
  </cols>
  <sheetData>
    <row r="1" spans="1:5" x14ac:dyDescent="0.25">
      <c r="A1" t="s">
        <v>11</v>
      </c>
      <c r="B1" t="s">
        <v>3928</v>
      </c>
      <c r="C1" t="s">
        <v>7</v>
      </c>
      <c r="D1" t="s">
        <v>8</v>
      </c>
      <c r="E1" t="s">
        <v>3952</v>
      </c>
    </row>
    <row r="2" spans="1:5" x14ac:dyDescent="0.25">
      <c r="A2" t="s">
        <v>51</v>
      </c>
      <c r="B2" t="str">
        <f>_xlfn.XLOOKUP(chillingcenters[[#This Row],[district]],farms[district],farms[village])</f>
        <v>Village_185</v>
      </c>
      <c r="C2" t="s">
        <v>69</v>
      </c>
      <c r="D2" t="str">
        <f>_xlfn.XLOOKUP(chillingcenters[[#This Row],[district]],farms[district],farms[state])</f>
        <v>Haryana</v>
      </c>
      <c r="E2" t="s">
        <v>3963</v>
      </c>
    </row>
    <row r="3" spans="1:5" x14ac:dyDescent="0.25">
      <c r="A3" t="s">
        <v>312</v>
      </c>
      <c r="B3" t="str">
        <f>_xlfn.XLOOKUP(chillingcenters[[#This Row],[district]],farms[district],farms[village])</f>
        <v>Village_154</v>
      </c>
      <c r="C3" t="s">
        <v>169</v>
      </c>
      <c r="D3" t="str">
        <f>_xlfn.XLOOKUP(chillingcenters[[#This Row],[district]],farms[district],farms[state])</f>
        <v>Haryana</v>
      </c>
      <c r="E3" t="s">
        <v>3963</v>
      </c>
    </row>
    <row r="4" spans="1:5" x14ac:dyDescent="0.25">
      <c r="A4" t="s">
        <v>430</v>
      </c>
      <c r="B4" t="str">
        <f>_xlfn.XLOOKUP(chillingcenters[[#This Row],[district]],farms[district],farms[village])</f>
        <v>Village_184</v>
      </c>
      <c r="C4" t="s">
        <v>250</v>
      </c>
      <c r="D4" t="str">
        <f>_xlfn.XLOOKUP(chillingcenters[[#This Row],[district]],farms[district],farms[state])</f>
        <v>Maharashtra</v>
      </c>
      <c r="E4" t="s">
        <v>3956</v>
      </c>
    </row>
    <row r="5" spans="1:5" x14ac:dyDescent="0.25">
      <c r="A5" t="s">
        <v>38</v>
      </c>
      <c r="B5" t="str">
        <f>_xlfn.XLOOKUP(chillingcenters[[#This Row],[district]],farms[district],farms[village])</f>
        <v>Village_178</v>
      </c>
      <c r="C5" t="s">
        <v>538</v>
      </c>
      <c r="D5" t="str">
        <f>_xlfn.XLOOKUP(chillingcenters[[#This Row],[district]],farms[district],farms[state])</f>
        <v>Maharashtra</v>
      </c>
      <c r="E5" t="s">
        <v>3956</v>
      </c>
    </row>
    <row r="6" spans="1:5" x14ac:dyDescent="0.25">
      <c r="A6" t="s">
        <v>201</v>
      </c>
      <c r="B6" t="str">
        <f>_xlfn.XLOOKUP(chillingcenters[[#This Row],[district]],farms[district],farms[village])</f>
        <v>Village_65</v>
      </c>
      <c r="C6" t="s">
        <v>521</v>
      </c>
      <c r="D6" t="str">
        <f>_xlfn.XLOOKUP(chillingcenters[[#This Row],[district]],farms[district],farms[state])</f>
        <v>Gujarat</v>
      </c>
      <c r="E6" t="s">
        <v>3956</v>
      </c>
    </row>
    <row r="7" spans="1:5" x14ac:dyDescent="0.25">
      <c r="A7" t="s">
        <v>106</v>
      </c>
      <c r="B7" t="str">
        <f>_xlfn.XLOOKUP(chillingcenters[[#This Row],[district]],farms[district],farms[village])</f>
        <v>Village_130</v>
      </c>
      <c r="C7" t="s">
        <v>184</v>
      </c>
      <c r="D7" t="str">
        <f>_xlfn.XLOOKUP(chillingcenters[[#This Row],[district]],farms[district],farms[state])</f>
        <v>Gujarat</v>
      </c>
      <c r="E7" t="s">
        <v>3956</v>
      </c>
    </row>
    <row r="8" spans="1:5" x14ac:dyDescent="0.25">
      <c r="A8" t="s">
        <v>506</v>
      </c>
      <c r="B8" t="str">
        <f>_xlfn.XLOOKUP(chillingcenters[[#This Row],[district]],farms[district],farms[village])</f>
        <v>Village_75</v>
      </c>
      <c r="C8" t="s">
        <v>441</v>
      </c>
      <c r="D8" t="str">
        <f>_xlfn.XLOOKUP(chillingcenters[[#This Row],[district]],farms[district],farms[state])</f>
        <v>Punjab</v>
      </c>
      <c r="E8" t="s">
        <v>3955</v>
      </c>
    </row>
    <row r="9" spans="1:5" x14ac:dyDescent="0.25">
      <c r="A9" t="s">
        <v>145</v>
      </c>
      <c r="B9" t="str">
        <f>_xlfn.XLOOKUP(chillingcenters[[#This Row],[district]],farms[district],farms[village])</f>
        <v>Village_166</v>
      </c>
      <c r="C9" t="s">
        <v>343</v>
      </c>
      <c r="D9" t="str">
        <f>_xlfn.XLOOKUP(chillingcenters[[#This Row],[district]],farms[district],farms[state])</f>
        <v>Rajasthan</v>
      </c>
      <c r="E9" t="s">
        <v>3954</v>
      </c>
    </row>
    <row r="10" spans="1:5" x14ac:dyDescent="0.25">
      <c r="A10" t="s">
        <v>193</v>
      </c>
      <c r="B10" t="str">
        <f>_xlfn.XLOOKUP(chillingcenters[[#This Row],[district]],farms[district],farms[village])</f>
        <v>Village_34</v>
      </c>
      <c r="C10" t="s">
        <v>59</v>
      </c>
      <c r="D10" t="str">
        <f>_xlfn.XLOOKUP(chillingcenters[[#This Row],[district]],farms[district],farms[state])</f>
        <v>Tamil Nadu</v>
      </c>
      <c r="E10" t="s">
        <v>3962</v>
      </c>
    </row>
    <row r="11" spans="1:5" x14ac:dyDescent="0.25">
      <c r="A11" t="s">
        <v>415</v>
      </c>
      <c r="B11" t="str">
        <f>_xlfn.XLOOKUP(chillingcenters[[#This Row],[district]],farms[district],farms[village])</f>
        <v>Village_77</v>
      </c>
      <c r="C11" t="s">
        <v>81</v>
      </c>
      <c r="D11" t="str">
        <f>_xlfn.XLOOKUP(chillingcenters[[#This Row],[district]],farms[district],farms[state])</f>
        <v>Maharashtra</v>
      </c>
      <c r="E11" t="s">
        <v>3956</v>
      </c>
    </row>
    <row r="12" spans="1:5" x14ac:dyDescent="0.25">
      <c r="A12" t="s">
        <v>214</v>
      </c>
      <c r="B12" t="str">
        <f>_xlfn.XLOOKUP(chillingcenters[[#This Row],[district]],farms[district],farms[village])</f>
        <v>Village_87</v>
      </c>
      <c r="C12" t="s">
        <v>648</v>
      </c>
      <c r="D12" t="str">
        <f>_xlfn.XLOOKUP(chillingcenters[[#This Row],[district]],farms[district],farms[state])</f>
        <v>Karnataka</v>
      </c>
      <c r="E12" t="s">
        <v>3958</v>
      </c>
    </row>
    <row r="13" spans="1:5" x14ac:dyDescent="0.25">
      <c r="A13" t="s">
        <v>345</v>
      </c>
      <c r="B13" t="str">
        <f>_xlfn.XLOOKUP(chillingcenters[[#This Row],[district]],farms[district],farms[village])</f>
        <v>Village_189</v>
      </c>
      <c r="C13" t="s">
        <v>295</v>
      </c>
      <c r="D13" t="str">
        <f>_xlfn.XLOOKUP(chillingcenters[[#This Row],[district]],farms[district],farms[state])</f>
        <v>Gujarat</v>
      </c>
      <c r="E13" t="s">
        <v>3956</v>
      </c>
    </row>
    <row r="14" spans="1:5" x14ac:dyDescent="0.25">
      <c r="A14" t="s">
        <v>62</v>
      </c>
      <c r="B14" t="str">
        <f>_xlfn.XLOOKUP(chillingcenters[[#This Row],[district]],farms[district],farms[village])</f>
        <v>Village_157</v>
      </c>
      <c r="C14" t="s">
        <v>115</v>
      </c>
      <c r="D14" t="str">
        <f>_xlfn.XLOOKUP(chillingcenters[[#This Row],[district]],farms[district],farms[state])</f>
        <v>Punjab</v>
      </c>
      <c r="E14" t="s">
        <v>3959</v>
      </c>
    </row>
    <row r="15" spans="1:5" x14ac:dyDescent="0.25">
      <c r="A15" t="s">
        <v>258</v>
      </c>
      <c r="B15" t="str">
        <f>_xlfn.XLOOKUP(chillingcenters[[#This Row],[district]],farms[district],farms[village])</f>
        <v>Village_132</v>
      </c>
      <c r="C15" t="s">
        <v>161</v>
      </c>
      <c r="D15" t="str">
        <f>_xlfn.XLOOKUP(chillingcenters[[#This Row],[district]],farms[district],farms[state])</f>
        <v>Rajasthan</v>
      </c>
      <c r="E15" t="s">
        <v>3954</v>
      </c>
    </row>
    <row r="16" spans="1:5" x14ac:dyDescent="0.25">
      <c r="A16" t="s">
        <v>73</v>
      </c>
      <c r="B16" t="str">
        <f>_xlfn.XLOOKUP(chillingcenters[[#This Row],[district]],farms[district],farms[village])</f>
        <v>Village_17</v>
      </c>
      <c r="C16" t="s">
        <v>269</v>
      </c>
      <c r="D16" t="str">
        <f>_xlfn.XLOOKUP(chillingcenters[[#This Row],[district]],farms[district],farms[state])</f>
        <v>Haryana</v>
      </c>
      <c r="E16" t="s">
        <v>3965</v>
      </c>
    </row>
    <row r="17" spans="1:5" x14ac:dyDescent="0.25">
      <c r="A17" t="s">
        <v>137</v>
      </c>
      <c r="B17" t="str">
        <f>_xlfn.XLOOKUP(chillingcenters[[#This Row],[district]],farms[district],farms[village])</f>
        <v>Village_22</v>
      </c>
      <c r="C17" t="s">
        <v>103</v>
      </c>
      <c r="D17" t="str">
        <f>_xlfn.XLOOKUP(chillingcenters[[#This Row],[district]],farms[district],farms[state])</f>
        <v>Maharashtra</v>
      </c>
      <c r="E17" t="s">
        <v>3961</v>
      </c>
    </row>
    <row r="18" spans="1:5" x14ac:dyDescent="0.25">
      <c r="A18" t="s">
        <v>127</v>
      </c>
      <c r="B18" t="str">
        <f>_xlfn.XLOOKUP(chillingcenters[[#This Row],[district]],farms[district],farms[village])</f>
        <v>Village_140</v>
      </c>
      <c r="C18" t="s">
        <v>92</v>
      </c>
      <c r="D18" t="str">
        <f>_xlfn.XLOOKUP(chillingcenters[[#This Row],[district]],farms[district],farms[state])</f>
        <v>Rajasthan</v>
      </c>
      <c r="E18" t="s">
        <v>3957</v>
      </c>
    </row>
    <row r="19" spans="1:5" x14ac:dyDescent="0.25">
      <c r="A19" t="s">
        <v>84</v>
      </c>
      <c r="B19" t="str">
        <f>_xlfn.XLOOKUP(chillingcenters[[#This Row],[district]],farms[district],farms[village])</f>
        <v>Village_130</v>
      </c>
      <c r="C19" t="s">
        <v>175</v>
      </c>
      <c r="D19" t="str">
        <f>_xlfn.XLOOKUP(chillingcenters[[#This Row],[district]],farms[district],farms[state])</f>
        <v>Karnataka</v>
      </c>
      <c r="E19" t="s">
        <v>3960</v>
      </c>
    </row>
    <row r="20" spans="1:5" x14ac:dyDescent="0.25">
      <c r="A20" t="s">
        <v>337</v>
      </c>
      <c r="B20" t="str">
        <f>_xlfn.XLOOKUP(chillingcenters[[#This Row],[district]],farms[district],farms[village])</f>
        <v>Village_46</v>
      </c>
      <c r="C20" t="s">
        <v>133</v>
      </c>
      <c r="D20" t="str">
        <f>_xlfn.XLOOKUP(chillingcenters[[#This Row],[district]],farms[district],farms[state])</f>
        <v>Karnataka</v>
      </c>
      <c r="E20" t="s">
        <v>3958</v>
      </c>
    </row>
    <row r="21" spans="1:5" x14ac:dyDescent="0.25">
      <c r="A21" t="s">
        <v>404</v>
      </c>
      <c r="B21" t="str">
        <f>_xlfn.XLOOKUP(chillingcenters[[#This Row],[district]],farms[district],farms[village])</f>
        <v>Village_115</v>
      </c>
      <c r="C21" t="s">
        <v>229</v>
      </c>
      <c r="D21" t="str">
        <f>_xlfn.XLOOKUP(chillingcenters[[#This Row],[district]],farms[district],farms[state])</f>
        <v>Tamil Nadu</v>
      </c>
      <c r="E21" t="s">
        <v>3962</v>
      </c>
    </row>
    <row r="22" spans="1:5" x14ac:dyDescent="0.25">
      <c r="A22" t="s">
        <v>3929</v>
      </c>
      <c r="B22" t="str">
        <f>_xlfn.XLOOKUP(chillingcenters[[#This Row],[district]],farms[district],farms[village])</f>
        <v>Village_139</v>
      </c>
      <c r="C22" t="s">
        <v>284</v>
      </c>
      <c r="D22" t="str">
        <f>_xlfn.XLOOKUP(chillingcenters[[#This Row],[district]],farms[district],farms[state])</f>
        <v>Karnataka</v>
      </c>
      <c r="E22" t="s">
        <v>3960</v>
      </c>
    </row>
    <row r="23" spans="1:5" x14ac:dyDescent="0.25">
      <c r="A23" t="s">
        <v>3930</v>
      </c>
      <c r="B23" t="str">
        <f>_xlfn.XLOOKUP(chillingcenters[[#This Row],[district]],farms[district],farms[village])</f>
        <v>Village_158</v>
      </c>
      <c r="C23" t="s">
        <v>190</v>
      </c>
      <c r="D23" t="str">
        <f>_xlfn.XLOOKUP(chillingcenters[[#This Row],[district]],farms[district],farms[state])</f>
        <v>Tamil Nadu</v>
      </c>
      <c r="E23" t="s">
        <v>3953</v>
      </c>
    </row>
    <row r="24" spans="1:5" x14ac:dyDescent="0.25">
      <c r="A24" t="s">
        <v>3931</v>
      </c>
      <c r="B24" t="str">
        <f>_xlfn.XLOOKUP(chillingcenters[[#This Row],[district]],farms[district],farms[village])</f>
        <v>Village_116</v>
      </c>
      <c r="C24" t="s">
        <v>378</v>
      </c>
      <c r="D24" t="str">
        <f>_xlfn.XLOOKUP(chillingcenters[[#This Row],[district]],farms[district],farms[state])</f>
        <v>Rajasthan</v>
      </c>
      <c r="E24" t="s">
        <v>3957</v>
      </c>
    </row>
    <row r="25" spans="1:5" x14ac:dyDescent="0.25">
      <c r="A25" t="s">
        <v>3932</v>
      </c>
      <c r="B25" t="str">
        <f>_xlfn.XLOOKUP(chillingcenters[[#This Row],[district]],farms[district],farms[village])</f>
        <v>Village_158</v>
      </c>
      <c r="C25" t="s">
        <v>151</v>
      </c>
      <c r="D25" t="str">
        <f>_xlfn.XLOOKUP(chillingcenters[[#This Row],[district]],farms[district],farms[state])</f>
        <v>Gujarat</v>
      </c>
      <c r="E25" t="s">
        <v>3956</v>
      </c>
    </row>
    <row r="26" spans="1:5" x14ac:dyDescent="0.25">
      <c r="A26" t="s">
        <v>3933</v>
      </c>
      <c r="B26" t="str">
        <f>_xlfn.XLOOKUP(chillingcenters[[#This Row],[district]],farms[district],farms[village])</f>
        <v>Village_82</v>
      </c>
      <c r="C26" t="s">
        <v>124</v>
      </c>
      <c r="D26" t="str">
        <f>_xlfn.XLOOKUP(chillingcenters[[#This Row],[district]],farms[district],farms[state])</f>
        <v>Tamil Nadu</v>
      </c>
      <c r="E26" t="s">
        <v>3962</v>
      </c>
    </row>
    <row r="27" spans="1:5" x14ac:dyDescent="0.25">
      <c r="A27" t="s">
        <v>3934</v>
      </c>
      <c r="B27" t="str">
        <f>_xlfn.XLOOKUP(chillingcenters[[#This Row],[district]],farms[district],farms[village])</f>
        <v>Village_85</v>
      </c>
      <c r="C27" t="s">
        <v>48</v>
      </c>
      <c r="D27" t="str">
        <f>_xlfn.XLOOKUP(chillingcenters[[#This Row],[district]],farms[district],farms[state])</f>
        <v>Punjab</v>
      </c>
      <c r="E27" t="s">
        <v>3955</v>
      </c>
    </row>
    <row r="28" spans="1:5" x14ac:dyDescent="0.25">
      <c r="A28" t="s">
        <v>3935</v>
      </c>
      <c r="B28" t="str">
        <f>_xlfn.XLOOKUP(chillingcenters[[#This Row],[district]],farms[district],farms[village])</f>
        <v>Village_152</v>
      </c>
      <c r="C28" t="s">
        <v>34</v>
      </c>
      <c r="D28" t="str">
        <f>_xlfn.XLOOKUP(chillingcenters[[#This Row],[district]],farms[district],farms[state])</f>
        <v>Punjab</v>
      </c>
      <c r="E28" t="s">
        <v>3959</v>
      </c>
    </row>
    <row r="29" spans="1:5" x14ac:dyDescent="0.25">
      <c r="A29" t="s">
        <v>3936</v>
      </c>
      <c r="B29" t="str">
        <f>_xlfn.XLOOKUP(chillingcenters[[#This Row],[district]],farms[district],farms[village])</f>
        <v>Village_67</v>
      </c>
      <c r="C29" t="s">
        <v>235</v>
      </c>
      <c r="D29" t="str">
        <f>_xlfn.XLOOKUP(chillingcenters[[#This Row],[district]],farms[district],farms[state])</f>
        <v>Haryana</v>
      </c>
      <c r="E29" t="s">
        <v>3965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8E20-9F67-4E49-B188-A0737B369AA5}">
  <dimension ref="A1:C81"/>
  <sheetViews>
    <sheetView workbookViewId="0"/>
  </sheetViews>
  <sheetFormatPr defaultRowHeight="15" x14ac:dyDescent="0.25"/>
  <cols>
    <col min="1" max="1" width="12.42578125" bestFit="1" customWidth="1"/>
    <col min="2" max="2" width="15.85546875" bestFit="1" customWidth="1"/>
    <col min="3" max="3" width="16.42578125" bestFit="1" customWidth="1"/>
    <col min="4" max="4" width="13.7109375" bestFit="1" customWidth="1"/>
  </cols>
  <sheetData>
    <row r="1" spans="1:3" x14ac:dyDescent="0.25">
      <c r="A1" t="s">
        <v>13</v>
      </c>
      <c r="B1" t="s">
        <v>3945</v>
      </c>
      <c r="C1" t="s">
        <v>3946</v>
      </c>
    </row>
    <row r="2" spans="1:3" x14ac:dyDescent="0.25">
      <c r="A2" t="s">
        <v>117</v>
      </c>
      <c r="B2" t="s">
        <v>3947</v>
      </c>
      <c r="C2" t="s">
        <v>3948</v>
      </c>
    </row>
    <row r="3" spans="1:3" x14ac:dyDescent="0.25">
      <c r="A3" t="s">
        <v>361</v>
      </c>
      <c r="B3" t="s">
        <v>3947</v>
      </c>
      <c r="C3" t="s">
        <v>3948</v>
      </c>
    </row>
    <row r="4" spans="1:3" x14ac:dyDescent="0.25">
      <c r="A4" t="s">
        <v>350</v>
      </c>
      <c r="B4" t="s">
        <v>3947</v>
      </c>
      <c r="C4" t="s">
        <v>3948</v>
      </c>
    </row>
    <row r="5" spans="1:3" x14ac:dyDescent="0.25">
      <c r="A5" t="s">
        <v>238</v>
      </c>
      <c r="B5" t="s">
        <v>3947</v>
      </c>
      <c r="C5" t="s">
        <v>3949</v>
      </c>
    </row>
    <row r="6" spans="1:3" x14ac:dyDescent="0.25">
      <c r="A6" t="s">
        <v>632</v>
      </c>
      <c r="B6" t="s">
        <v>3947</v>
      </c>
      <c r="C6" t="s">
        <v>3948</v>
      </c>
    </row>
    <row r="7" spans="1:3" x14ac:dyDescent="0.25">
      <c r="A7" t="s">
        <v>497</v>
      </c>
      <c r="B7" t="s">
        <v>3950</v>
      </c>
      <c r="C7" t="s">
        <v>3948</v>
      </c>
    </row>
    <row r="8" spans="1:3" x14ac:dyDescent="0.25">
      <c r="A8" t="s">
        <v>279</v>
      </c>
      <c r="B8" t="s">
        <v>3947</v>
      </c>
      <c r="C8" t="s">
        <v>3948</v>
      </c>
    </row>
    <row r="9" spans="1:3" x14ac:dyDescent="0.25">
      <c r="A9" t="s">
        <v>773</v>
      </c>
      <c r="B9" t="s">
        <v>3947</v>
      </c>
      <c r="C9" t="s">
        <v>3948</v>
      </c>
    </row>
    <row r="10" spans="1:3" x14ac:dyDescent="0.25">
      <c r="A10" t="s">
        <v>202</v>
      </c>
      <c r="B10" t="s">
        <v>3947</v>
      </c>
      <c r="C10" t="s">
        <v>3948</v>
      </c>
    </row>
    <row r="11" spans="1:3" x14ac:dyDescent="0.25">
      <c r="A11" t="s">
        <v>273</v>
      </c>
      <c r="B11" t="s">
        <v>3947</v>
      </c>
      <c r="C11" t="s">
        <v>3948</v>
      </c>
    </row>
    <row r="12" spans="1:3" x14ac:dyDescent="0.25">
      <c r="A12" t="s">
        <v>621</v>
      </c>
      <c r="B12" t="s">
        <v>3947</v>
      </c>
      <c r="C12" t="s">
        <v>3948</v>
      </c>
    </row>
    <row r="13" spans="1:3" x14ac:dyDescent="0.25">
      <c r="A13" t="s">
        <v>40</v>
      </c>
      <c r="B13" t="s">
        <v>3947</v>
      </c>
      <c r="C13" t="s">
        <v>3948</v>
      </c>
    </row>
    <row r="14" spans="1:3" x14ac:dyDescent="0.25">
      <c r="A14" t="s">
        <v>742</v>
      </c>
      <c r="B14" t="s">
        <v>3950</v>
      </c>
      <c r="C14" t="s">
        <v>3948</v>
      </c>
    </row>
    <row r="15" spans="1:3" x14ac:dyDescent="0.25">
      <c r="A15" t="s">
        <v>245</v>
      </c>
      <c r="B15" t="s">
        <v>3947</v>
      </c>
      <c r="C15" t="s">
        <v>3949</v>
      </c>
    </row>
    <row r="16" spans="1:3" x14ac:dyDescent="0.25">
      <c r="A16" t="s">
        <v>551</v>
      </c>
      <c r="B16" t="s">
        <v>3947</v>
      </c>
      <c r="C16" t="s">
        <v>3948</v>
      </c>
    </row>
    <row r="17" spans="1:3" x14ac:dyDescent="0.25">
      <c r="A17" t="s">
        <v>660</v>
      </c>
      <c r="B17" t="s">
        <v>3947</v>
      </c>
      <c r="C17" t="s">
        <v>3948</v>
      </c>
    </row>
    <row r="18" spans="1:3" x14ac:dyDescent="0.25">
      <c r="A18" t="s">
        <v>545</v>
      </c>
      <c r="B18" t="s">
        <v>3947</v>
      </c>
      <c r="C18" t="s">
        <v>3948</v>
      </c>
    </row>
    <row r="19" spans="1:3" x14ac:dyDescent="0.25">
      <c r="A19" t="s">
        <v>291</v>
      </c>
      <c r="B19" t="s">
        <v>3950</v>
      </c>
      <c r="C19" t="s">
        <v>3949</v>
      </c>
    </row>
    <row r="20" spans="1:3" x14ac:dyDescent="0.25">
      <c r="A20" t="s">
        <v>97</v>
      </c>
      <c r="B20" t="s">
        <v>3947</v>
      </c>
      <c r="C20" t="s">
        <v>3948</v>
      </c>
    </row>
    <row r="21" spans="1:3" x14ac:dyDescent="0.25">
      <c r="A21" t="s">
        <v>178</v>
      </c>
      <c r="B21" t="s">
        <v>3947</v>
      </c>
      <c r="C21" t="s">
        <v>3948</v>
      </c>
    </row>
    <row r="22" spans="1:3" x14ac:dyDescent="0.25">
      <c r="A22" t="s">
        <v>75</v>
      </c>
      <c r="B22" t="s">
        <v>3947</v>
      </c>
      <c r="C22" t="s">
        <v>3949</v>
      </c>
    </row>
    <row r="23" spans="1:3" x14ac:dyDescent="0.25">
      <c r="A23" t="s">
        <v>138</v>
      </c>
      <c r="B23" t="s">
        <v>3947</v>
      </c>
      <c r="C23" t="s">
        <v>3948</v>
      </c>
    </row>
    <row r="24" spans="1:3" x14ac:dyDescent="0.25">
      <c r="A24" t="s">
        <v>259</v>
      </c>
      <c r="B24" t="s">
        <v>3947</v>
      </c>
      <c r="C24" t="s">
        <v>3948</v>
      </c>
    </row>
    <row r="25" spans="1:3" x14ac:dyDescent="0.25">
      <c r="A25" t="s">
        <v>185</v>
      </c>
      <c r="B25" t="s">
        <v>3947</v>
      </c>
      <c r="C25" t="s">
        <v>3948</v>
      </c>
    </row>
    <row r="26" spans="1:3" x14ac:dyDescent="0.25">
      <c r="A26" t="s">
        <v>355</v>
      </c>
      <c r="B26" t="s">
        <v>3947</v>
      </c>
      <c r="C26" t="s">
        <v>3948</v>
      </c>
    </row>
    <row r="27" spans="1:3" x14ac:dyDescent="0.25">
      <c r="A27" t="s">
        <v>379</v>
      </c>
      <c r="B27" t="s">
        <v>3947</v>
      </c>
      <c r="C27" t="s">
        <v>3948</v>
      </c>
    </row>
    <row r="28" spans="1:3" x14ac:dyDescent="0.25">
      <c r="A28" t="s">
        <v>723</v>
      </c>
      <c r="B28" t="s">
        <v>3950</v>
      </c>
      <c r="C28" t="s">
        <v>3948</v>
      </c>
    </row>
    <row r="29" spans="1:3" x14ac:dyDescent="0.25">
      <c r="A29" t="s">
        <v>844</v>
      </c>
      <c r="B29" t="s">
        <v>3947</v>
      </c>
      <c r="C29" t="s">
        <v>3948</v>
      </c>
    </row>
    <row r="30" spans="1:3" x14ac:dyDescent="0.25">
      <c r="A30" t="s">
        <v>313</v>
      </c>
      <c r="B30" t="s">
        <v>3947</v>
      </c>
      <c r="C30" t="s">
        <v>3948</v>
      </c>
    </row>
    <row r="31" spans="1:3" x14ac:dyDescent="0.25">
      <c r="A31" t="s">
        <v>994</v>
      </c>
      <c r="B31" t="s">
        <v>3947</v>
      </c>
      <c r="C31" t="s">
        <v>3948</v>
      </c>
    </row>
    <row r="32" spans="1:3" x14ac:dyDescent="0.25">
      <c r="A32" t="s">
        <v>605</v>
      </c>
      <c r="B32" t="s">
        <v>3947</v>
      </c>
      <c r="C32" t="s">
        <v>3948</v>
      </c>
    </row>
    <row r="33" spans="1:3" x14ac:dyDescent="0.25">
      <c r="A33" t="s">
        <v>575</v>
      </c>
      <c r="B33" t="s">
        <v>3947</v>
      </c>
      <c r="C33" t="s">
        <v>3948</v>
      </c>
    </row>
    <row r="34" spans="1:3" x14ac:dyDescent="0.25">
      <c r="A34" t="s">
        <v>319</v>
      </c>
      <c r="B34" t="s">
        <v>3947</v>
      </c>
      <c r="C34" t="s">
        <v>3948</v>
      </c>
    </row>
    <row r="35" spans="1:3" x14ac:dyDescent="0.25">
      <c r="A35" t="s">
        <v>215</v>
      </c>
      <c r="B35" t="s">
        <v>3947</v>
      </c>
      <c r="C35" t="s">
        <v>3948</v>
      </c>
    </row>
    <row r="36" spans="1:3" x14ac:dyDescent="0.25">
      <c r="A36" t="s">
        <v>638</v>
      </c>
      <c r="B36" t="s">
        <v>3947</v>
      </c>
      <c r="C36" t="s">
        <v>3948</v>
      </c>
    </row>
    <row r="37" spans="1:3" x14ac:dyDescent="0.25">
      <c r="A37" t="s">
        <v>502</v>
      </c>
      <c r="B37" t="s">
        <v>3947</v>
      </c>
      <c r="C37" t="s">
        <v>3948</v>
      </c>
    </row>
    <row r="38" spans="1:3" x14ac:dyDescent="0.25">
      <c r="A38" t="s">
        <v>431</v>
      </c>
      <c r="B38" t="s">
        <v>3947</v>
      </c>
      <c r="C38" t="s">
        <v>3948</v>
      </c>
    </row>
    <row r="39" spans="1:3" x14ac:dyDescent="0.25">
      <c r="A39" t="s">
        <v>856</v>
      </c>
      <c r="B39" t="s">
        <v>3947</v>
      </c>
      <c r="C39" t="s">
        <v>3949</v>
      </c>
    </row>
    <row r="40" spans="1:3" x14ac:dyDescent="0.25">
      <c r="A40" t="s">
        <v>325</v>
      </c>
      <c r="B40" t="s">
        <v>3947</v>
      </c>
      <c r="C40" t="s">
        <v>3949</v>
      </c>
    </row>
    <row r="41" spans="1:3" x14ac:dyDescent="0.25">
      <c r="A41" t="s">
        <v>223</v>
      </c>
      <c r="B41" t="s">
        <v>3947</v>
      </c>
      <c r="C41" t="s">
        <v>3949</v>
      </c>
    </row>
    <row r="42" spans="1:3" x14ac:dyDescent="0.25">
      <c r="A42" t="s">
        <v>194</v>
      </c>
      <c r="B42" t="s">
        <v>3950</v>
      </c>
      <c r="C42" t="s">
        <v>3948</v>
      </c>
    </row>
    <row r="43" spans="1:3" x14ac:dyDescent="0.25">
      <c r="A43" t="s">
        <v>86</v>
      </c>
      <c r="B43" t="s">
        <v>3950</v>
      </c>
      <c r="C43" t="s">
        <v>3948</v>
      </c>
    </row>
    <row r="44" spans="1:3" x14ac:dyDescent="0.25">
      <c r="A44" t="s">
        <v>393</v>
      </c>
      <c r="B44" t="s">
        <v>3947</v>
      </c>
      <c r="C44" t="s">
        <v>3948</v>
      </c>
    </row>
    <row r="45" spans="1:3" x14ac:dyDescent="0.25">
      <c r="A45" t="s">
        <v>146</v>
      </c>
      <c r="B45" t="s">
        <v>3947</v>
      </c>
      <c r="C45" t="s">
        <v>3948</v>
      </c>
    </row>
    <row r="46" spans="1:3" x14ac:dyDescent="0.25">
      <c r="A46" t="s">
        <v>1433</v>
      </c>
      <c r="B46" t="s">
        <v>3950</v>
      </c>
      <c r="C46" t="s">
        <v>3949</v>
      </c>
    </row>
    <row r="47" spans="1:3" x14ac:dyDescent="0.25">
      <c r="A47" t="s">
        <v>1141</v>
      </c>
      <c r="B47" t="s">
        <v>3950</v>
      </c>
      <c r="C47" t="s">
        <v>3948</v>
      </c>
    </row>
    <row r="48" spans="1:3" x14ac:dyDescent="0.25">
      <c r="A48" t="s">
        <v>252</v>
      </c>
      <c r="B48" t="s">
        <v>3947</v>
      </c>
      <c r="C48" t="s">
        <v>3948</v>
      </c>
    </row>
    <row r="49" spans="1:3" x14ac:dyDescent="0.25">
      <c r="A49" t="s">
        <v>467</v>
      </c>
      <c r="B49" t="s">
        <v>3950</v>
      </c>
      <c r="C49" t="s">
        <v>3948</v>
      </c>
    </row>
    <row r="50" spans="1:3" x14ac:dyDescent="0.25">
      <c r="A50" t="s">
        <v>784</v>
      </c>
      <c r="B50" t="s">
        <v>3947</v>
      </c>
      <c r="C50" t="s">
        <v>3949</v>
      </c>
    </row>
    <row r="51" spans="1:3" x14ac:dyDescent="0.25">
      <c r="A51" t="s">
        <v>447</v>
      </c>
      <c r="B51" t="s">
        <v>3950</v>
      </c>
      <c r="C51" t="s">
        <v>3948</v>
      </c>
    </row>
    <row r="52" spans="1:3" x14ac:dyDescent="0.25">
      <c r="A52" t="s">
        <v>1048</v>
      </c>
      <c r="B52" t="s">
        <v>3947</v>
      </c>
      <c r="C52" t="s">
        <v>3948</v>
      </c>
    </row>
    <row r="53" spans="1:3" x14ac:dyDescent="0.25">
      <c r="A53" t="s">
        <v>163</v>
      </c>
      <c r="B53" t="s">
        <v>3947</v>
      </c>
      <c r="C53" t="s">
        <v>3949</v>
      </c>
    </row>
    <row r="54" spans="1:3" x14ac:dyDescent="0.25">
      <c r="A54" t="s">
        <v>231</v>
      </c>
      <c r="B54" t="s">
        <v>3947</v>
      </c>
      <c r="C54" t="s">
        <v>3948</v>
      </c>
    </row>
    <row r="55" spans="1:3" x14ac:dyDescent="0.25">
      <c r="A55" t="s">
        <v>688</v>
      </c>
      <c r="B55" t="s">
        <v>3947</v>
      </c>
      <c r="C55" t="s">
        <v>3948</v>
      </c>
    </row>
    <row r="56" spans="1:3" x14ac:dyDescent="0.25">
      <c r="A56" t="s">
        <v>53</v>
      </c>
      <c r="B56" t="s">
        <v>3947</v>
      </c>
      <c r="C56" t="s">
        <v>3948</v>
      </c>
    </row>
    <row r="57" spans="1:3" x14ac:dyDescent="0.25">
      <c r="A57" t="s">
        <v>512</v>
      </c>
      <c r="B57" t="s">
        <v>3947</v>
      </c>
      <c r="C57" t="s">
        <v>3949</v>
      </c>
    </row>
    <row r="58" spans="1:3" x14ac:dyDescent="0.25">
      <c r="A58" t="s">
        <v>593</v>
      </c>
      <c r="B58" t="s">
        <v>3950</v>
      </c>
      <c r="C58" t="s">
        <v>3948</v>
      </c>
    </row>
    <row r="59" spans="1:3" x14ac:dyDescent="0.25">
      <c r="A59" t="s">
        <v>507</v>
      </c>
      <c r="B59" t="s">
        <v>3950</v>
      </c>
      <c r="C59" t="s">
        <v>3948</v>
      </c>
    </row>
    <row r="60" spans="1:3" x14ac:dyDescent="0.25">
      <c r="A60" t="s">
        <v>615</v>
      </c>
      <c r="B60" t="s">
        <v>3950</v>
      </c>
      <c r="C60" t="s">
        <v>3949</v>
      </c>
    </row>
    <row r="61" spans="1:3" x14ac:dyDescent="0.25">
      <c r="A61" t="s">
        <v>399</v>
      </c>
      <c r="B61" t="s">
        <v>3947</v>
      </c>
      <c r="C61" t="s">
        <v>3949</v>
      </c>
    </row>
    <row r="62" spans="1:3" x14ac:dyDescent="0.25">
      <c r="A62" t="s">
        <v>409</v>
      </c>
      <c r="B62" t="s">
        <v>3947</v>
      </c>
      <c r="C62" t="s">
        <v>3948</v>
      </c>
    </row>
    <row r="63" spans="1:3" x14ac:dyDescent="0.25">
      <c r="A63" t="s">
        <v>718</v>
      </c>
      <c r="B63" t="s">
        <v>3947</v>
      </c>
      <c r="C63" t="s">
        <v>3948</v>
      </c>
    </row>
    <row r="64" spans="1:3" x14ac:dyDescent="0.25">
      <c r="A64" t="s">
        <v>998</v>
      </c>
      <c r="B64" t="s">
        <v>3947</v>
      </c>
      <c r="C64" t="s">
        <v>3949</v>
      </c>
    </row>
    <row r="65" spans="1:3" x14ac:dyDescent="0.25">
      <c r="A65" t="s">
        <v>936</v>
      </c>
      <c r="B65" t="s">
        <v>3947</v>
      </c>
      <c r="C65" t="s">
        <v>3949</v>
      </c>
    </row>
    <row r="66" spans="1:3" x14ac:dyDescent="0.25">
      <c r="A66" t="s">
        <v>384</v>
      </c>
      <c r="B66" t="s">
        <v>3947</v>
      </c>
      <c r="C66" t="s">
        <v>3948</v>
      </c>
    </row>
    <row r="67" spans="1:3" x14ac:dyDescent="0.25">
      <c r="A67" t="s">
        <v>697</v>
      </c>
      <c r="B67" t="s">
        <v>3950</v>
      </c>
      <c r="C67" t="s">
        <v>3948</v>
      </c>
    </row>
    <row r="68" spans="1:3" x14ac:dyDescent="0.25">
      <c r="A68" t="s">
        <v>674</v>
      </c>
      <c r="B68" t="s">
        <v>3947</v>
      </c>
      <c r="C68" t="s">
        <v>3948</v>
      </c>
    </row>
    <row r="69" spans="1:3" x14ac:dyDescent="0.25">
      <c r="A69" t="s">
        <v>539</v>
      </c>
      <c r="B69" t="s">
        <v>3950</v>
      </c>
      <c r="C69" t="s">
        <v>3948</v>
      </c>
    </row>
    <row r="70" spans="1:3" x14ac:dyDescent="0.25">
      <c r="A70" t="s">
        <v>727</v>
      </c>
      <c r="B70" t="s">
        <v>3947</v>
      </c>
      <c r="C70" t="s">
        <v>3948</v>
      </c>
    </row>
    <row r="71" spans="1:3" x14ac:dyDescent="0.25">
      <c r="A71" t="s">
        <v>155</v>
      </c>
      <c r="B71" t="s">
        <v>3947</v>
      </c>
      <c r="C71" t="s">
        <v>3948</v>
      </c>
    </row>
    <row r="72" spans="1:3" x14ac:dyDescent="0.25">
      <c r="A72" t="s">
        <v>64</v>
      </c>
      <c r="B72" t="s">
        <v>3947</v>
      </c>
      <c r="C72" t="s">
        <v>3948</v>
      </c>
    </row>
    <row r="73" spans="1:3" x14ac:dyDescent="0.25">
      <c r="A73" t="s">
        <v>522</v>
      </c>
      <c r="B73" t="s">
        <v>3947</v>
      </c>
      <c r="C73" t="s">
        <v>3949</v>
      </c>
    </row>
    <row r="74" spans="1:3" x14ac:dyDescent="0.25">
      <c r="A74" t="s">
        <v>714</v>
      </c>
      <c r="B74" t="s">
        <v>3947</v>
      </c>
      <c r="C74" t="s">
        <v>3948</v>
      </c>
    </row>
    <row r="75" spans="1:3" x14ac:dyDescent="0.25">
      <c r="A75" t="s">
        <v>297</v>
      </c>
      <c r="B75" t="s">
        <v>3947</v>
      </c>
      <c r="C75" t="s">
        <v>3948</v>
      </c>
    </row>
    <row r="76" spans="1:3" x14ac:dyDescent="0.25">
      <c r="A76" t="s">
        <v>458</v>
      </c>
      <c r="B76" t="s">
        <v>3947</v>
      </c>
      <c r="C76" t="s">
        <v>3948</v>
      </c>
    </row>
    <row r="77" spans="1:3" x14ac:dyDescent="0.25">
      <c r="A77" t="s">
        <v>416</v>
      </c>
      <c r="B77" t="s">
        <v>3947</v>
      </c>
      <c r="C77" t="s">
        <v>3948</v>
      </c>
    </row>
    <row r="78" spans="1:3" x14ac:dyDescent="0.25">
      <c r="A78" t="s">
        <v>108</v>
      </c>
      <c r="B78" t="s">
        <v>3947</v>
      </c>
      <c r="C78" t="s">
        <v>3949</v>
      </c>
    </row>
    <row r="79" spans="1:3" x14ac:dyDescent="0.25">
      <c r="A79" t="s">
        <v>453</v>
      </c>
      <c r="B79" t="s">
        <v>3950</v>
      </c>
      <c r="C79" t="s">
        <v>3948</v>
      </c>
    </row>
    <row r="80" spans="1:3" x14ac:dyDescent="0.25">
      <c r="A80" t="s">
        <v>831</v>
      </c>
      <c r="B80" t="s">
        <v>3947</v>
      </c>
      <c r="C80" t="s">
        <v>3949</v>
      </c>
    </row>
    <row r="81" spans="1:3" x14ac:dyDescent="0.25">
      <c r="A81" t="s">
        <v>683</v>
      </c>
      <c r="B81" t="s">
        <v>3947</v>
      </c>
      <c r="C81" t="s">
        <v>3948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83F7-AAE7-4AA7-8AEF-EB8E6F9A31E2}">
  <dimension ref="A1:D13"/>
  <sheetViews>
    <sheetView tabSelected="1" workbookViewId="0"/>
  </sheetViews>
  <sheetFormatPr defaultRowHeight="15" x14ac:dyDescent="0.25"/>
  <cols>
    <col min="1" max="1" width="21" customWidth="1"/>
    <col min="2" max="2" width="17.5703125" bestFit="1" customWidth="1"/>
    <col min="3" max="3" width="12.42578125" bestFit="1" customWidth="1"/>
    <col min="4" max="4" width="16.42578125" bestFit="1" customWidth="1"/>
    <col min="5" max="5" width="23.42578125" customWidth="1"/>
    <col min="6" max="6" width="17.5703125" bestFit="1" customWidth="1"/>
  </cols>
  <sheetData>
    <row r="1" spans="1:4" x14ac:dyDescent="0.25">
      <c r="A1" t="s">
        <v>12</v>
      </c>
      <c r="B1" t="s">
        <v>7</v>
      </c>
      <c r="C1" t="s">
        <v>8</v>
      </c>
      <c r="D1" t="s">
        <v>3952</v>
      </c>
    </row>
    <row r="2" spans="1:4" x14ac:dyDescent="0.25">
      <c r="A2" t="s">
        <v>128</v>
      </c>
      <c r="B2" t="s">
        <v>190</v>
      </c>
      <c r="C2" t="s">
        <v>60</v>
      </c>
      <c r="D2" t="s">
        <v>3953</v>
      </c>
    </row>
    <row r="3" spans="1:4" x14ac:dyDescent="0.25">
      <c r="A3" t="s">
        <v>272</v>
      </c>
      <c r="B3" t="s">
        <v>59</v>
      </c>
      <c r="C3" t="s">
        <v>60</v>
      </c>
      <c r="D3" t="s">
        <v>3962</v>
      </c>
    </row>
    <row r="4" spans="1:4" x14ac:dyDescent="0.25">
      <c r="A4" t="s">
        <v>3951</v>
      </c>
      <c r="B4" t="s">
        <v>69</v>
      </c>
      <c r="C4" t="s">
        <v>70</v>
      </c>
      <c r="D4" t="s">
        <v>3963</v>
      </c>
    </row>
    <row r="5" spans="1:4" x14ac:dyDescent="0.25">
      <c r="A5" t="s">
        <v>3964</v>
      </c>
      <c r="B5" t="s">
        <v>235</v>
      </c>
      <c r="C5" t="s">
        <v>70</v>
      </c>
      <c r="D5" t="s">
        <v>3965</v>
      </c>
    </row>
    <row r="6" spans="1:4" x14ac:dyDescent="0.25">
      <c r="A6" t="s">
        <v>63</v>
      </c>
      <c r="B6" t="s">
        <v>161</v>
      </c>
      <c r="C6" t="s">
        <v>93</v>
      </c>
      <c r="D6" t="s">
        <v>3954</v>
      </c>
    </row>
    <row r="7" spans="1:4" x14ac:dyDescent="0.25">
      <c r="A7" t="s">
        <v>52</v>
      </c>
      <c r="B7" t="s">
        <v>48</v>
      </c>
      <c r="C7" t="s">
        <v>35</v>
      </c>
      <c r="D7" t="s">
        <v>3955</v>
      </c>
    </row>
    <row r="8" spans="1:4" x14ac:dyDescent="0.25">
      <c r="A8" t="s">
        <v>85</v>
      </c>
      <c r="B8" t="s">
        <v>250</v>
      </c>
      <c r="C8" t="s">
        <v>82</v>
      </c>
      <c r="D8" t="s">
        <v>3956</v>
      </c>
    </row>
    <row r="9" spans="1:4" x14ac:dyDescent="0.25">
      <c r="A9" t="s">
        <v>338</v>
      </c>
      <c r="B9" t="s">
        <v>92</v>
      </c>
      <c r="C9" t="s">
        <v>93</v>
      </c>
      <c r="D9" t="s">
        <v>3957</v>
      </c>
    </row>
    <row r="10" spans="1:4" x14ac:dyDescent="0.25">
      <c r="A10" t="s">
        <v>74</v>
      </c>
      <c r="B10" t="s">
        <v>133</v>
      </c>
      <c r="C10" t="s">
        <v>134</v>
      </c>
      <c r="D10" t="s">
        <v>3958</v>
      </c>
    </row>
    <row r="11" spans="1:4" x14ac:dyDescent="0.25">
      <c r="A11" t="s">
        <v>107</v>
      </c>
      <c r="B11" t="s">
        <v>34</v>
      </c>
      <c r="C11" t="s">
        <v>35</v>
      </c>
      <c r="D11" t="s">
        <v>3959</v>
      </c>
    </row>
    <row r="12" spans="1:4" x14ac:dyDescent="0.25">
      <c r="A12" t="s">
        <v>96</v>
      </c>
      <c r="B12" t="s">
        <v>284</v>
      </c>
      <c r="C12" t="s">
        <v>134</v>
      </c>
      <c r="D12" t="s">
        <v>3960</v>
      </c>
    </row>
    <row r="13" spans="1:4" x14ac:dyDescent="0.25">
      <c r="A13" t="s">
        <v>39</v>
      </c>
      <c r="B13" t="s">
        <v>103</v>
      </c>
      <c r="C13" t="s">
        <v>82</v>
      </c>
      <c r="D13" t="s">
        <v>3961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Supply Chain Data</vt:lpstr>
      <vt:lpstr>Co-Operatives</vt:lpstr>
      <vt:lpstr>Farms</vt:lpstr>
      <vt:lpstr>Collection Centers</vt:lpstr>
      <vt:lpstr>Chilling Centers</vt:lpstr>
      <vt:lpstr>Vehicles</vt:lpstr>
      <vt:lpstr>Plants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Deshpande</dc:creator>
  <cp:lastModifiedBy>Abhishek Deshpande</cp:lastModifiedBy>
  <dcterms:created xsi:type="dcterms:W3CDTF">2025-08-31T10:23:07Z</dcterms:created>
  <dcterms:modified xsi:type="dcterms:W3CDTF">2025-09-30T06:33:03Z</dcterms:modified>
</cp:coreProperties>
</file>